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ACER-PC\OneDrive\Documents\"/>
    </mc:Choice>
  </mc:AlternateContent>
  <xr:revisionPtr revIDLastSave="0" documentId="13_ncr:1_{0B2B749C-A999-4199-ACAF-A132B9EDAB3D}" xr6:coauthVersionLast="47" xr6:coauthVersionMax="47" xr10:uidLastSave="{00000000-0000-0000-0000-000000000000}"/>
  <bookViews>
    <workbookView xWindow="-110" yWindow="-110" windowWidth="19420" windowHeight="10300" xr2:uid="{36855E1B-56D1-416E-A7B7-08B58477E980}"/>
  </bookViews>
  <sheets>
    <sheet name="Dashboard" sheetId="8" r:id="rId1"/>
    <sheet name="Analysis" sheetId="7" state="hidden" r:id="rId2"/>
    <sheet name="New_Project" sheetId="2" r:id="rId3"/>
    <sheet name="New_Task" sheetId="1" r:id="rId4"/>
    <sheet name="New_Resource" sheetId="3" r:id="rId5"/>
    <sheet name="New_Area" sheetId="6" r:id="rId6"/>
    <sheet name="Settings" sheetId="5" r:id="rId7"/>
  </sheets>
  <definedNames>
    <definedName name="Project_Name">New_Project[[#All],[Project Name]]</definedName>
  </definedNames>
  <calcPr calcId="191029"/>
  <pivotCaches>
    <pivotCache cacheId="23" r:id="rId8"/>
    <pivotCache cacheId="30" r:id="rId9"/>
    <pivotCache cacheId="36"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5" l="1"/>
  <c r="DK7" i="7" l="1"/>
  <c r="DE7" i="7"/>
  <c r="DK10" i="7" s="1"/>
  <c r="DK11" i="7" s="1"/>
  <c r="DK15" i="7" s="1"/>
  <c r="DK16" i="7" s="1"/>
  <c r="I7" i="2"/>
  <c r="I8" i="2"/>
  <c r="I9" i="2"/>
  <c r="I10" i="2"/>
  <c r="I11" i="2"/>
  <c r="I12" i="2"/>
  <c r="I13" i="2"/>
  <c r="I14" i="2"/>
  <c r="CE8" i="7"/>
  <c r="CS16" i="7" s="1"/>
  <c r="K7" i="1"/>
  <c r="AV6" i="7"/>
  <c r="F7" i="7"/>
  <c r="AV7" i="7"/>
  <c r="BX8" i="7"/>
  <c r="CS8" i="7" s="1"/>
  <c r="BQ8" i="7"/>
  <c r="CS7" i="7" s="1"/>
  <c r="BJ8" i="7"/>
  <c r="CS13" i="7" s="1"/>
  <c r="BC8" i="7"/>
  <c r="AV8" i="7" s="1"/>
  <c r="M8" i="7"/>
  <c r="F9" i="7" s="1"/>
  <c r="F8" i="7"/>
  <c r="H7" i="2"/>
  <c r="H8" i="2"/>
  <c r="H9" i="2"/>
  <c r="H10" i="2"/>
  <c r="H11" i="2"/>
  <c r="H12" i="2"/>
  <c r="H13" i="2"/>
  <c r="H14" i="2"/>
  <c r="J7" i="1"/>
  <c r="AO5" i="7"/>
  <c r="CS9" i="7" s="1"/>
  <c r="AH5" i="7"/>
  <c r="CS6" i="7" s="1"/>
  <c r="AA5" i="7"/>
  <c r="T5" i="7"/>
  <c r="J8" i="1"/>
  <c r="J9" i="1"/>
  <c r="J10" i="1"/>
  <c r="J11" i="1"/>
  <c r="J12" i="1"/>
  <c r="J13" i="1"/>
  <c r="J14" i="1"/>
  <c r="J15" i="1"/>
  <c r="J16" i="1"/>
  <c r="J17" i="1"/>
  <c r="J18" i="1"/>
  <c r="J19" i="1"/>
  <c r="J20" i="1"/>
  <c r="J21" i="1"/>
  <c r="J22" i="1"/>
  <c r="J23" i="1"/>
  <c r="K8" i="1"/>
  <c r="K9" i="1"/>
  <c r="K10" i="1"/>
  <c r="K11" i="1"/>
  <c r="K12" i="1"/>
  <c r="K13" i="1"/>
  <c r="K14" i="1"/>
  <c r="K15" i="1"/>
  <c r="K16" i="1"/>
  <c r="K17" i="1"/>
  <c r="K18" i="1"/>
  <c r="K19" i="1"/>
  <c r="K20" i="1"/>
  <c r="K21" i="1"/>
  <c r="K22" i="1"/>
  <c r="K23" i="1"/>
  <c r="CS14" i="7" l="1"/>
  <c r="CS15" i="7"/>
  <c r="CT5" i="7"/>
  <c r="CT9" i="7" s="1"/>
  <c r="CO6" i="7"/>
  <c r="CO12" i="7" s="1"/>
  <c r="AV9" i="7"/>
  <c r="AV14" i="7" s="1"/>
  <c r="AV15" i="7" s="1"/>
  <c r="F10" i="7"/>
  <c r="F14" i="7" s="1"/>
  <c r="F15" i="7" s="1"/>
  <c r="CT12" i="7" l="1"/>
  <c r="CT14" i="7"/>
  <c r="CT15" i="7"/>
  <c r="CT13" i="7"/>
  <c r="CT16" i="7"/>
  <c r="CT6" i="7"/>
  <c r="CT8" i="7"/>
  <c r="CT7" i="7"/>
  <c r="CO11" i="7"/>
</calcChain>
</file>

<file path=xl/sharedStrings.xml><?xml version="1.0" encoding="utf-8"?>
<sst xmlns="http://schemas.openxmlformats.org/spreadsheetml/2006/main" count="888" uniqueCount="506">
  <si>
    <t>Task Name</t>
  </si>
  <si>
    <t>Due Date</t>
  </si>
  <si>
    <t>Project</t>
  </si>
  <si>
    <t>Priority</t>
  </si>
  <si>
    <t>Description</t>
  </si>
  <si>
    <t>URL</t>
  </si>
  <si>
    <t>Parent Task</t>
  </si>
  <si>
    <t>Status</t>
  </si>
  <si>
    <t>Area</t>
  </si>
  <si>
    <t>Start Date</t>
  </si>
  <si>
    <t>Resource Title</t>
  </si>
  <si>
    <t>Type</t>
  </si>
  <si>
    <t>Tags</t>
  </si>
  <si>
    <t>Task</t>
  </si>
  <si>
    <t>Programming Task 4</t>
  </si>
  <si>
    <t>Next Action</t>
  </si>
  <si>
    <t>Inbox</t>
  </si>
  <si>
    <t>Completed</t>
  </si>
  <si>
    <t>Delegated</t>
  </si>
  <si>
    <t>Eliminated</t>
  </si>
  <si>
    <t>Academics</t>
  </si>
  <si>
    <t>Finance</t>
  </si>
  <si>
    <t>Work</t>
  </si>
  <si>
    <t>Hobby</t>
  </si>
  <si>
    <t>Low</t>
  </si>
  <si>
    <t>Medium</t>
  </si>
  <si>
    <t>High</t>
  </si>
  <si>
    <t>Urgent</t>
  </si>
  <si>
    <t>Project Name</t>
  </si>
  <si>
    <t>Make a Flowchart</t>
  </si>
  <si>
    <t>Code the Program</t>
  </si>
  <si>
    <t>Document the Program</t>
  </si>
  <si>
    <t>Design the Lanyard</t>
  </si>
  <si>
    <t>IEEE Journal 2</t>
  </si>
  <si>
    <t>DataCamp Dashboard</t>
  </si>
  <si>
    <t>Organization</t>
  </si>
  <si>
    <t>DataCamp Leaderboards</t>
  </si>
  <si>
    <t>Research atleast 10-15 articles</t>
  </si>
  <si>
    <t>Short Meeting with the Leads</t>
  </si>
  <si>
    <t>Mini-Investment</t>
  </si>
  <si>
    <t>Open a digital bank</t>
  </si>
  <si>
    <t>Save atleast 5,000</t>
  </si>
  <si>
    <t>Open MP2 savings account</t>
  </si>
  <si>
    <t>Deposit atleast 500 pesos</t>
  </si>
  <si>
    <t>Buy "Atomic Habits"</t>
  </si>
  <si>
    <t>Read Atomic Habits</t>
  </si>
  <si>
    <t>Finish atleast 5 chapters</t>
  </si>
  <si>
    <t>Finish atleast 10 chapters</t>
  </si>
  <si>
    <t>Finish the book</t>
  </si>
  <si>
    <t>Optimize Company's Dashboard</t>
  </si>
  <si>
    <t>Fix the comment box data validation</t>
  </si>
  <si>
    <t>Fix clear button</t>
  </si>
  <si>
    <t>Update filters</t>
  </si>
  <si>
    <t>Article</t>
  </si>
  <si>
    <t>Video</t>
  </si>
  <si>
    <t>Podcast</t>
  </si>
  <si>
    <t>Tweet</t>
  </si>
  <si>
    <t>Course</t>
  </si>
  <si>
    <t>Template</t>
  </si>
  <si>
    <t>Directory</t>
  </si>
  <si>
    <t>PDF</t>
  </si>
  <si>
    <t>Web App</t>
  </si>
  <si>
    <t>Resource Status</t>
  </si>
  <si>
    <t>To Review</t>
  </si>
  <si>
    <t>Reviewed</t>
  </si>
  <si>
    <t>Jacobi Method in Excel</t>
  </si>
  <si>
    <t>Gauss-Seidel Method in Excel</t>
  </si>
  <si>
    <t>The PARA Method</t>
  </si>
  <si>
    <t>The simple system for organizing your digital life</t>
  </si>
  <si>
    <t>https://fortelabs.com/blog/para/</t>
  </si>
  <si>
    <t>How to Organise your Life - Building a Second Brain</t>
  </si>
  <si>
    <t>One of the most annoying problems I face in my life is information overwhelm. I read all these books, listen to podcasts and watch YouTube videos and don't feel like I'm taking anything away from what I'm consuming. That is until I came across the concept of the second brain what we'll be discussing in this episode of 'Book Club' with Tiago Forte's 'Building a Second Brain'.</t>
  </si>
  <si>
    <t>Second Brain</t>
  </si>
  <si>
    <t>YFS Partnerships Project</t>
  </si>
  <si>
    <t>The Most Popular Idea I've Ever Invented (PARA Method) | Part 1</t>
  </si>
  <si>
    <t>https://youtu.be/T6Mfl1OywM8</t>
  </si>
  <si>
    <t>In this video, I teach you how to set up your PARA system, demonstrated in the Evernote app.</t>
  </si>
  <si>
    <t>User Persona Generator</t>
  </si>
  <si>
    <t>https://founderpal.ai/user-persona-generator</t>
  </si>
  <si>
    <t>Understand your ideal customer without running 50 interviews. Know exactly how to win their hearts.</t>
  </si>
  <si>
    <t>How to brainstorm great business ideas</t>
  </si>
  <si>
    <t>https://www.indiehackers.com/post/how-to-brainstorm-great-business-ideas-ab51c3d51c</t>
  </si>
  <si>
    <t>It's been said that ideas don't matter, and that only execution does. I wholeheartedly disagree. You need both to succeed, but you can only get so good at execution. A great idea gives you much more leverage.</t>
  </si>
  <si>
    <t>Days Due</t>
  </si>
  <si>
    <t>Remark</t>
  </si>
  <si>
    <t>(All)</t>
  </si>
  <si>
    <t>Grand Total</t>
  </si>
  <si>
    <t>(Multiple Items)</t>
  </si>
  <si>
    <t>Complete</t>
  </si>
  <si>
    <t>Total Tasks</t>
  </si>
  <si>
    <t>% of Total Progress</t>
  </si>
  <si>
    <t>High Priority</t>
  </si>
  <si>
    <t>Medium Priority</t>
  </si>
  <si>
    <t>Low Priority</t>
  </si>
  <si>
    <t>Urgent Priority</t>
  </si>
  <si>
    <t>Task Completed</t>
  </si>
  <si>
    <t>Projects Completed</t>
  </si>
  <si>
    <t>Projects Overdue</t>
  </si>
  <si>
    <t>Tasks Overdue</t>
  </si>
  <si>
    <t>Total Projects</t>
  </si>
  <si>
    <t>% of Progress</t>
  </si>
  <si>
    <t>Tasks to be done</t>
  </si>
  <si>
    <t>Overall Progress</t>
  </si>
  <si>
    <t>Projects to be done</t>
  </si>
  <si>
    <t>PARA Dashboard</t>
  </si>
  <si>
    <t>Dashboard</t>
  </si>
  <si>
    <t>Analysis</t>
  </si>
  <si>
    <t>Tasks</t>
  </si>
  <si>
    <t>Projects</t>
  </si>
  <si>
    <t>Resources</t>
  </si>
  <si>
    <t>Areas</t>
  </si>
  <si>
    <t>Settings</t>
  </si>
  <si>
    <t>Progress Bar</t>
  </si>
  <si>
    <t>Remaining</t>
  </si>
  <si>
    <t>Other half</t>
  </si>
  <si>
    <t>Task Complete</t>
  </si>
  <si>
    <t>NO DUE DATE</t>
  </si>
  <si>
    <t>Reviewed Resources</t>
  </si>
  <si>
    <t>Project Complete</t>
  </si>
  <si>
    <t>To Reviewed Resources</t>
  </si>
  <si>
    <t>Total Resources</t>
  </si>
  <si>
    <t>Progress Reviewed</t>
  </si>
  <si>
    <t>Progress Chart</t>
  </si>
  <si>
    <t>Genius is one percent inspiration and ninety-nine percent perspiration.</t>
  </si>
  <si>
    <t>You can observe a lot just by watching.</t>
  </si>
  <si>
    <t>A house divided against itself cannot stand.</t>
  </si>
  <si>
    <t>Difficulties increase the nearer we get to the goal.</t>
  </si>
  <si>
    <t>Fate is in your hands and no one elses</t>
  </si>
  <si>
    <t>Be the chief but never the lord.</t>
  </si>
  <si>
    <t>Nothing happens unless first we dream.</t>
  </si>
  <si>
    <t>Well begun is half done.</t>
  </si>
  <si>
    <t>Life is a learning experience, only if you learn.</t>
  </si>
  <si>
    <t>Self-complacency is fatal to progress.</t>
  </si>
  <si>
    <t>Peace comes from within. Do not seek it without.</t>
  </si>
  <si>
    <t>What you give is what you get.</t>
  </si>
  <si>
    <t>We can only learn to love by loving.</t>
  </si>
  <si>
    <t>Life is change. Growth is optional. Choose wisely.</t>
  </si>
  <si>
    <t>You'll see it when you believe it.</t>
  </si>
  <si>
    <t>Today is the tomorrow we worried about yesterday.</t>
  </si>
  <si>
    <t>It's easier to see the mistakes on someone else's paper.</t>
  </si>
  <si>
    <t>Every man dies. Not every man really lives.</t>
  </si>
  <si>
    <t>To lead people walk behind them.</t>
  </si>
  <si>
    <t>Having nothing, nothing can he lose.</t>
  </si>
  <si>
    <t>Trouble is only opportunity in work clothes.</t>
  </si>
  <si>
    <t>A rolling stone gathers no moss.</t>
  </si>
  <si>
    <t>Ideas are the beginning points of all fortunes.</t>
  </si>
  <si>
    <t>Everything in life is luck.</t>
  </si>
  <si>
    <t>Doing nothing is better than being busy doing nothing.</t>
  </si>
  <si>
    <t>Trust yourself. You know more than you think you do.</t>
  </si>
  <si>
    <t>Study the past, if you would divine the future.</t>
  </si>
  <si>
    <t>The day is already blessed, find peace within it.</t>
  </si>
  <si>
    <t>From error to error one discovers the entire truth.</t>
  </si>
  <si>
    <t>Well done is better than well said.</t>
  </si>
  <si>
    <t>Bite off more than you can chew, then chew it.</t>
  </si>
  <si>
    <t>Work out your own salvation. Do not depend on others.</t>
  </si>
  <si>
    <t>One today is worth two tomorrows.</t>
  </si>
  <si>
    <t>Once you choose hope, anythings possible.</t>
  </si>
  <si>
    <t>God always takes the simplest way.</t>
  </si>
  <si>
    <t>One fails forward toward success.</t>
  </si>
  <si>
    <t>From small beginnings come great things.</t>
  </si>
  <si>
    <t>Learning is a treasure that will follow its owner everywhere</t>
  </si>
  <si>
    <t>Be as you wish to seem.</t>
  </si>
  <si>
    <t>The world is always in movement.</t>
  </si>
  <si>
    <t>Never mistake activity for achievement.</t>
  </si>
  <si>
    <t>What worries you masters you.</t>
  </si>
  <si>
    <t>One faces the future with ones past.</t>
  </si>
  <si>
    <t>Goals are the fuel in the furnace of achievement.</t>
  </si>
  <si>
    <t>Who sows virtue reaps honour.</t>
  </si>
  <si>
    <t>Be kind whenever possible. It is always possible.</t>
  </si>
  <si>
    <t>Talk doesn't cook rice.</t>
  </si>
  <si>
    <t>He is able who thinks he is able.</t>
  </si>
  <si>
    <t>A goal without a plan is just a wish.</t>
  </si>
  <si>
    <t>To succeed, we must first believe that we can.</t>
  </si>
  <si>
    <t>Learn from yesterday, live for today, hope for tomorrow.</t>
  </si>
  <si>
    <t>A weed is no more than a flower in disguise.</t>
  </si>
  <si>
    <t>Do, or do not. There is no try.</t>
  </si>
  <si>
    <t>All serious daring starts from within.</t>
  </si>
  <si>
    <t>The best teacher is experience learned from failures.</t>
  </si>
  <si>
    <t>Think how hard physics would be if particles could think.</t>
  </si>
  <si>
    <t>Love is the flower you've got to let grow.</t>
  </si>
  <si>
    <t>Don't wait. The time will never be just right.</t>
  </si>
  <si>
    <t>Time is the wisest counsellor of all.</t>
  </si>
  <si>
    <t>You give before you get.</t>
  </si>
  <si>
    <t>Wisdom begins in wonder.</t>
  </si>
  <si>
    <t>Without courage, wisdom bears no fruit.</t>
  </si>
  <si>
    <t>Change in all things is sweet.</t>
  </si>
  <si>
    <t>What you fear is that which requires action to overcome.</t>
  </si>
  <si>
    <t>When performance exceeds ambition, the overlap is called success.</t>
  </si>
  <si>
    <t>When deeds speak, words are nothing.</t>
  </si>
  <si>
    <t>Real magic in relationships means an absence of judgement of others.</t>
  </si>
  <si>
    <t>I never think of the future. It comes soon enough.</t>
  </si>
  <si>
    <t>Skill to do comes of doing.</t>
  </si>
  <si>
    <t>Wisdom is the supreme part of happiness.</t>
  </si>
  <si>
    <t>I believe that every person is born with talent.</t>
  </si>
  <si>
    <t>Important principles may, and must, be inflexible.</t>
  </si>
  <si>
    <t>The undertaking of a new action brings new strength.</t>
  </si>
  <si>
    <t>The years teach much which the days never know.</t>
  </si>
  <si>
    <t>Our distrust is very expensive.</t>
  </si>
  <si>
    <t>All know the way; few actually walk it.</t>
  </si>
  <si>
    <t>Great talent finds happiness in execution.</t>
  </si>
  <si>
    <t>Faith in oneself is the best and safest course.</t>
  </si>
  <si>
    <t>Courage is going from failure to failure without losing enthusiasm.</t>
  </si>
  <si>
    <t>The two most powerful warriors are patience and time.</t>
  </si>
  <si>
    <t>Anticipate the difficult by managing the easy.</t>
  </si>
  <si>
    <t>Those who are free of resentful thoughts surely find peace.</t>
  </si>
  <si>
    <t>A short saying often contains much wisdom.</t>
  </si>
  <si>
    <t>It takes both sunshine and rain to make a rainbow.</t>
  </si>
  <si>
    <t>A beautiful thing is never perfect.</t>
  </si>
  <si>
    <t>Only do what your heart tells you.</t>
  </si>
  <si>
    <t>Life is movement-we breathe, we eat, we walk, we move!</t>
  </si>
  <si>
    <t>No one can make you feel inferior without your consent.</t>
  </si>
  <si>
    <t>Argue for your limitations, and sure enough theyre yours.</t>
  </si>
  <si>
    <t>Luck is what happens when preparation meets opportunity.</t>
  </si>
  <si>
    <t>Victory belongs to the most persevering.</t>
  </si>
  <si>
    <t>Love all, trust a few, do wrong to none.</t>
  </si>
  <si>
    <t>In order to win, you must expect to win.</t>
  </si>
  <si>
    <t>A goal is a dream with a deadline.</t>
  </si>
  <si>
    <t>You can do it if you believe you can!</t>
  </si>
  <si>
    <t>Set your goals high, and don't stop till you get there.</t>
  </si>
  <si>
    <t>Every new day is another chance to change your life.</t>
  </si>
  <si>
    <t>Smile, breathe, and go slowly.</t>
  </si>
  <si>
    <t>Nobody will believe in you unless you believe in yourself.</t>
  </si>
  <si>
    <t>Do more than dream: work.</t>
  </si>
  <si>
    <t>No man was ever wise by chance.</t>
  </si>
  <si>
    <t>Some pursue happiness, others create it.</t>
  </si>
  <si>
    <t>He that is giddy thinks the world turns round.</t>
  </si>
  <si>
    <t>Don't ruin the present with the ruined past.</t>
  </si>
  <si>
    <t>Do something wonderful, people may imitate it.</t>
  </si>
  <si>
    <t>We do what we do because we believe.</t>
  </si>
  <si>
    <t>Do one thing every day that scares you.</t>
  </si>
  <si>
    <t>If you cannot be silent be brilliant and thoughtful.</t>
  </si>
  <si>
    <t>Who looks outside, dreams; who looks inside, awakes.</t>
  </si>
  <si>
    <t>What we think, we become.</t>
  </si>
  <si>
    <t>The shortest answer is doing.</t>
  </si>
  <si>
    <t>All our knowledge has its origins in our perceptions.</t>
  </si>
  <si>
    <t>The harder you fall, the higher you bounce.</t>
  </si>
  <si>
    <t>Trusting our intuition often saves us from disaster.</t>
  </si>
  <si>
    <t>Truth is powerful and it prevails.</t>
  </si>
  <si>
    <t>Light tomorrow with today!</t>
  </si>
  <si>
    <t>Silence is a fence around wisdom.</t>
  </si>
  <si>
    <t>Society develops wit, but its contemplation alone forms genius.</t>
  </si>
  <si>
    <t>The simplest things are often the truest.</t>
  </si>
  <si>
    <t>Everyone smiles in the same language.</t>
  </si>
  <si>
    <t>Yesterday I dared to struggle. Today I dare to win.</t>
  </si>
  <si>
    <t>No alibi will save you from accepting the responsibility.</t>
  </si>
  <si>
    <t>If you can dream it, you can do it.</t>
  </si>
  <si>
    <t>It is better to travel well than to arrive.</t>
  </si>
  <si>
    <t>Life shrinks or expands in proportion to one's courage.</t>
  </si>
  <si>
    <t>You have to believe in yourself.</t>
  </si>
  <si>
    <t>Our intention creates our reality.</t>
  </si>
  <si>
    <t>Silence is a true friend who never betrays.</t>
  </si>
  <si>
    <t>Character develops itself in the stream of life.</t>
  </si>
  <si>
    <t>From little acorns mighty oaks do grow.</t>
  </si>
  <si>
    <t>You can't stop the waves, but you can learn to surf.</t>
  </si>
  <si>
    <t>Reality does not conform to the ideal, but confirms it.</t>
  </si>
  <si>
    <t>Speak low, if you speak love.</t>
  </si>
  <si>
    <t>A really great talent finds its happiness in execution.</t>
  </si>
  <si>
    <t>Reality leaves a lot to the imagination.</t>
  </si>
  <si>
    <t>The greatest remedy for anger is delay.</t>
  </si>
  <si>
    <t>Growth itself contains the germ of happiness.</t>
  </si>
  <si>
    <t>You can do what's reasonable or you can decide what's possible.</t>
  </si>
  <si>
    <t>Nothing strengthens authority so much as silence.</t>
  </si>
  <si>
    <t>Wherever you go, go with all your heart.</t>
  </si>
  <si>
    <t>The only real valuable thing is intuition.</t>
  </si>
  <si>
    <t>Good luck is another name for tenacity of purpose.</t>
  </si>
  <si>
    <t>Rainbows apologize for angry skies.</t>
  </si>
  <si>
    <t>Friendship isn't a big thing. It's a million little things.</t>
  </si>
  <si>
    <t>Time is the most valuable thing a man can spend.</t>
  </si>
  <si>
    <t>Whatever happens, take responsibility.</t>
  </si>
  <si>
    <t>Experience is simply the name we give our mistakes.</t>
  </si>
  <si>
    <t>I think and that is all that I am.</t>
  </si>
  <si>
    <t>A good plan today is better than a perfect plan tomorrow.</t>
  </si>
  <si>
    <t>If the shoe doesn't fit, must we change the foot?</t>
  </si>
  <si>
    <t>Each day provides its own gifts.</t>
  </si>
  <si>
    <t>While we stop to think, we often miss our opportunity.</t>
  </si>
  <si>
    <t>Life isn't about finding yourself. Life is about creating yourself.</t>
  </si>
  <si>
    <t>To bring anything into your life, imagine that it's already there.</t>
  </si>
  <si>
    <t>Begin to weave and God will give you the thread.</t>
  </si>
  <si>
    <t>The more you know yourself, the more you forgive yourself.</t>
  </si>
  <si>
    <t>Someone remembers, someone cares; your name is whispered in someone's prayers.</t>
  </si>
  <si>
    <t>Without faith, nothing is possible. With it, nothing is impossible.</t>
  </si>
  <si>
    <t>Once we accept our limits, we go beyond them.</t>
  </si>
  <si>
    <t>Don't be pushed by your problems; be led by your dreams.</t>
  </si>
  <si>
    <t>Whatever we expect with confidence becomes our own self-fulfilling prophecy.</t>
  </si>
  <si>
    <t>Everything you can imagine is real.</t>
  </si>
  <si>
    <t>Fear is a darkroom where negatives develop.</t>
  </si>
  <si>
    <t>The truest wisdom is a resolute determination.</t>
  </si>
  <si>
    <t>Life is the flower for which love is the honey.</t>
  </si>
  <si>
    <t>Freedom is the right to live as we wish.</t>
  </si>
  <si>
    <t>Change your thoughts, change your life!</t>
  </si>
  <si>
    <t>Never ignore a gut feeling, but never believe that it's enough.</t>
  </si>
  <si>
    <t>Loss is nothing else but change,and change is Natures delight.</t>
  </si>
  <si>
    <t>Someone is special only if you tell them.</t>
  </si>
  <si>
    <t>Today is the tomorrow you worried about yesterday.</t>
  </si>
  <si>
    <t>There is no way to happiness, happiness is the way.</t>
  </si>
  <si>
    <t>The day always looks brighter from behind a smile.</t>
  </si>
  <si>
    <t>A stumble may prevent a fall.</t>
  </si>
  <si>
    <t>He who talks more is sooner exhausted.</t>
  </si>
  <si>
    <t>He who is contented is rich.</t>
  </si>
  <si>
    <t>What we achieve inwardly will change outer reality.</t>
  </si>
  <si>
    <t>Our strength grows out of our weaknesses.</t>
  </si>
  <si>
    <t>We must become the change we want to see.</t>
  </si>
  <si>
    <t>Happiness is found in doing, not merely possessing.</t>
  </si>
  <si>
    <t>Put your future in good hands : your own.</t>
  </si>
  <si>
    <t>We choose our destiny in the way we treat others.</t>
  </si>
  <si>
    <t>No snowflake in an avalanche ever feels responsible.</t>
  </si>
  <si>
    <t>Fortune favours the brave.</t>
  </si>
  <si>
    <t>I believe in one thing only, the power of human will.</t>
  </si>
  <si>
    <t>The best way out is always through.</t>
  </si>
  <si>
    <t>The mind unlearns with difficulty what it has long learned.</t>
  </si>
  <si>
    <t>I destroy my enemies when I make them my friends.</t>
  </si>
  <si>
    <t>No garden is without its weeds.</t>
  </si>
  <si>
    <t>There is no failure except in no longer trying.</t>
  </si>
  <si>
    <t>Kind words will unlock an iron door.</t>
  </si>
  <si>
    <t>Problems are only opportunities with thorns on them.</t>
  </si>
  <si>
    <t>Life is just a chance to grow a soul.</t>
  </si>
  <si>
    <t>Mountains cannot be surmounted except by winding paths.</t>
  </si>
  <si>
    <t>May our hearts garden of awakening bloom with hundreds of flowers.</t>
  </si>
  <si>
    <t>Fortune befriends the bold.</t>
  </si>
  <si>
    <t>Keep true to the dreams of thy youth.</t>
  </si>
  <si>
    <t>You're never a loser until you quit trying.</t>
  </si>
  <si>
    <t>Science is organized knowledge. Wisdom is organized life.</t>
  </si>
  <si>
    <t>Knowing is not enough; we must apply!</t>
  </si>
  <si>
    <t>Strong beliefs win strong men, and then make them stronger.</t>
  </si>
  <si>
    <t>Autumn is a second spring when every leaf is a flower.</t>
  </si>
  <si>
    <t>If you surrender to the wind, you can ride it.</t>
  </si>
  <si>
    <t>Keep yourself to the sunshine and you cannot see the shadow.</t>
  </si>
  <si>
    <t>Write your plans in pencil and give God the eraser.</t>
  </si>
  <si>
    <t>Inspiration exists, but it has to find us working.</t>
  </si>
  <si>
    <t>Pick battles big enough to matter, small enough to win.</t>
  </si>
  <si>
    <t>Don't compromise yourself. You are all you've got.</t>
  </si>
  <si>
    <t>A short saying oft contains much wisdom.</t>
  </si>
  <si>
    <t>Difficulties are things that show a person what they are.</t>
  </si>
  <si>
    <t>When you doubt your power, you give power to your doubt.</t>
  </si>
  <si>
    <t>The cause is hidden. The effect is visible to all.</t>
  </si>
  <si>
    <t>A prudent question is one half of wisdom.</t>
  </si>
  <si>
    <t>The path to success is to take massive, determined action.</t>
  </si>
  <si>
    <t>I allow my intuition to lead my path.</t>
  </si>
  <si>
    <t>Nature takes away any faculty that is not used.</t>
  </si>
  <si>
    <t>If you wish to be a writer, write.</t>
  </si>
  <si>
    <t>There is no way to prosperity, prosperity is the way.</t>
  </si>
  <si>
    <t>Either you run the day or the day runs you.</t>
  </si>
  <si>
    <t>Better be ignorant of a matter than half know it.</t>
  </si>
  <si>
    <t>Follow your instincts. That is where true wisdom manifests itself.</t>
  </si>
  <si>
    <t>There never was a good knife made of bad steel.</t>
  </si>
  <si>
    <t>To accomplish great things, we must dream as well as act.</t>
  </si>
  <si>
    <t>Patience is the companion of wisdom.</t>
  </si>
  <si>
    <t>The mind is everything. What you think you become.</t>
  </si>
  <si>
    <t>To enjoy life, we must touch much of it lightly.</t>
  </si>
  <si>
    <t>To fly, we have to have resistance.</t>
  </si>
  <si>
    <t>What you see depends on what you're looking for.</t>
  </si>
  <si>
    <t>The heart has its reasons which reason knows not of.</t>
  </si>
  <si>
    <t>Be great in act, as you have been in thought.</t>
  </si>
  <si>
    <t>Imagination rules the world.</t>
  </si>
  <si>
    <t>Kind words do not cost much. Yet they accomplish much.</t>
  </si>
  <si>
    <t>There is no greater harm than that of time wasted.</t>
  </si>
  <si>
    <t>Intuition will tell the thinking mind where to look next.</t>
  </si>
  <si>
    <t>Worry gives a small thing a big shadow.</t>
  </si>
  <si>
    <t>Fears are nothing more than a state of mind.</t>
  </si>
  <si>
    <t>The journey of a thousand miles begins with one step.</t>
  </si>
  <si>
    <t>Efficiency is doing things right; effectiveness is doing the right things.</t>
  </si>
  <si>
    <t>Blaze with the fire that is never extinguished.</t>
  </si>
  <si>
    <t>Don't cry because it's over. Smile because it happened.</t>
  </si>
  <si>
    <t>No is easier to do. Yes is easier to say.</t>
  </si>
  <si>
    <t>To be wrong is nothing unless you continue to remember it.</t>
  </si>
  <si>
    <t>Yesterdays home runs don't win today's games.</t>
  </si>
  <si>
    <t>Silence is deep as Eternity, Speech is shallow as Time.</t>
  </si>
  <si>
    <t>Don't smother each other. No one can grow in the shade.</t>
  </si>
  <si>
    <t>An ant on the move does more than a dozing ox</t>
  </si>
  <si>
    <t>You can't shake hands with a clenched fist.</t>
  </si>
  <si>
    <t>A good decision is based on knowledge and not on numbers.</t>
  </si>
  <si>
    <t>The cautious seldom err.</t>
  </si>
  <si>
    <t>If there is no struggle, there is no progress.</t>
  </si>
  <si>
    <t>Where there is great love, there are always miracles.</t>
  </si>
  <si>
    <t>Time you enjoy wasting, was not wasted.</t>
  </si>
  <si>
    <t>Every problem has a gift for you in its hands.</t>
  </si>
  <si>
    <t>Sadness flies away on the wings of time.</t>
  </si>
  <si>
    <t>I have often regretted my speech, never my silence.</t>
  </si>
  <si>
    <t>Never put off till tomorrow what you can do today.</t>
  </si>
  <si>
    <t>Minds are like parachutes. They only function when open.</t>
  </si>
  <si>
    <t>If a man does his best, what else is there?</t>
  </si>
  <si>
    <t>The secret of success is constancy to purpose.</t>
  </si>
  <si>
    <t>Life is a progress, and not a station.</t>
  </si>
  <si>
    <t>All seasons are beautiful for the person who carries happiness within.</t>
  </si>
  <si>
    <t>To avoid criticism, do nothing, say nothing, be nothing.</t>
  </si>
  <si>
    <t>All things change; nothing perishes.</t>
  </si>
  <si>
    <t>Absence makes the heart grow fonder.</t>
  </si>
  <si>
    <t>Imagination is the highest kite one can fly.</t>
  </si>
  <si>
    <t>The beginning of knowledge is the discovery of something we do not understand.</t>
  </si>
  <si>
    <t>Love doesn't make the world go round, love is what makes the ride worthwhile.</t>
  </si>
  <si>
    <t>Whenever you have eliminated the impossible, whatever remains, however improbable, must be the truth.</t>
  </si>
  <si>
    <t>Good timber does not grow with ease; the stronger the wind, the stronger the trees.</t>
  </si>
  <si>
    <t>I believe that we are fundamentally the same and have the same basic potential.</t>
  </si>
  <si>
    <t>The winds and waves are always on the side of the ablest navigators.</t>
  </si>
  <si>
    <t>The future belongs to those who believe in the beauty of their dreams.</t>
  </si>
  <si>
    <t>To get something you never had, you have to do something you never did.</t>
  </si>
  <si>
    <t>Be thankful when you don't know something for it gives you the opportunity to learn.</t>
  </si>
  <si>
    <t>Strength does not come from physical capacity. It comes from an indomitable will.</t>
  </si>
  <si>
    <t>Each misfortune you encounter will carry in it the seed of tomorrows good luck.</t>
  </si>
  <si>
    <t>To forgive is to set a prisoner free and realize that prisoner was you.</t>
  </si>
  <si>
    <t>In separateness lies the world's great misery, in compassion lies the world's true strength.</t>
  </si>
  <si>
    <t>By believing passionately in something that does not yet exist, we create it.</t>
  </si>
  <si>
    <t>Letting go isn't the end of the world; it's the beginning of a new life.</t>
  </si>
  <si>
    <t>All the great performers I have worked with are fuelled by a personal dream.</t>
  </si>
  <si>
    <t>One of the advantages of being disorderly is that one is constantly making exciting discoveries.</t>
  </si>
  <si>
    <t>I never see what has been done; I only see what remains to be done.</t>
  </si>
  <si>
    <t>Begin at once to live and count each separate day as a separate life.</t>
  </si>
  <si>
    <t>If you don't know where you are going, you will probably end up somewhere else.</t>
  </si>
  <si>
    <t>It is not so important to know everything as to appreciate what we learn.</t>
  </si>
  <si>
    <t>The bird of paradise alights only upon the hand that does not grasp.</t>
  </si>
  <si>
    <t>Think as a wise man but communicate in the language of the people.</t>
  </si>
  <si>
    <t>Practice yourself, for heavens sake in little things, and then proceed to greater.</t>
  </si>
  <si>
    <t>If one does not know to which port is sailing, no wind is favorable.</t>
  </si>
  <si>
    <t>Our greatest glory is not in never failing but rising everytime we fall.</t>
  </si>
  <si>
    <t>Being right is highly overrated. Even a stopped clock is right twice a day.</t>
  </si>
  <si>
    <t>To be upset over what you don't have is to waste what you do have.</t>
  </si>
  <si>
    <t>If we did the things we are capable of, we would astound ourselves.</t>
  </si>
  <si>
    <t>Nothing in life is to be feared. It is only to be understood.</t>
  </si>
  <si>
    <t>Successful people ask better questions, and as a result, they get better answers.</t>
  </si>
  <si>
    <t>Love is not blind; it simply enables one to see things others fail to see.</t>
  </si>
  <si>
    <t>Life is a process. We are a process. The universe is a process.</t>
  </si>
  <si>
    <t>I think somehow we learn who we really are and then live with that decision.</t>
  </si>
  <si>
    <t>We learn what we have said from those who listen to our speaking.</t>
  </si>
  <si>
    <t>A little knowledge that acts is worth infinitely more than much knowledge that is idle.</t>
  </si>
  <si>
    <t>If you get up one more time than you fall, you will make it through.</t>
  </si>
  <si>
    <t>The doors we open and close each day decide the lives we live.</t>
  </si>
  <si>
    <t>The worst bankrupt in the world is the person who has lost his enthusiasm.</t>
  </si>
  <si>
    <t>Happiness comes when your work and words are of benefit to yourself and others.</t>
  </si>
  <si>
    <t>Don't focus on making the right decision, focus on making the decision the right one.</t>
  </si>
  <si>
    <t>Everything is perfect in the universe, even your desire to improve it.</t>
  </si>
  <si>
    <t>The universe is full of magical things, patiently waiting for our wits to grow sharper.</t>
  </si>
  <si>
    <t>Just as a candle cannot burn without fire, men cannot live without a spiritual life.</t>
  </si>
  <si>
    <t>A thing long expected takes the form of the unexpected when at last it comes.</t>
  </si>
  <si>
    <t>Action may not always bring happiness; but there is no happiness without action.</t>
  </si>
  <si>
    <t>I don't believe in failure. It is not failure if you enjoyed the process.</t>
  </si>
  <si>
    <t>What you do not want done to yourself, do not do to others.</t>
  </si>
  <si>
    <t>Short words are best and the old words when short are best of all.</t>
  </si>
  <si>
    <t>If you light a lamp for somebody, it will also brighten your path.</t>
  </si>
  <si>
    <t>I have done my best: that is about all the philosophy of living one needs.</t>
  </si>
  <si>
    <t>Through perseverance many people win success out of what seemed destined to be certain failure.</t>
  </si>
  <si>
    <t>Give thanks for the rain of life that propels us to reach new horizons.</t>
  </si>
  <si>
    <t>Love is just a word until someone comes along and gives it meaning.</t>
  </si>
  <si>
    <t>We all have problems. The way we solve them is what makes us different.</t>
  </si>
  <si>
    <t>The secret to a rich life is to have more beginnings than endings.</t>
  </si>
  <si>
    <t>It is only when the mind and character slumber that the dress can be seen.</t>
  </si>
  <si>
    <t>If you don't like something, change it. If you can't change it, change your attitude.</t>
  </si>
  <si>
    <t>Reviewing what you have learned and learning anew, you are fit to be a teacher.</t>
  </si>
  <si>
    <t>The world is a book, and those who do not travel read only a page.</t>
  </si>
  <si>
    <t>So long as a person is capable of self-renewal they are a living being.</t>
  </si>
  <si>
    <t>I'm not afraid of storms, for Im learning how to sail my ship.</t>
  </si>
  <si>
    <t>Think for yourselves and let others enjoy the privilege to do so too.</t>
  </si>
  <si>
    <t>How we spend our days is, of course, how we spend our lives.</t>
  </si>
  <si>
    <t>It has never been my object to record my dreams, just to realize them.</t>
  </si>
  <si>
    <t>The most complicated achievements of thought are possible without the assistance of consciousness.</t>
  </si>
  <si>
    <t>Be miserable. Or motivate yourself. Whatever has to be done, it's always your choice.</t>
  </si>
  <si>
    <t>Most great people have attained their greatest success just one step beyond their greatest failure.</t>
  </si>
  <si>
    <t>If you think you can, you can. And if you think you can't, you're right.</t>
  </si>
  <si>
    <t>Better to have loved and lost, than to have never loved at all.</t>
  </si>
  <si>
    <t>Everyone thinks of changing the world, but no one thinks of changing himself.</t>
  </si>
  <si>
    <t>The best way to pay for a lovely moment is to enjoy it.</t>
  </si>
  <si>
    <t>You have enemies? Good. That means you've stood up for something, sometime in your life.</t>
  </si>
  <si>
    <t>Slow down and everything you are chasing will come around and catch you.</t>
  </si>
  <si>
    <t>Your worst enemy cannot harm you as much as your own unguarded thoughts.</t>
  </si>
  <si>
    <t>I always wanted to be somebody, but I should have been more specific.</t>
  </si>
  <si>
    <t>Yeah we all shine on, like the moon, and the stars, and the sun.</t>
  </si>
  <si>
    <t>Knowledge is a process of piling up facts; wisdom lies in their simplification.</t>
  </si>
  <si>
    <t>Life is like riding a bicycle. To keep your balance you must keep moving.</t>
  </si>
  <si>
    <t>We should all be thankful for those people who rekindle the inner spirit.</t>
  </si>
  <si>
    <t>Opportunity is missed by most because it is dressed in overalls and looks like work.</t>
  </si>
  <si>
    <t>Feeling and longing are the motive forces behind all human endeavor and human creations.</t>
  </si>
  <si>
    <t>In the end we retain from our studies only that which we practically apply.</t>
  </si>
  <si>
    <t>If you correct your mind, the rest of your life will fall into place.</t>
  </si>
  <si>
    <t>The world makes way for the man who knows where he is going.</t>
  </si>
  <si>
    <t>When your desires are strong enough you will appear to possess superhuman powers to achieve.</t>
  </si>
  <si>
    <t>Patience and perseverance have a magical effect before which difficulties disappear and obstacles vanish.</t>
  </si>
  <si>
    <t>I cannot make my days longer so I strive to make them better.</t>
  </si>
  <si>
    <t>Tension is who you think you should be. Relaxation is who you are.</t>
  </si>
  <si>
    <t>Never bend your head. Always hold it high. Look the world right in the eye.</t>
  </si>
  <si>
    <t>One who gains strength by overcoming obstacles possesses the only strength which can overcome adversity.</t>
  </si>
  <si>
    <t>We cannot do everything at once, but we can do something at once.</t>
  </si>
  <si>
    <t>You have to do your own growing no matter how tall your grandfather was.</t>
  </si>
  <si>
    <t>Invent your world. Surround yourself with people, color, sounds, and work that nourish you.</t>
  </si>
  <si>
    <t>It is fatal to enter any war without the will to win it.</t>
  </si>
  <si>
    <t>Quote of the Day</t>
  </si>
  <si>
    <t>Note: DO NOT EDIT</t>
  </si>
  <si>
    <t>DataSense Analytics, Inc.</t>
  </si>
  <si>
    <t>Developed by Kyla Valoria ©</t>
  </si>
  <si>
    <t>NEW PROJECT</t>
  </si>
  <si>
    <t>NEW TASK</t>
  </si>
  <si>
    <t>NEW RESOURCE</t>
  </si>
  <si>
    <t>NEW AREA</t>
  </si>
  <si>
    <t>SETTINGS</t>
  </si>
  <si>
    <t>The Projects section of the PARA dashboard provides a centralized view of all ongoing initiatives and endeavors. Users can organize, track, and manage various projects efficiently. This section serves as a hub for project-related information, allowing users to set goals, milestones, and timelines while providing a clear overview of the progress and status of each project.</t>
  </si>
  <si>
    <t>Note: DO NOT EDIT!!!</t>
  </si>
  <si>
    <t>In the Tasks section, users can break down their work into actionable items. This area of the PARA dashboard is designed for managing individual to-do items, organizing priorities, and tracking progress on specific tasks. Users can easily add, update, and prioritize tasks, ensuring a systematic approach to completing action items and achieving project goals.</t>
  </si>
  <si>
    <t>The Resources section is a comprehensive repository for all the tools, materials, and information necessary for successful project execution. Users can store and categorize various resources, such as documents, links, and reference materials. This centralized resource hub streamlines access and collaboration, enabling efficient sharing of essential information among team members.</t>
  </si>
  <si>
    <t>Areas in the PARA dashboard represent different spheres of responsibility or focus areas in one's life or work. This section allows users to organize their projects and tasks into broader categories, facilitating a high-level view of their commitments. By structuring their work in this way, users can maintain a balance across different aspects of their life or professional responsibilities, ensuring a holistic and organized approach to productivity.</t>
  </si>
  <si>
    <t xml:space="preserve">Days Due </t>
  </si>
  <si>
    <t>ANALYSIS</t>
  </si>
  <si>
    <t>https://www.youtube.com/watch?v=pQVqaiFBvoU</t>
  </si>
  <si>
    <t>https://www.youtube.com/watch?v=UA7bzwCwHMI</t>
  </si>
  <si>
    <t>https://www.youtube.com/watch?v=K-ssUVyfn5g</t>
  </si>
  <si>
    <t>Due in 7 days</t>
  </si>
  <si>
    <t>Due in 27 days</t>
  </si>
  <si>
    <t>Due in 15 days</t>
  </si>
  <si>
    <t>Due in 35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</si>
</sst>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dd\ yyyy"/>
    <numFmt numFmtId="165" formatCode="mmm\ d\ yyyy"/>
    <numFmt numFmtId="166" formatCode="0.0%"/>
  </numFmts>
  <fonts count="15" x14ac:knownFonts="1">
    <font>
      <sz val="11"/>
      <color theme="1"/>
      <name val="Calibri"/>
      <family val="2"/>
      <scheme val="minor"/>
    </font>
    <font>
      <sz val="11"/>
      <color theme="1"/>
      <name val="Segoe UI"/>
      <family val="2"/>
    </font>
    <font>
      <b/>
      <sz val="11"/>
      <color theme="1"/>
      <name val="Segoe UI"/>
      <family val="2"/>
    </font>
    <font>
      <b/>
      <sz val="11"/>
      <color theme="0"/>
      <name val="Segoe UI"/>
      <family val="2"/>
    </font>
    <font>
      <sz val="11"/>
      <color theme="1"/>
      <name val="Calibri"/>
      <family val="2"/>
      <scheme val="minor"/>
    </font>
    <font>
      <sz val="14"/>
      <color theme="1"/>
      <name val="Segoe UI"/>
      <family val="2"/>
    </font>
    <font>
      <sz val="18"/>
      <color theme="1"/>
      <name val="Segoe UI"/>
      <family val="2"/>
    </font>
    <font>
      <sz val="14"/>
      <color theme="0"/>
      <name val="Segoe UI"/>
      <family val="2"/>
    </font>
    <font>
      <u/>
      <sz val="11"/>
      <color theme="10"/>
      <name val="Calibri"/>
      <family val="2"/>
      <scheme val="minor"/>
    </font>
    <font>
      <b/>
      <sz val="11"/>
      <color rgb="FFC00000"/>
      <name val="Segoe UI"/>
      <family val="2"/>
    </font>
    <font>
      <sz val="14"/>
      <color rgb="FF081225"/>
      <name val="Segoe UI"/>
      <family val="2"/>
    </font>
    <font>
      <b/>
      <sz val="22"/>
      <color theme="1"/>
      <name val="Segoe UI"/>
      <family val="2"/>
    </font>
    <font>
      <sz val="8"/>
      <name val="Calibri"/>
      <family val="2"/>
      <scheme val="minor"/>
    </font>
    <font>
      <sz val="11"/>
      <color theme="1"/>
      <name val="Segoe UI"/>
    </font>
    <font>
      <sz val="11"/>
      <color theme="0"/>
      <name val="Segoe UI"/>
    </font>
  </fonts>
  <fills count="6">
    <fill>
      <patternFill patternType="none"/>
    </fill>
    <fill>
      <patternFill patternType="gray125"/>
    </fill>
    <fill>
      <patternFill patternType="solid">
        <fgColor theme="0" tint="-0.499984740745262"/>
        <bgColor indexed="64"/>
      </patternFill>
    </fill>
    <fill>
      <patternFill patternType="solid">
        <fgColor rgb="FF081225"/>
        <bgColor indexed="64"/>
      </patternFill>
    </fill>
    <fill>
      <patternFill patternType="solid">
        <fgColor rgb="FFF0F3F4"/>
        <bgColor indexed="64"/>
      </patternFill>
    </fill>
    <fill>
      <patternFill patternType="solid">
        <fgColor theme="7" tint="0.79998168889431442"/>
        <bgColor indexed="64"/>
      </patternFill>
    </fill>
  </fills>
  <borders count="8">
    <border>
      <left/>
      <right/>
      <top/>
      <bottom/>
      <diagonal/>
    </border>
    <border>
      <left/>
      <right style="thin">
        <color indexed="64"/>
      </right>
      <top/>
      <bottom/>
      <diagonal/>
    </border>
    <border>
      <left style="thin">
        <color rgb="FFABABAB"/>
      </left>
      <right/>
      <top style="thin">
        <color rgb="FFABABAB"/>
      </top>
      <bottom/>
      <diagonal/>
    </border>
    <border>
      <left style="thin">
        <color rgb="FFABABAB"/>
      </left>
      <right style="thin">
        <color rgb="FFABABAB"/>
      </right>
      <top style="thin">
        <color rgb="FFABABAB"/>
      </top>
      <bottom/>
      <diagonal/>
    </border>
    <border>
      <left style="thin">
        <color rgb="FFABABAB"/>
      </left>
      <right style="thin">
        <color rgb="FFABABAB"/>
      </right>
      <top style="thin">
        <color rgb="FFABABAB"/>
      </top>
      <bottom style="thin">
        <color rgb="FFABABAB"/>
      </bottom>
      <diagonal/>
    </border>
    <border>
      <left style="thin">
        <color rgb="FFABABAB"/>
      </left>
      <right/>
      <top style="thin">
        <color rgb="FFABABAB"/>
      </top>
      <bottom style="thin">
        <color rgb="FFABABAB"/>
      </bottom>
      <diagonal/>
    </border>
    <border>
      <left style="thin">
        <color indexed="65"/>
      </left>
      <right style="thin">
        <color rgb="FFABABAB"/>
      </right>
      <top style="thin">
        <color rgb="FFABABAB"/>
      </top>
      <bottom style="thin">
        <color rgb="FFABABAB"/>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4" fillId="0" borderId="0" applyFont="0" applyFill="0" applyBorder="0" applyAlignment="0" applyProtection="0"/>
    <xf numFmtId="0" fontId="8" fillId="0" borderId="0" applyNumberFormat="0" applyFill="0" applyBorder="0" applyAlignment="0" applyProtection="0"/>
  </cellStyleXfs>
  <cellXfs count="39">
    <xf numFmtId="0" fontId="0" fillId="0" borderId="0" xfId="0"/>
    <xf numFmtId="0" fontId="1" fillId="0" borderId="0" xfId="0" applyFont="1"/>
    <xf numFmtId="0" fontId="2" fillId="0" borderId="0" xfId="0" applyFont="1"/>
    <xf numFmtId="164" fontId="1" fillId="0" borderId="0" xfId="0" applyNumberFormat="1" applyFont="1"/>
    <xf numFmtId="0" fontId="3" fillId="2" borderId="0" xfId="0" applyFont="1" applyFill="1"/>
    <xf numFmtId="165" fontId="1" fillId="0" borderId="0" xfId="0" applyNumberFormat="1" applyFont="1"/>
    <xf numFmtId="0" fontId="1" fillId="0" borderId="0" xfId="0" applyFont="1" applyAlignment="1">
      <alignment wrapText="1"/>
    </xf>
    <xf numFmtId="0" fontId="0" fillId="0" borderId="0" xfId="0" pivotButton="1"/>
    <xf numFmtId="1" fontId="1" fillId="0" borderId="0" xfId="0" applyNumberFormat="1" applyFont="1"/>
    <xf numFmtId="0" fontId="1" fillId="0" borderId="1" xfId="0" applyFont="1" applyBorder="1"/>
    <xf numFmtId="0" fontId="1" fillId="4" borderId="0" xfId="0" applyFont="1" applyFill="1"/>
    <xf numFmtId="0" fontId="6" fillId="0" borderId="0" xfId="0" applyFont="1"/>
    <xf numFmtId="0" fontId="7" fillId="3" borderId="0" xfId="0" applyFont="1" applyFill="1"/>
    <xf numFmtId="0" fontId="5" fillId="4" borderId="0" xfId="0" applyFont="1" applyFill="1"/>
    <xf numFmtId="0" fontId="1" fillId="0" borderId="7" xfId="0" applyFont="1" applyBorder="1"/>
    <xf numFmtId="0" fontId="2" fillId="0" borderId="7" xfId="0" applyFont="1" applyBorder="1"/>
    <xf numFmtId="166" fontId="1" fillId="0" borderId="7" xfId="0" applyNumberFormat="1" applyFont="1" applyBorder="1"/>
    <xf numFmtId="166" fontId="1" fillId="0" borderId="7" xfId="1" applyNumberFormat="1" applyFont="1" applyBorder="1"/>
    <xf numFmtId="0" fontId="10" fillId="4" borderId="0" xfId="2" applyFont="1" applyFill="1"/>
    <xf numFmtId="0" fontId="11" fillId="4" borderId="0" xfId="0" applyFont="1" applyFill="1"/>
    <xf numFmtId="0" fontId="5" fillId="4" borderId="0" xfId="0" applyFont="1" applyFill="1" applyAlignment="1">
      <alignment vertical="top"/>
    </xf>
    <xf numFmtId="0" fontId="1" fillId="0" borderId="0" xfId="0" applyFont="1" applyAlignment="1">
      <alignment horizontal="left" wrapText="1"/>
    </xf>
    <xf numFmtId="0" fontId="2" fillId="4" borderId="0" xfId="0" applyFont="1" applyFill="1"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wrapText="1"/>
    </xf>
    <xf numFmtId="0" fontId="9" fillId="5" borderId="0" xfId="0" applyFont="1" applyFill="1" applyAlignment="1">
      <alignment horizontal="center"/>
    </xf>
    <xf numFmtId="0" fontId="13" fillId="0" borderId="4" xfId="0" pivotButton="1" applyFont="1" applyBorder="1"/>
    <xf numFmtId="0" fontId="13" fillId="0" borderId="4" xfId="0" applyFont="1" applyBorder="1"/>
    <xf numFmtId="0" fontId="13" fillId="0" borderId="2" xfId="0" applyFont="1" applyBorder="1"/>
    <xf numFmtId="0" fontId="13" fillId="0" borderId="3" xfId="0" applyFont="1" applyBorder="1"/>
    <xf numFmtId="0" fontId="14" fillId="0" borderId="5" xfId="0" applyFont="1" applyBorder="1"/>
    <xf numFmtId="0" fontId="14" fillId="0" borderId="6" xfId="0" applyFont="1" applyBorder="1"/>
    <xf numFmtId="0" fontId="14" fillId="3" borderId="2" xfId="0" applyFont="1" applyFill="1" applyBorder="1"/>
    <xf numFmtId="0" fontId="14" fillId="3" borderId="3" xfId="0" applyFont="1" applyFill="1" applyBorder="1"/>
    <xf numFmtId="0" fontId="13" fillId="0" borderId="0" xfId="0" pivotButton="1" applyFont="1"/>
    <xf numFmtId="0" fontId="13" fillId="0" borderId="0" xfId="0" applyFont="1"/>
    <xf numFmtId="0" fontId="13" fillId="0" borderId="0" xfId="0" applyNumberFormat="1" applyFont="1"/>
    <xf numFmtId="0" fontId="14" fillId="0" borderId="5" xfId="0" applyFont="1" applyFill="1" applyBorder="1"/>
    <xf numFmtId="0" fontId="14" fillId="0" borderId="6" xfId="0" applyFont="1" applyFill="1" applyBorder="1"/>
  </cellXfs>
  <cellStyles count="3">
    <cellStyle name="Hyperlink" xfId="2" builtinId="8"/>
    <cellStyle name="Normal" xfId="0" builtinId="0"/>
    <cellStyle name="Percent" xfId="1" builtinId="5"/>
  </cellStyles>
  <dxfs count="194">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dxf>
    <dxf>
      <font>
        <b/>
        <i val="0"/>
        <strike val="0"/>
        <condense val="0"/>
        <extend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numFmt numFmtId="0" formatCode="General"/>
    </dxf>
    <dxf>
      <font>
        <strike val="0"/>
        <outline val="0"/>
        <shadow val="0"/>
        <u val="none"/>
        <vertAlign val="baseline"/>
        <sz val="11"/>
        <color theme="1"/>
        <name val="Segoe UI"/>
        <family val="2"/>
        <scheme val="none"/>
      </font>
      <numFmt numFmtId="1" formatCode="0"/>
    </dxf>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numFmt numFmtId="164" formatCode="mmm\ dd\ yyyy"/>
    </dxf>
    <dxf>
      <font>
        <strike val="0"/>
        <outline val="0"/>
        <shadow val="0"/>
        <u val="none"/>
        <vertAlign val="baseline"/>
        <sz val="11"/>
        <color theme="1"/>
        <name val="Segoe UI"/>
        <family val="2"/>
        <scheme val="none"/>
      </font>
      <numFmt numFmtId="164" formatCode="mmm\ dd\ yyyy"/>
    </dxf>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dxf>
    <dxf>
      <font>
        <b/>
        <i val="0"/>
        <strike val="0"/>
        <condense val="0"/>
        <extend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numFmt numFmtId="0" formatCode="General"/>
    </dxf>
    <dxf>
      <font>
        <strike val="0"/>
        <outline val="0"/>
        <shadow val="0"/>
        <u val="none"/>
        <vertAlign val="baseline"/>
        <sz val="11"/>
        <color theme="1"/>
        <name val="Segoe UI"/>
        <family val="2"/>
        <scheme val="none"/>
      </font>
      <numFmt numFmtId="0" formatCode="General"/>
    </dxf>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numFmt numFmtId="165" formatCode="mmm\ d\ yyyy"/>
    </dxf>
    <dxf>
      <font>
        <strike val="0"/>
        <outline val="0"/>
        <shadow val="0"/>
        <u val="none"/>
        <vertAlign val="baseline"/>
        <sz val="11"/>
        <color theme="1"/>
        <name val="Segoe UI"/>
        <family val="2"/>
        <scheme val="none"/>
      </font>
      <numFmt numFmtId="165" formatCode="mmm\ d\ yyyy"/>
    </dxf>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dxf>
    <dxf>
      <font>
        <b/>
        <i val="0"/>
        <strike val="0"/>
        <condense val="0"/>
        <extend val="0"/>
        <outline val="0"/>
        <shadow val="0"/>
        <u val="none"/>
        <vertAlign val="baseline"/>
        <sz val="11"/>
        <color theme="1"/>
        <name val="Segoe UI"/>
        <family val="2"/>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b val="0"/>
      </font>
    </dxf>
    <dxf>
      <font>
        <b val="0"/>
      </font>
    </dxf>
    <dxf>
      <font>
        <color theme="0"/>
      </font>
    </dxf>
    <dxf>
      <font>
        <color theme="0"/>
      </font>
    </dxf>
    <dxf>
      <fill>
        <patternFill patternType="solid">
          <bgColor rgb="FF081225"/>
        </patternFill>
      </fill>
    </dxf>
    <dxf>
      <fill>
        <patternFill patternType="solid">
          <bgColor rgb="FF081225"/>
        </patternFill>
      </fill>
    </dxf>
    <dxf>
      <font>
        <b/>
      </font>
    </dxf>
    <dxf>
      <font>
        <b/>
      </font>
    </dxf>
    <dxf>
      <font>
        <color theme="0"/>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b val="0"/>
      </font>
    </dxf>
    <dxf>
      <font>
        <b val="0"/>
      </font>
    </dxf>
    <dxf>
      <font>
        <color theme="0"/>
      </font>
    </dxf>
    <dxf>
      <font>
        <color theme="0"/>
      </font>
    </dxf>
    <dxf>
      <fill>
        <patternFill patternType="solid">
          <bgColor rgb="FF081225"/>
        </patternFill>
      </fill>
    </dxf>
    <dxf>
      <fill>
        <patternFill patternType="solid">
          <bgColor rgb="FF081225"/>
        </patternFill>
      </fill>
    </dxf>
    <dxf>
      <font>
        <b/>
      </font>
    </dxf>
    <dxf>
      <font>
        <b/>
      </font>
    </dxf>
    <dxf>
      <font>
        <color theme="0"/>
      </font>
    </dxf>
    <dxf>
      <fill>
        <patternFill patternType="none">
          <bgColor auto="1"/>
        </patternFill>
      </fill>
    </dxf>
    <dxf>
      <font>
        <name val="Segoe UI"/>
        <scheme val="none"/>
      </font>
    </dxf>
    <dxf>
      <font>
        <name val="Segoe UI"/>
        <scheme val="none"/>
      </font>
    </dxf>
    <dxf>
      <font>
        <name val="Segoe UI"/>
        <scheme val="none"/>
      </font>
    </dxf>
    <dxf>
      <font>
        <name val="Segoe UI"/>
        <scheme val="none"/>
      </font>
    </dxf>
    <dxf>
      <font>
        <name val="Segoe UI"/>
        <scheme val="none"/>
      </font>
    </dxf>
  </dxfs>
  <tableStyles count="0" defaultTableStyle="TableStyleMedium2" defaultPivotStyle="PivotStyleLight16"/>
  <colors>
    <mruColors>
      <color rgb="FFF0F3F4"/>
      <color rgb="FF081225"/>
      <color rgb="FFF3F6F7"/>
      <color rgb="FFB5C2CA"/>
      <color rgb="FF275F12"/>
      <color rgb="FF5C2E84"/>
      <color rgb="FF2C7F97"/>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052487863621724"/>
          <c:y val="0.11192719512211657"/>
          <c:w val="0.59894974179357408"/>
          <c:h val="0.81058474671641811"/>
        </c:manualLayout>
      </c:layout>
      <c:doughnutChart>
        <c:varyColors val="1"/>
        <c:ser>
          <c:idx val="0"/>
          <c:order val="0"/>
          <c:spPr>
            <a:ln>
              <a:noFill/>
            </a:ln>
          </c:spPr>
          <c:dPt>
            <c:idx val="0"/>
            <c:bubble3D val="0"/>
            <c:spPr>
              <a:solidFill>
                <a:srgbClr val="2C7F97"/>
              </a:solidFill>
              <a:ln w="19050">
                <a:noFill/>
              </a:ln>
              <a:effectLst/>
            </c:spPr>
            <c:extLst>
              <c:ext xmlns:c16="http://schemas.microsoft.com/office/drawing/2014/chart" uri="{C3380CC4-5D6E-409C-BE32-E72D297353CC}">
                <c16:uniqueId val="{00000001-88BA-4D34-8286-8BC60297EEE2}"/>
              </c:ext>
            </c:extLst>
          </c:dPt>
          <c:dPt>
            <c:idx val="1"/>
            <c:bubble3D val="0"/>
            <c:spPr>
              <a:solidFill>
                <a:schemeClr val="bg1">
                  <a:lumMod val="95000"/>
                </a:schemeClr>
              </a:solidFill>
              <a:ln w="19050">
                <a:noFill/>
              </a:ln>
              <a:effectLst/>
            </c:spPr>
            <c:extLst>
              <c:ext xmlns:c16="http://schemas.microsoft.com/office/drawing/2014/chart" uri="{C3380CC4-5D6E-409C-BE32-E72D297353CC}">
                <c16:uniqueId val="{00000003-88BA-4D34-8286-8BC60297EEE2}"/>
              </c:ext>
            </c:extLst>
          </c:dPt>
          <c:dPt>
            <c:idx val="2"/>
            <c:bubble3D val="0"/>
            <c:spPr>
              <a:noFill/>
              <a:ln w="19050">
                <a:noFill/>
              </a:ln>
              <a:effectLst/>
            </c:spPr>
            <c:extLst>
              <c:ext xmlns:c16="http://schemas.microsoft.com/office/drawing/2014/chart" uri="{C3380CC4-5D6E-409C-BE32-E72D297353CC}">
                <c16:uniqueId val="{00000005-88BA-4D34-8286-8BC60297EEE2}"/>
              </c:ext>
            </c:extLst>
          </c:dPt>
          <c:cat>
            <c:strRef>
              <c:f>Analysis!$E$14:$E$16</c:f>
              <c:strCache>
                <c:ptCount val="3"/>
                <c:pt idx="0">
                  <c:v>Complete</c:v>
                </c:pt>
                <c:pt idx="1">
                  <c:v>Remaining</c:v>
                </c:pt>
                <c:pt idx="2">
                  <c:v>Other half</c:v>
                </c:pt>
              </c:strCache>
            </c:strRef>
          </c:cat>
          <c:val>
            <c:numRef>
              <c:f>Analysis!$F$14:$F$16</c:f>
              <c:numCache>
                <c:formatCode>0.0%</c:formatCode>
                <c:ptCount val="3"/>
                <c:pt idx="0">
                  <c:v>0.35294117647058826</c:v>
                </c:pt>
                <c:pt idx="1">
                  <c:v>0.64705882352941169</c:v>
                </c:pt>
                <c:pt idx="2">
                  <c:v>1</c:v>
                </c:pt>
              </c:numCache>
            </c:numRef>
          </c:val>
          <c:extLst>
            <c:ext xmlns:c16="http://schemas.microsoft.com/office/drawing/2014/chart" uri="{C3380CC4-5D6E-409C-BE32-E72D297353CC}">
              <c16:uniqueId val="{00000006-88BA-4D34-8286-8BC60297EEE2}"/>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913554835585099"/>
          <c:y val="0.16826517419943293"/>
          <c:w val="0.40172890328829808"/>
          <c:h val="0.80516664040065655"/>
        </c:manualLayout>
      </c:layout>
      <c:doughnut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9878-4EB7-A1C3-F87174A90D42}"/>
              </c:ext>
            </c:extLst>
          </c:dPt>
          <c:dPt>
            <c:idx val="1"/>
            <c:bubble3D val="0"/>
            <c:spPr>
              <a:solidFill>
                <a:srgbClr val="275F12"/>
              </a:solidFill>
              <a:ln w="19050">
                <a:noFill/>
              </a:ln>
              <a:effectLst/>
            </c:spPr>
            <c:extLst>
              <c:ext xmlns:c16="http://schemas.microsoft.com/office/drawing/2014/chart" uri="{C3380CC4-5D6E-409C-BE32-E72D297353CC}">
                <c16:uniqueId val="{00000003-9878-4EB7-A1C3-F87174A90D42}"/>
              </c:ext>
            </c:extLst>
          </c:dPt>
          <c:dPt>
            <c:idx val="2"/>
            <c:bubble3D val="0"/>
            <c:spPr>
              <a:solidFill>
                <a:schemeClr val="bg1">
                  <a:lumMod val="95000"/>
                </a:schemeClr>
              </a:solidFill>
              <a:ln w="19050">
                <a:noFill/>
              </a:ln>
              <a:effectLst/>
            </c:spPr>
            <c:extLst>
              <c:ext xmlns:c16="http://schemas.microsoft.com/office/drawing/2014/chart" uri="{C3380CC4-5D6E-409C-BE32-E72D297353CC}">
                <c16:uniqueId val="{00000005-9878-4EB7-A1C3-F87174A90D42}"/>
              </c:ext>
            </c:extLst>
          </c:dPt>
          <c:dPt>
            <c:idx val="3"/>
            <c:bubble3D val="0"/>
            <c:spPr>
              <a:noFill/>
              <a:ln w="19050">
                <a:noFill/>
              </a:ln>
              <a:effectLst/>
            </c:spPr>
            <c:extLst>
              <c:ext xmlns:c16="http://schemas.microsoft.com/office/drawing/2014/chart" uri="{C3380CC4-5D6E-409C-BE32-E72D297353CC}">
                <c16:uniqueId val="{00000007-9878-4EB7-A1C3-F87174A90D42}"/>
              </c:ext>
            </c:extLst>
          </c:dPt>
          <c:cat>
            <c:strRef>
              <c:f>Analysis!$AU$13:$AU$16</c:f>
              <c:strCache>
                <c:ptCount val="4"/>
                <c:pt idx="0">
                  <c:v>Progress Bar</c:v>
                </c:pt>
                <c:pt idx="1">
                  <c:v>Complete</c:v>
                </c:pt>
                <c:pt idx="2">
                  <c:v>Remaining</c:v>
                </c:pt>
                <c:pt idx="3">
                  <c:v>Other half</c:v>
                </c:pt>
              </c:strCache>
            </c:strRef>
          </c:cat>
          <c:val>
            <c:numRef>
              <c:f>Analysis!$AV$13:$AV$16</c:f>
              <c:numCache>
                <c:formatCode>0.0%</c:formatCode>
                <c:ptCount val="4"/>
                <c:pt idx="1">
                  <c:v>0.375</c:v>
                </c:pt>
                <c:pt idx="2">
                  <c:v>0.625</c:v>
                </c:pt>
                <c:pt idx="3">
                  <c:v>1</c:v>
                </c:pt>
              </c:numCache>
            </c:numRef>
          </c:val>
          <c:extLst>
            <c:ext xmlns:c16="http://schemas.microsoft.com/office/drawing/2014/chart" uri="{C3380CC4-5D6E-409C-BE32-E72D297353CC}">
              <c16:uniqueId val="{00000008-9878-4EB7-A1C3-F87174A90D42}"/>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936741428799674"/>
          <c:y val="0.14958205015398152"/>
          <c:w val="0.64126572236087465"/>
          <c:h val="0.80642322921249454"/>
        </c:manualLayout>
      </c:layout>
      <c:doughnutChart>
        <c:varyColors val="1"/>
        <c:ser>
          <c:idx val="0"/>
          <c:order val="0"/>
          <c:spPr>
            <a:ln>
              <a:noFill/>
            </a:ln>
          </c:spPr>
          <c:dPt>
            <c:idx val="0"/>
            <c:bubble3D val="0"/>
            <c:spPr>
              <a:solidFill>
                <a:srgbClr val="5C2E84"/>
              </a:solidFill>
              <a:ln w="19050">
                <a:noFill/>
              </a:ln>
              <a:effectLst/>
            </c:spPr>
            <c:extLst>
              <c:ext xmlns:c16="http://schemas.microsoft.com/office/drawing/2014/chart" uri="{C3380CC4-5D6E-409C-BE32-E72D297353CC}">
                <c16:uniqueId val="{00000001-F3FF-4FBD-985B-B75244E3FFFB}"/>
              </c:ext>
            </c:extLst>
          </c:dPt>
          <c:dPt>
            <c:idx val="1"/>
            <c:bubble3D val="0"/>
            <c:spPr>
              <a:solidFill>
                <a:schemeClr val="bg1">
                  <a:lumMod val="95000"/>
                </a:schemeClr>
              </a:solidFill>
              <a:ln w="19050">
                <a:noFill/>
              </a:ln>
              <a:effectLst/>
            </c:spPr>
            <c:extLst>
              <c:ext xmlns:c16="http://schemas.microsoft.com/office/drawing/2014/chart" uri="{C3380CC4-5D6E-409C-BE32-E72D297353CC}">
                <c16:uniqueId val="{00000003-F3FF-4FBD-985B-B75244E3FFFB}"/>
              </c:ext>
            </c:extLst>
          </c:dPt>
          <c:dPt>
            <c:idx val="2"/>
            <c:bubble3D val="0"/>
            <c:spPr>
              <a:noFill/>
              <a:ln w="19050">
                <a:noFill/>
              </a:ln>
              <a:effectLst/>
            </c:spPr>
            <c:extLst>
              <c:ext xmlns:c16="http://schemas.microsoft.com/office/drawing/2014/chart" uri="{C3380CC4-5D6E-409C-BE32-E72D297353CC}">
                <c16:uniqueId val="{00000005-F3FF-4FBD-985B-B75244E3FFFB}"/>
              </c:ext>
            </c:extLst>
          </c:dPt>
          <c:cat>
            <c:strRef>
              <c:f>Analysis!$CN$11:$CN$13</c:f>
              <c:strCache>
                <c:ptCount val="3"/>
                <c:pt idx="0">
                  <c:v>Complete</c:v>
                </c:pt>
                <c:pt idx="1">
                  <c:v>Remaining</c:v>
                </c:pt>
                <c:pt idx="2">
                  <c:v>Other half</c:v>
                </c:pt>
              </c:strCache>
            </c:strRef>
          </c:cat>
          <c:val>
            <c:numRef>
              <c:f>Analysis!$CO$11:$CO$13</c:f>
              <c:numCache>
                <c:formatCode>0.0%</c:formatCode>
                <c:ptCount val="3"/>
                <c:pt idx="0">
                  <c:v>0.36</c:v>
                </c:pt>
                <c:pt idx="1">
                  <c:v>0.64</c:v>
                </c:pt>
                <c:pt idx="2">
                  <c:v>1</c:v>
                </c:pt>
              </c:numCache>
            </c:numRef>
          </c:val>
          <c:extLst>
            <c:ext xmlns:c16="http://schemas.microsoft.com/office/drawing/2014/chart" uri="{C3380CC4-5D6E-409C-BE32-E72D297353CC}">
              <c16:uniqueId val="{00000006-F3FF-4FBD-985B-B75244E3FFFB}"/>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081225"/>
              </a:solidFill>
              <a:ln w="19050">
                <a:noFill/>
              </a:ln>
              <a:effectLst/>
            </c:spPr>
            <c:extLst>
              <c:ext xmlns:c16="http://schemas.microsoft.com/office/drawing/2014/chart" uri="{C3380CC4-5D6E-409C-BE32-E72D297353CC}">
                <c16:uniqueId val="{00000001-0855-45D1-B468-F823BBD6EA79}"/>
              </c:ext>
            </c:extLst>
          </c:dPt>
          <c:dPt>
            <c:idx val="1"/>
            <c:bubble3D val="0"/>
            <c:spPr>
              <a:solidFill>
                <a:schemeClr val="bg1">
                  <a:lumMod val="95000"/>
                </a:schemeClr>
              </a:solidFill>
              <a:ln w="19050">
                <a:noFill/>
              </a:ln>
              <a:effectLst/>
            </c:spPr>
            <c:extLst>
              <c:ext xmlns:c16="http://schemas.microsoft.com/office/drawing/2014/chart" uri="{C3380CC4-5D6E-409C-BE32-E72D297353CC}">
                <c16:uniqueId val="{00000003-0855-45D1-B468-F823BBD6EA79}"/>
              </c:ext>
            </c:extLst>
          </c:dPt>
          <c:dPt>
            <c:idx val="2"/>
            <c:bubble3D val="0"/>
            <c:spPr>
              <a:noFill/>
              <a:ln w="19050">
                <a:noFill/>
              </a:ln>
              <a:effectLst/>
            </c:spPr>
            <c:extLst>
              <c:ext xmlns:c16="http://schemas.microsoft.com/office/drawing/2014/chart" uri="{C3380CC4-5D6E-409C-BE32-E72D297353CC}">
                <c16:uniqueId val="{00000005-0855-45D1-B468-F823BBD6EA79}"/>
              </c:ext>
            </c:extLst>
          </c:dPt>
          <c:val>
            <c:numRef>
              <c:f>Analysis!$DK$15:$DK$17</c:f>
              <c:numCache>
                <c:formatCode>0.0%</c:formatCode>
                <c:ptCount val="3"/>
                <c:pt idx="0">
                  <c:v>0.5714285714285714</c:v>
                </c:pt>
                <c:pt idx="1">
                  <c:v>0.4285714285714286</c:v>
                </c:pt>
                <c:pt idx="2">
                  <c:v>1</c:v>
                </c:pt>
              </c:numCache>
            </c:numRef>
          </c:val>
          <c:extLst>
            <c:ext xmlns:c16="http://schemas.microsoft.com/office/drawing/2014/chart" uri="{C3380CC4-5D6E-409C-BE32-E72D297353CC}">
              <c16:uniqueId val="{00000006-0855-45D1-B468-F823BBD6EA79}"/>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658795124283208"/>
          <c:y val="0.25607751922315969"/>
          <c:w val="0.44263222645920902"/>
          <c:h val="0.61885898413785601"/>
        </c:manualLayout>
      </c:layout>
      <c:doughnutChart>
        <c:varyColors val="1"/>
        <c:ser>
          <c:idx val="0"/>
          <c:order val="0"/>
          <c:tx>
            <c:strRef>
              <c:f>Analysis!$CR$6</c:f>
              <c:strCache>
                <c:ptCount val="1"/>
                <c:pt idx="0">
                  <c:v>Low Priority</c:v>
                </c:pt>
              </c:strCache>
            </c:strRef>
          </c:tx>
          <c:dPt>
            <c:idx val="0"/>
            <c:bubble3D val="0"/>
            <c:spPr>
              <a:solidFill>
                <a:srgbClr val="2C7F97"/>
              </a:solidFill>
              <a:ln w="19050">
                <a:solidFill>
                  <a:schemeClr val="lt1"/>
                </a:solidFill>
              </a:ln>
              <a:effectLst/>
            </c:spPr>
            <c:extLst>
              <c:ext xmlns:c16="http://schemas.microsoft.com/office/drawing/2014/chart" uri="{C3380CC4-5D6E-409C-BE32-E72D297353CC}">
                <c16:uniqueId val="{00000001-6FE5-4FBD-876B-40B0651D262E}"/>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6FE5-4FBD-876B-40B0651D262E}"/>
              </c:ext>
            </c:extLst>
          </c:dPt>
          <c:dLbls>
            <c:dLbl>
              <c:idx val="0"/>
              <c:layout>
                <c:manualLayout>
                  <c:x val="0.25439221020451386"/>
                  <c:y val="-0.1526827610637126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1"/>
              <c:showPercent val="0"/>
              <c:showBubbleSize val="0"/>
              <c:extLst>
                <c:ext xmlns:c15="http://schemas.microsoft.com/office/drawing/2012/chart" uri="{CE6537A1-D6FC-4f65-9D91-7224C49458BB}">
                  <c15:layout>
                    <c:manualLayout>
                      <c:w val="0.27224477448969914"/>
                      <c:h val="7.3941113820399987E-2"/>
                    </c:manualLayout>
                  </c15:layout>
                </c:ext>
                <c:ext xmlns:c16="http://schemas.microsoft.com/office/drawing/2014/chart" uri="{C3380CC4-5D6E-409C-BE32-E72D297353CC}">
                  <c16:uniqueId val="{00000001-6FE5-4FBD-876B-40B0651D262E}"/>
                </c:ext>
              </c:extLst>
            </c:dLbl>
            <c:dLbl>
              <c:idx val="1"/>
              <c:delete val="1"/>
              <c:extLst>
                <c:ext xmlns:c15="http://schemas.microsoft.com/office/drawing/2012/chart" uri="{CE6537A1-D6FC-4f65-9D91-7224C49458BB}"/>
                <c:ext xmlns:c16="http://schemas.microsoft.com/office/drawing/2014/chart" uri="{C3380CC4-5D6E-409C-BE32-E72D297353CC}">
                  <c16:uniqueId val="{00000003-6FE5-4FBD-876B-40B0651D26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1"/>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Analysis!$CS$6:$CT$6</c:f>
              <c:numCache>
                <c:formatCode>General</c:formatCode>
                <c:ptCount val="2"/>
                <c:pt idx="0">
                  <c:v>5</c:v>
                </c:pt>
                <c:pt idx="1">
                  <c:v>4</c:v>
                </c:pt>
              </c:numCache>
            </c:numRef>
          </c:val>
          <c:extLst>
            <c:ext xmlns:c16="http://schemas.microsoft.com/office/drawing/2014/chart" uri="{C3380CC4-5D6E-409C-BE32-E72D297353CC}">
              <c16:uniqueId val="{00000004-6FE5-4FBD-876B-40B0651D262E}"/>
            </c:ext>
          </c:extLst>
        </c:ser>
        <c:ser>
          <c:idx val="1"/>
          <c:order val="1"/>
          <c:tx>
            <c:strRef>
              <c:f>Analysis!$CR$7</c:f>
              <c:strCache>
                <c:ptCount val="1"/>
                <c:pt idx="0">
                  <c:v>Medium Priority</c:v>
                </c:pt>
              </c:strCache>
            </c:strRef>
          </c:tx>
          <c:dPt>
            <c:idx val="0"/>
            <c:bubble3D val="0"/>
            <c:spPr>
              <a:solidFill>
                <a:srgbClr val="5C2E84"/>
              </a:solidFill>
              <a:ln w="19050">
                <a:solidFill>
                  <a:schemeClr val="lt1"/>
                </a:solidFill>
              </a:ln>
              <a:effectLst/>
            </c:spPr>
            <c:extLst>
              <c:ext xmlns:c16="http://schemas.microsoft.com/office/drawing/2014/chart" uri="{C3380CC4-5D6E-409C-BE32-E72D297353CC}">
                <c16:uniqueId val="{00000006-6FE5-4FBD-876B-40B0651D262E}"/>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8-6FE5-4FBD-876B-40B0651D262E}"/>
              </c:ext>
            </c:extLst>
          </c:dPt>
          <c:dLbls>
            <c:dLbl>
              <c:idx val="0"/>
              <c:layout>
                <c:manualLayout>
                  <c:x val="0.30615695614034055"/>
                  <c:y val="-7.4238352791741562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1"/>
              <c:showPercent val="0"/>
              <c:showBubbleSize val="0"/>
              <c:extLst>
                <c:ext xmlns:c15="http://schemas.microsoft.com/office/drawing/2012/chart" uri="{CE6537A1-D6FC-4f65-9D91-7224C49458BB}">
                  <c15:layout>
                    <c:manualLayout>
                      <c:w val="0.2859142629379714"/>
                      <c:h val="6.6299464277850675E-2"/>
                    </c:manualLayout>
                  </c15:layout>
                </c:ext>
                <c:ext xmlns:c16="http://schemas.microsoft.com/office/drawing/2014/chart" uri="{C3380CC4-5D6E-409C-BE32-E72D297353CC}">
                  <c16:uniqueId val="{00000006-6FE5-4FBD-876B-40B0651D262E}"/>
                </c:ext>
              </c:extLst>
            </c:dLbl>
            <c:dLbl>
              <c:idx val="1"/>
              <c:delete val="1"/>
              <c:extLst>
                <c:ext xmlns:c15="http://schemas.microsoft.com/office/drawing/2012/chart" uri="{CE6537A1-D6FC-4f65-9D91-7224C49458BB}"/>
                <c:ext xmlns:c16="http://schemas.microsoft.com/office/drawing/2014/chart" uri="{C3380CC4-5D6E-409C-BE32-E72D297353CC}">
                  <c16:uniqueId val="{00000008-6FE5-4FBD-876B-40B0651D26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0"/>
            <c:showCatName val="0"/>
            <c:showSerName val="1"/>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Analysis!$CS$7:$CT$7</c:f>
              <c:numCache>
                <c:formatCode>General</c:formatCode>
                <c:ptCount val="2"/>
                <c:pt idx="0">
                  <c:v>1</c:v>
                </c:pt>
                <c:pt idx="1">
                  <c:v>8</c:v>
                </c:pt>
              </c:numCache>
            </c:numRef>
          </c:val>
          <c:extLst>
            <c:ext xmlns:c16="http://schemas.microsoft.com/office/drawing/2014/chart" uri="{C3380CC4-5D6E-409C-BE32-E72D297353CC}">
              <c16:uniqueId val="{00000009-6FE5-4FBD-876B-40B0651D262E}"/>
            </c:ext>
          </c:extLst>
        </c:ser>
        <c:ser>
          <c:idx val="2"/>
          <c:order val="2"/>
          <c:tx>
            <c:strRef>
              <c:f>Analysis!$CR$8</c:f>
              <c:strCache>
                <c:ptCount val="1"/>
                <c:pt idx="0">
                  <c:v>High Priority</c:v>
                </c:pt>
              </c:strCache>
            </c:strRef>
          </c:tx>
          <c:dPt>
            <c:idx val="0"/>
            <c:bubble3D val="0"/>
            <c:spPr>
              <a:solidFill>
                <a:srgbClr val="275F12"/>
              </a:solidFill>
              <a:ln w="19050">
                <a:solidFill>
                  <a:schemeClr val="lt1"/>
                </a:solidFill>
              </a:ln>
              <a:effectLst/>
            </c:spPr>
            <c:extLst>
              <c:ext xmlns:c16="http://schemas.microsoft.com/office/drawing/2014/chart" uri="{C3380CC4-5D6E-409C-BE32-E72D297353CC}">
                <c16:uniqueId val="{0000000B-6FE5-4FBD-876B-40B0651D262E}"/>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D-6FE5-4FBD-876B-40B0651D262E}"/>
              </c:ext>
            </c:extLst>
          </c:dPt>
          <c:dLbls>
            <c:dLbl>
              <c:idx val="0"/>
              <c:layout>
                <c:manualLayout>
                  <c:x val="0.2900322028077616"/>
                  <c:y val="-5.507431795481727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1"/>
              <c:showPercent val="0"/>
              <c:showBubbleSize val="0"/>
              <c:extLst>
                <c:ext xmlns:c15="http://schemas.microsoft.com/office/drawing/2012/chart" uri="{CE6537A1-D6FC-4f65-9D91-7224C49458BB}">
                  <c15:layout>
                    <c:manualLayout>
                      <c:w val="0.24905611120405974"/>
                      <c:h val="7.889031822604925E-2"/>
                    </c:manualLayout>
                  </c15:layout>
                </c:ext>
                <c:ext xmlns:c16="http://schemas.microsoft.com/office/drawing/2014/chart" uri="{C3380CC4-5D6E-409C-BE32-E72D297353CC}">
                  <c16:uniqueId val="{0000000B-6FE5-4FBD-876B-40B0651D262E}"/>
                </c:ext>
              </c:extLst>
            </c:dLbl>
            <c:dLbl>
              <c:idx val="1"/>
              <c:delete val="1"/>
              <c:extLst>
                <c:ext xmlns:c15="http://schemas.microsoft.com/office/drawing/2012/chart" uri="{CE6537A1-D6FC-4f65-9D91-7224C49458BB}"/>
                <c:ext xmlns:c16="http://schemas.microsoft.com/office/drawing/2014/chart" uri="{C3380CC4-5D6E-409C-BE32-E72D297353CC}">
                  <c16:uniqueId val="{0000000D-6FE5-4FBD-876B-40B0651D26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0"/>
            <c:showCatName val="0"/>
            <c:showSerName val="1"/>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Analysis!$CS$8:$CT$8</c:f>
              <c:numCache>
                <c:formatCode>General</c:formatCode>
                <c:ptCount val="2"/>
                <c:pt idx="0">
                  <c:v>1</c:v>
                </c:pt>
                <c:pt idx="1">
                  <c:v>8</c:v>
                </c:pt>
              </c:numCache>
            </c:numRef>
          </c:val>
          <c:extLst>
            <c:ext xmlns:c16="http://schemas.microsoft.com/office/drawing/2014/chart" uri="{C3380CC4-5D6E-409C-BE32-E72D297353CC}">
              <c16:uniqueId val="{0000000E-6FE5-4FBD-876B-40B0651D262E}"/>
            </c:ext>
          </c:extLst>
        </c:ser>
        <c:ser>
          <c:idx val="3"/>
          <c:order val="3"/>
          <c:tx>
            <c:strRef>
              <c:f>Analysis!$CR$9</c:f>
              <c:strCache>
                <c:ptCount val="1"/>
                <c:pt idx="0">
                  <c:v>Urgent</c:v>
                </c:pt>
              </c:strCache>
            </c:strRef>
          </c:tx>
          <c:spPr>
            <a:noFill/>
          </c:spPr>
          <c:dPt>
            <c:idx val="0"/>
            <c:bubble3D val="0"/>
            <c:spPr>
              <a:solidFill>
                <a:srgbClr val="081225"/>
              </a:solidFill>
              <a:ln w="19050">
                <a:noFill/>
              </a:ln>
              <a:effectLst/>
            </c:spPr>
            <c:extLst>
              <c:ext xmlns:c16="http://schemas.microsoft.com/office/drawing/2014/chart" uri="{C3380CC4-5D6E-409C-BE32-E72D297353CC}">
                <c16:uniqueId val="{00000010-6FE5-4FBD-876B-40B0651D262E}"/>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12-6FE5-4FBD-876B-40B0651D262E}"/>
              </c:ext>
            </c:extLst>
          </c:dPt>
          <c:dLbls>
            <c:dLbl>
              <c:idx val="0"/>
              <c:layout>
                <c:manualLayout>
                  <c:x val="0.15625781000680553"/>
                  <c:y val="-0.14823577960649181"/>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0-6FE5-4FBD-876B-40B0651D262E}"/>
                </c:ext>
              </c:extLst>
            </c:dLbl>
            <c:dLbl>
              <c:idx val="1"/>
              <c:delete val="1"/>
              <c:extLst>
                <c:ext xmlns:c15="http://schemas.microsoft.com/office/drawing/2012/chart" uri="{CE6537A1-D6FC-4f65-9D91-7224C49458BB}"/>
                <c:ext xmlns:c16="http://schemas.microsoft.com/office/drawing/2014/chart" uri="{C3380CC4-5D6E-409C-BE32-E72D297353CC}">
                  <c16:uniqueId val="{00000012-6FE5-4FBD-876B-40B0651D26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0"/>
            <c:showCatName val="0"/>
            <c:showSerName val="1"/>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Analysis!$CS$9:$CT$9</c:f>
              <c:numCache>
                <c:formatCode>General</c:formatCode>
                <c:ptCount val="2"/>
                <c:pt idx="0">
                  <c:v>2</c:v>
                </c:pt>
                <c:pt idx="1">
                  <c:v>7</c:v>
                </c:pt>
              </c:numCache>
            </c:numRef>
          </c:val>
          <c:extLst>
            <c:ext xmlns:c16="http://schemas.microsoft.com/office/drawing/2014/chart" uri="{C3380CC4-5D6E-409C-BE32-E72D297353CC}">
              <c16:uniqueId val="{00000013-6FE5-4FBD-876B-40B0651D262E}"/>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25438857482891"/>
          <c:y val="4.9565695089337405E-2"/>
          <c:w val="0.5037661381142774"/>
          <c:h val="0.88794150989058584"/>
        </c:manualLayout>
      </c:layout>
      <c:doughnutChart>
        <c:varyColors val="1"/>
        <c:ser>
          <c:idx val="0"/>
          <c:order val="0"/>
          <c:tx>
            <c:strRef>
              <c:f>Analysis!$CR$13</c:f>
              <c:strCache>
                <c:ptCount val="1"/>
                <c:pt idx="0">
                  <c:v>Low Priority</c:v>
                </c:pt>
              </c:strCache>
            </c:strRef>
          </c:tx>
          <c:spPr>
            <a:solidFill>
              <a:schemeClr val="bg1">
                <a:lumMod val="95000"/>
              </a:schemeClr>
            </a:solidFill>
          </c:spPr>
          <c:dPt>
            <c:idx val="0"/>
            <c:bubble3D val="0"/>
            <c:spPr>
              <a:solidFill>
                <a:schemeClr val="tx1"/>
              </a:solidFill>
              <a:ln w="19050">
                <a:solidFill>
                  <a:schemeClr val="lt1"/>
                </a:solidFill>
              </a:ln>
              <a:effectLst/>
            </c:spPr>
            <c:extLst>
              <c:ext xmlns:c16="http://schemas.microsoft.com/office/drawing/2014/chart" uri="{C3380CC4-5D6E-409C-BE32-E72D297353CC}">
                <c16:uniqueId val="{00000001-3DE5-4BDE-9D82-B7DC430E502C}"/>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3DE5-4BDE-9D82-B7DC430E502C}"/>
              </c:ext>
            </c:extLst>
          </c:dPt>
          <c:dLbls>
            <c:dLbl>
              <c:idx val="0"/>
              <c:layout>
                <c:manualLayout>
                  <c:x val="0.29603034735936246"/>
                  <c:y val="6.4139988808329509E-2"/>
                </c:manualLayout>
              </c:layout>
              <c:showLegendKey val="0"/>
              <c:showVal val="1"/>
              <c:showCatName val="0"/>
              <c:showSerName val="1"/>
              <c:showPercent val="0"/>
              <c:showBubbleSize val="0"/>
              <c:extLst>
                <c:ext xmlns:c15="http://schemas.microsoft.com/office/drawing/2012/chart" uri="{CE6537A1-D6FC-4f65-9D91-7224C49458BB}">
                  <c15:layout>
                    <c:manualLayout>
                      <c:w val="0.2549440703081306"/>
                      <c:h val="0.17435258218019969"/>
                    </c:manualLayout>
                  </c15:layout>
                </c:ext>
                <c:ext xmlns:c16="http://schemas.microsoft.com/office/drawing/2014/chart" uri="{C3380CC4-5D6E-409C-BE32-E72D297353CC}">
                  <c16:uniqueId val="{00000001-3DE5-4BDE-9D82-B7DC430E502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Analysis!$CS$13:$CT$13</c:f>
              <c:numCache>
                <c:formatCode>General</c:formatCode>
                <c:ptCount val="2"/>
                <c:pt idx="0">
                  <c:v>2</c:v>
                </c:pt>
                <c:pt idx="1">
                  <c:v>3</c:v>
                </c:pt>
              </c:numCache>
            </c:numRef>
          </c:val>
          <c:extLst>
            <c:ext xmlns:c16="http://schemas.microsoft.com/office/drawing/2014/chart" uri="{C3380CC4-5D6E-409C-BE32-E72D297353CC}">
              <c16:uniqueId val="{00000004-3DE5-4BDE-9D82-B7DC430E502C}"/>
            </c:ext>
          </c:extLst>
        </c:ser>
        <c:ser>
          <c:idx val="1"/>
          <c:order val="1"/>
          <c:tx>
            <c:strRef>
              <c:f>Analysis!$CR$14</c:f>
              <c:strCache>
                <c:ptCount val="1"/>
                <c:pt idx="0">
                  <c:v>Medium Priority</c:v>
                </c:pt>
              </c:strCache>
            </c:strRef>
          </c:tx>
          <c:dPt>
            <c:idx val="0"/>
            <c:bubble3D val="0"/>
            <c:spPr>
              <a:solidFill>
                <a:srgbClr val="275F12"/>
              </a:solidFill>
              <a:ln w="19050">
                <a:solidFill>
                  <a:schemeClr val="lt1"/>
                </a:solidFill>
              </a:ln>
              <a:effectLst/>
            </c:spPr>
            <c:extLst>
              <c:ext xmlns:c16="http://schemas.microsoft.com/office/drawing/2014/chart" uri="{C3380CC4-5D6E-409C-BE32-E72D297353CC}">
                <c16:uniqueId val="{00000006-3DE5-4BDE-9D82-B7DC430E502C}"/>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8-3DE5-4BDE-9D82-B7DC430E502C}"/>
              </c:ext>
            </c:extLst>
          </c:dPt>
          <c:dLbls>
            <c:dLbl>
              <c:idx val="0"/>
              <c:layout>
                <c:manualLayout>
                  <c:x val="0.32495627080296224"/>
                  <c:y val="0.1315450380652073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1"/>
              <c:showPercent val="0"/>
              <c:showBubbleSize val="0"/>
              <c:extLst>
                <c:ext xmlns:c15="http://schemas.microsoft.com/office/drawing/2012/chart" uri="{CE6537A1-D6FC-4f65-9D91-7224C49458BB}">
                  <c15:layout>
                    <c:manualLayout>
                      <c:w val="0.28335652863672817"/>
                      <c:h val="8.9719181342217971E-2"/>
                    </c:manualLayout>
                  </c15:layout>
                </c:ext>
                <c:ext xmlns:c16="http://schemas.microsoft.com/office/drawing/2014/chart" uri="{C3380CC4-5D6E-409C-BE32-E72D297353CC}">
                  <c16:uniqueId val="{00000006-3DE5-4BDE-9D82-B7DC430E502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Analysis!$CS$14:$CT$14</c:f>
              <c:numCache>
                <c:formatCode>General</c:formatCode>
                <c:ptCount val="2"/>
                <c:pt idx="0">
                  <c:v>1</c:v>
                </c:pt>
                <c:pt idx="1">
                  <c:v>4</c:v>
                </c:pt>
              </c:numCache>
            </c:numRef>
          </c:val>
          <c:extLst>
            <c:ext xmlns:c16="http://schemas.microsoft.com/office/drawing/2014/chart" uri="{C3380CC4-5D6E-409C-BE32-E72D297353CC}">
              <c16:uniqueId val="{00000009-3DE5-4BDE-9D82-B7DC430E502C}"/>
            </c:ext>
          </c:extLst>
        </c:ser>
        <c:ser>
          <c:idx val="2"/>
          <c:order val="2"/>
          <c:tx>
            <c:strRef>
              <c:f>Analysis!$CR$15</c:f>
              <c:strCache>
                <c:ptCount val="1"/>
                <c:pt idx="0">
                  <c:v>High Priority</c:v>
                </c:pt>
              </c:strCache>
            </c:strRef>
          </c:tx>
          <c:dPt>
            <c:idx val="0"/>
            <c:bubble3D val="0"/>
            <c:spPr>
              <a:solidFill>
                <a:srgbClr val="5C2E84"/>
              </a:solidFill>
              <a:ln w="19050">
                <a:solidFill>
                  <a:schemeClr val="lt1"/>
                </a:solidFill>
              </a:ln>
              <a:effectLst/>
            </c:spPr>
            <c:extLst>
              <c:ext xmlns:c16="http://schemas.microsoft.com/office/drawing/2014/chart" uri="{C3380CC4-5D6E-409C-BE32-E72D297353CC}">
                <c16:uniqueId val="{0000000B-3DE5-4BDE-9D82-B7DC430E502C}"/>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D-3DE5-4BDE-9D82-B7DC430E502C}"/>
              </c:ext>
            </c:extLst>
          </c:dPt>
          <c:dLbls>
            <c:dLbl>
              <c:idx val="0"/>
              <c:layout>
                <c:manualLayout>
                  <c:x val="0.26832584119292707"/>
                  <c:y val="6.414024132797045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1"/>
              <c:showPercent val="0"/>
              <c:showBubbleSize val="0"/>
              <c:extLst>
                <c:ext xmlns:c15="http://schemas.microsoft.com/office/drawing/2012/chart" uri="{CE6537A1-D6FC-4f65-9D91-7224C49458BB}">
                  <c15:layout>
                    <c:manualLayout>
                      <c:w val="0.25383213517737202"/>
                      <c:h val="0.10243156212690221"/>
                    </c:manualLayout>
                  </c15:layout>
                </c:ext>
                <c:ext xmlns:c16="http://schemas.microsoft.com/office/drawing/2014/chart" uri="{C3380CC4-5D6E-409C-BE32-E72D297353CC}">
                  <c16:uniqueId val="{0000000B-3DE5-4BDE-9D82-B7DC430E502C}"/>
                </c:ext>
              </c:extLst>
            </c:dLbl>
            <c:dLbl>
              <c:idx val="1"/>
              <c:delete val="1"/>
              <c:extLst>
                <c:ext xmlns:c15="http://schemas.microsoft.com/office/drawing/2012/chart" uri="{CE6537A1-D6FC-4f65-9D91-7224C49458BB}"/>
                <c:ext xmlns:c16="http://schemas.microsoft.com/office/drawing/2014/chart" uri="{C3380CC4-5D6E-409C-BE32-E72D297353CC}">
                  <c16:uniqueId val="{0000000D-3DE5-4BDE-9D82-B7DC430E502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Analysis!$CS$15:$CT$15</c:f>
              <c:numCache>
                <c:formatCode>General</c:formatCode>
                <c:ptCount val="2"/>
                <c:pt idx="0">
                  <c:v>1</c:v>
                </c:pt>
                <c:pt idx="1">
                  <c:v>4</c:v>
                </c:pt>
              </c:numCache>
            </c:numRef>
          </c:val>
          <c:extLst>
            <c:ext xmlns:c16="http://schemas.microsoft.com/office/drawing/2014/chart" uri="{C3380CC4-5D6E-409C-BE32-E72D297353CC}">
              <c16:uniqueId val="{0000000E-3DE5-4BDE-9D82-B7DC430E502C}"/>
            </c:ext>
          </c:extLst>
        </c:ser>
        <c:ser>
          <c:idx val="3"/>
          <c:order val="3"/>
          <c:tx>
            <c:strRef>
              <c:f>Analysis!$CR$16</c:f>
              <c:strCache>
                <c:ptCount val="1"/>
                <c:pt idx="0">
                  <c:v>Urgent</c:v>
                </c:pt>
              </c:strCache>
            </c:strRef>
          </c:tx>
          <c:dPt>
            <c:idx val="0"/>
            <c:bubble3D val="0"/>
            <c:spPr>
              <a:solidFill>
                <a:srgbClr val="2C7F97"/>
              </a:solidFill>
              <a:ln w="19050">
                <a:solidFill>
                  <a:schemeClr val="lt1"/>
                </a:solidFill>
              </a:ln>
              <a:effectLst/>
            </c:spPr>
            <c:extLst>
              <c:ext xmlns:c16="http://schemas.microsoft.com/office/drawing/2014/chart" uri="{C3380CC4-5D6E-409C-BE32-E72D297353CC}">
                <c16:uniqueId val="{00000010-3DE5-4BDE-9D82-B7DC430E502C}"/>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12-3DE5-4BDE-9D82-B7DC430E502C}"/>
              </c:ext>
            </c:extLst>
          </c:dPt>
          <c:dLbls>
            <c:dLbl>
              <c:idx val="0"/>
              <c:layout>
                <c:manualLayout>
                  <c:x val="0.21626790635775328"/>
                  <c:y val="6.357434481253952E-3"/>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0-3DE5-4BDE-9D82-B7DC430E502C}"/>
                </c:ext>
              </c:extLst>
            </c:dLbl>
            <c:dLbl>
              <c:idx val="1"/>
              <c:delete val="1"/>
              <c:extLst>
                <c:ext xmlns:c15="http://schemas.microsoft.com/office/drawing/2012/chart" uri="{CE6537A1-D6FC-4f65-9D91-7224C49458BB}"/>
                <c:ext xmlns:c16="http://schemas.microsoft.com/office/drawing/2014/chart" uri="{C3380CC4-5D6E-409C-BE32-E72D297353CC}">
                  <c16:uniqueId val="{00000012-3DE5-4BDE-9D82-B7DC430E502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1"/>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Analysis!$CS$16:$CT$16</c:f>
              <c:numCache>
                <c:formatCode>General</c:formatCode>
                <c:ptCount val="2"/>
                <c:pt idx="0">
                  <c:v>1</c:v>
                </c:pt>
                <c:pt idx="1">
                  <c:v>4</c:v>
                </c:pt>
              </c:numCache>
            </c:numRef>
          </c:val>
          <c:extLst>
            <c:ext xmlns:c16="http://schemas.microsoft.com/office/drawing/2014/chart" uri="{C3380CC4-5D6E-409C-BE32-E72D297353CC}">
              <c16:uniqueId val="{00000013-3DE5-4BDE-9D82-B7DC430E502C}"/>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556492</xdr:colOff>
      <xdr:row>1</xdr:row>
      <xdr:rowOff>203376</xdr:rowOff>
    </xdr:from>
    <xdr:to>
      <xdr:col>12</xdr:col>
      <xdr:colOff>322222</xdr:colOff>
      <xdr:row>7</xdr:row>
      <xdr:rowOff>155469</xdr:rowOff>
    </xdr:to>
    <xdr:grpSp>
      <xdr:nvGrpSpPr>
        <xdr:cNvPr id="23" name="Group 22">
          <a:extLst>
            <a:ext uri="{FF2B5EF4-FFF2-40B4-BE49-F238E27FC236}">
              <a16:creationId xmlns:a16="http://schemas.microsoft.com/office/drawing/2014/main" id="{AB0A50B8-7AF3-DB59-8C7F-A46CEA317DB7}"/>
            </a:ext>
          </a:extLst>
        </xdr:cNvPr>
        <xdr:cNvGrpSpPr/>
      </xdr:nvGrpSpPr>
      <xdr:grpSpPr>
        <a:xfrm>
          <a:off x="8366992" y="415043"/>
          <a:ext cx="2242230" cy="1698343"/>
          <a:chOff x="3876281" y="273839"/>
          <a:chExt cx="1783441" cy="1641140"/>
        </a:xfrm>
      </xdr:grpSpPr>
      <xdr:sp macro="" textlink="">
        <xdr:nvSpPr>
          <xdr:cNvPr id="11" name="TextBox 10">
            <a:extLst>
              <a:ext uri="{FF2B5EF4-FFF2-40B4-BE49-F238E27FC236}">
                <a16:creationId xmlns:a16="http://schemas.microsoft.com/office/drawing/2014/main" id="{FAA60D95-B7D7-F496-06A0-DFC0A28241C4}"/>
              </a:ext>
            </a:extLst>
          </xdr:cNvPr>
          <xdr:cNvSpPr txBox="1"/>
        </xdr:nvSpPr>
        <xdr:spPr>
          <a:xfrm>
            <a:off x="3932536" y="273839"/>
            <a:ext cx="1723571" cy="2858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PH" sz="1100" b="0">
                <a:latin typeface="Segoe UI" panose="020B0502040204020203" pitchFamily="34" charset="0"/>
                <a:cs typeface="Segoe UI" panose="020B0502040204020203" pitchFamily="34" charset="0"/>
              </a:rPr>
              <a:t>Task Progress</a:t>
            </a:r>
          </a:p>
        </xdr:txBody>
      </xdr:sp>
      <xdr:graphicFrame macro="">
        <xdr:nvGraphicFramePr>
          <xdr:cNvPr id="12" name="Chart 11">
            <a:extLst>
              <a:ext uri="{FF2B5EF4-FFF2-40B4-BE49-F238E27FC236}">
                <a16:creationId xmlns:a16="http://schemas.microsoft.com/office/drawing/2014/main" id="{57D5EDFC-4499-4B45-9F65-3D5CDBA5A67B}"/>
              </a:ext>
            </a:extLst>
          </xdr:cNvPr>
          <xdr:cNvGraphicFramePr>
            <a:graphicFrameLocks/>
          </xdr:cNvGraphicFramePr>
        </xdr:nvGraphicFramePr>
        <xdr:xfrm>
          <a:off x="3876281" y="495301"/>
          <a:ext cx="1783441" cy="1419678"/>
        </xdr:xfrm>
        <a:graphic>
          <a:graphicData uri="http://schemas.openxmlformats.org/drawingml/2006/chart">
            <c:chart xmlns:c="http://schemas.openxmlformats.org/drawingml/2006/chart" xmlns:r="http://schemas.openxmlformats.org/officeDocument/2006/relationships" r:id="rId1"/>
          </a:graphicData>
        </a:graphic>
      </xdr:graphicFrame>
      <xdr:sp macro="" textlink="Analysis!F10">
        <xdr:nvSpPr>
          <xdr:cNvPr id="14" name="TextBox 13">
            <a:extLst>
              <a:ext uri="{FF2B5EF4-FFF2-40B4-BE49-F238E27FC236}">
                <a16:creationId xmlns:a16="http://schemas.microsoft.com/office/drawing/2014/main" id="{7F397DDA-D404-CA70-E390-8E533026A683}"/>
              </a:ext>
            </a:extLst>
          </xdr:cNvPr>
          <xdr:cNvSpPr txBox="1"/>
        </xdr:nvSpPr>
        <xdr:spPr>
          <a:xfrm>
            <a:off x="4413952" y="960210"/>
            <a:ext cx="743857" cy="3310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4CF8B781-851F-49F9-A709-E1E65436ADED}" type="TxLink">
              <a:rPr lang="en-US" sz="1400" b="1" i="0" u="none" strike="noStrike">
                <a:solidFill>
                  <a:srgbClr val="000000"/>
                </a:solidFill>
                <a:latin typeface="Segoe UI" panose="020B0502040204020203" pitchFamily="34" charset="0"/>
                <a:cs typeface="Segoe UI" panose="020B0502040204020203" pitchFamily="34" charset="0"/>
              </a:rPr>
              <a:pPr algn="ctr"/>
              <a:t>35.3%</a:t>
            </a:fld>
            <a:endParaRPr lang="en-PH" sz="1400" b="1">
              <a:latin typeface="Segoe UI" panose="020B0502040204020203" pitchFamily="34" charset="0"/>
              <a:cs typeface="Segoe UI" panose="020B0502040204020203" pitchFamily="34" charset="0"/>
            </a:endParaRPr>
          </a:p>
        </xdr:txBody>
      </xdr:sp>
    </xdr:grpSp>
    <xdr:clientData/>
  </xdr:twoCellAnchor>
  <xdr:twoCellAnchor>
    <xdr:from>
      <xdr:col>9</xdr:col>
      <xdr:colOff>572563</xdr:colOff>
      <xdr:row>1</xdr:row>
      <xdr:rowOff>205056</xdr:rowOff>
    </xdr:from>
    <xdr:to>
      <xdr:col>11</xdr:col>
      <xdr:colOff>1749747</xdr:colOff>
      <xdr:row>7</xdr:row>
      <xdr:rowOff>49819</xdr:rowOff>
    </xdr:to>
    <xdr:grpSp>
      <xdr:nvGrpSpPr>
        <xdr:cNvPr id="24" name="Group 23">
          <a:extLst>
            <a:ext uri="{FF2B5EF4-FFF2-40B4-BE49-F238E27FC236}">
              <a16:creationId xmlns:a16="http://schemas.microsoft.com/office/drawing/2014/main" id="{F1F0E982-DE56-33C1-5F24-0E8D5382E4CC}"/>
            </a:ext>
          </a:extLst>
        </xdr:cNvPr>
        <xdr:cNvGrpSpPr/>
      </xdr:nvGrpSpPr>
      <xdr:grpSpPr>
        <a:xfrm>
          <a:off x="6668563" y="416723"/>
          <a:ext cx="2891684" cy="1591013"/>
          <a:chOff x="5184323" y="339869"/>
          <a:chExt cx="3197677" cy="1537010"/>
        </a:xfrm>
      </xdr:grpSpPr>
      <xdr:sp macro="" textlink="">
        <xdr:nvSpPr>
          <xdr:cNvPr id="16" name="TextBox 15">
            <a:extLst>
              <a:ext uri="{FF2B5EF4-FFF2-40B4-BE49-F238E27FC236}">
                <a16:creationId xmlns:a16="http://schemas.microsoft.com/office/drawing/2014/main" id="{071206F1-F8D4-3A0B-6076-C616A091A1A3}"/>
              </a:ext>
            </a:extLst>
          </xdr:cNvPr>
          <xdr:cNvSpPr txBox="1"/>
        </xdr:nvSpPr>
        <xdr:spPr>
          <a:xfrm>
            <a:off x="6012232" y="339869"/>
            <a:ext cx="1543157" cy="2865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PH" sz="1100" b="0">
                <a:latin typeface="Segoe UI" panose="020B0502040204020203" pitchFamily="34" charset="0"/>
                <a:cs typeface="Segoe UI" panose="020B0502040204020203" pitchFamily="34" charset="0"/>
              </a:rPr>
              <a:t>Project</a:t>
            </a:r>
            <a:r>
              <a:rPr lang="en-PH" sz="1100" b="0" baseline="0">
                <a:latin typeface="Segoe UI" panose="020B0502040204020203" pitchFamily="34" charset="0"/>
                <a:cs typeface="Segoe UI" panose="020B0502040204020203" pitchFamily="34" charset="0"/>
              </a:rPr>
              <a:t> Progress</a:t>
            </a:r>
            <a:endParaRPr lang="en-PH" sz="1100" b="0">
              <a:latin typeface="Segoe UI" panose="020B0502040204020203" pitchFamily="34" charset="0"/>
              <a:cs typeface="Segoe UI" panose="020B0502040204020203" pitchFamily="34" charset="0"/>
            </a:endParaRPr>
          </a:p>
        </xdr:txBody>
      </xdr:sp>
      <xdr:graphicFrame macro="">
        <xdr:nvGraphicFramePr>
          <xdr:cNvPr id="18" name="Chart 17">
            <a:extLst>
              <a:ext uri="{FF2B5EF4-FFF2-40B4-BE49-F238E27FC236}">
                <a16:creationId xmlns:a16="http://schemas.microsoft.com/office/drawing/2014/main" id="{87271ECB-1263-4359-92A7-6A6690161E9D}"/>
              </a:ext>
            </a:extLst>
          </xdr:cNvPr>
          <xdr:cNvGraphicFramePr>
            <a:graphicFrameLocks/>
          </xdr:cNvGraphicFramePr>
        </xdr:nvGraphicFramePr>
        <xdr:xfrm>
          <a:off x="5184323" y="493485"/>
          <a:ext cx="3197677" cy="1383394"/>
        </xdr:xfrm>
        <a:graphic>
          <a:graphicData uri="http://schemas.openxmlformats.org/drawingml/2006/chart">
            <c:chart xmlns:c="http://schemas.openxmlformats.org/drawingml/2006/chart" xmlns:r="http://schemas.openxmlformats.org/officeDocument/2006/relationships" r:id="rId2"/>
          </a:graphicData>
        </a:graphic>
      </xdr:graphicFrame>
      <xdr:sp macro="" textlink="Analysis!AV9">
        <xdr:nvSpPr>
          <xdr:cNvPr id="19" name="TextBox 18">
            <a:extLst>
              <a:ext uri="{FF2B5EF4-FFF2-40B4-BE49-F238E27FC236}">
                <a16:creationId xmlns:a16="http://schemas.microsoft.com/office/drawing/2014/main" id="{13D62D4E-D017-4DF5-B0DB-F4E16D1CC6E6}"/>
              </a:ext>
            </a:extLst>
          </xdr:cNvPr>
          <xdr:cNvSpPr txBox="1"/>
        </xdr:nvSpPr>
        <xdr:spPr>
          <a:xfrm>
            <a:off x="6411747" y="1015783"/>
            <a:ext cx="794485" cy="3318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76521BEF-BA95-4A2F-97D1-E1CFE39AC1DE}" type="TxLink">
              <a:rPr lang="en-US" sz="1400" b="1" i="0" u="none" strike="noStrike">
                <a:solidFill>
                  <a:srgbClr val="000000"/>
                </a:solidFill>
                <a:latin typeface="Segoe UI"/>
                <a:cs typeface="Segoe UI"/>
              </a:rPr>
              <a:pPr algn="ctr"/>
              <a:t>37.5%</a:t>
            </a:fld>
            <a:endParaRPr lang="en-PH" sz="1600" b="1">
              <a:latin typeface="Segoe UI" panose="020B0502040204020203" pitchFamily="34" charset="0"/>
              <a:cs typeface="Segoe UI" panose="020B0502040204020203" pitchFamily="34" charset="0"/>
            </a:endParaRPr>
          </a:p>
        </xdr:txBody>
      </xdr:sp>
    </xdr:grpSp>
    <xdr:clientData/>
  </xdr:twoCellAnchor>
  <xdr:twoCellAnchor>
    <xdr:from>
      <xdr:col>8</xdr:col>
      <xdr:colOff>2029865</xdr:colOff>
      <xdr:row>2</xdr:row>
      <xdr:rowOff>5403</xdr:rowOff>
    </xdr:from>
    <xdr:to>
      <xdr:col>10</xdr:col>
      <xdr:colOff>241391</xdr:colOff>
      <xdr:row>7</xdr:row>
      <xdr:rowOff>82376</xdr:rowOff>
    </xdr:to>
    <xdr:grpSp>
      <xdr:nvGrpSpPr>
        <xdr:cNvPr id="25" name="Group 24">
          <a:extLst>
            <a:ext uri="{FF2B5EF4-FFF2-40B4-BE49-F238E27FC236}">
              <a16:creationId xmlns:a16="http://schemas.microsoft.com/office/drawing/2014/main" id="{1CAAF2C0-318D-528F-B638-D6C2ABF483E2}"/>
            </a:ext>
          </a:extLst>
        </xdr:cNvPr>
        <xdr:cNvGrpSpPr/>
      </xdr:nvGrpSpPr>
      <xdr:grpSpPr>
        <a:xfrm>
          <a:off x="5850448" y="428736"/>
          <a:ext cx="1809860" cy="1611557"/>
          <a:chOff x="8156283" y="346217"/>
          <a:chExt cx="1661672" cy="1531569"/>
        </a:xfrm>
      </xdr:grpSpPr>
      <xdr:sp macro="" textlink="">
        <xdr:nvSpPr>
          <xdr:cNvPr id="20" name="TextBox 19">
            <a:extLst>
              <a:ext uri="{FF2B5EF4-FFF2-40B4-BE49-F238E27FC236}">
                <a16:creationId xmlns:a16="http://schemas.microsoft.com/office/drawing/2014/main" id="{B328B93C-2A8A-4773-A13B-01C8A1528A63}"/>
              </a:ext>
            </a:extLst>
          </xdr:cNvPr>
          <xdr:cNvSpPr txBox="1"/>
        </xdr:nvSpPr>
        <xdr:spPr>
          <a:xfrm>
            <a:off x="8461616" y="346217"/>
            <a:ext cx="1096242" cy="2762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PH" sz="1100" b="0">
                <a:latin typeface="Segoe UI" panose="020B0502040204020203" pitchFamily="34" charset="0"/>
                <a:cs typeface="Segoe UI" panose="020B0502040204020203" pitchFamily="34" charset="0"/>
              </a:rPr>
              <a:t>Overall Progress</a:t>
            </a:r>
          </a:p>
        </xdr:txBody>
      </xdr:sp>
      <xdr:graphicFrame macro="">
        <xdr:nvGraphicFramePr>
          <xdr:cNvPr id="21" name="Chart 20">
            <a:extLst>
              <a:ext uri="{FF2B5EF4-FFF2-40B4-BE49-F238E27FC236}">
                <a16:creationId xmlns:a16="http://schemas.microsoft.com/office/drawing/2014/main" id="{B4A4FD58-8AD5-4292-9F71-EC0F6F8E5F7A}"/>
              </a:ext>
            </a:extLst>
          </xdr:cNvPr>
          <xdr:cNvGraphicFramePr>
            <a:graphicFrameLocks/>
          </xdr:cNvGraphicFramePr>
        </xdr:nvGraphicFramePr>
        <xdr:xfrm>
          <a:off x="8156283" y="506933"/>
          <a:ext cx="1661672" cy="1370853"/>
        </xdr:xfrm>
        <a:graphic>
          <a:graphicData uri="http://schemas.openxmlformats.org/drawingml/2006/chart">
            <c:chart xmlns:c="http://schemas.openxmlformats.org/drawingml/2006/chart" xmlns:r="http://schemas.openxmlformats.org/officeDocument/2006/relationships" r:id="rId3"/>
          </a:graphicData>
        </a:graphic>
      </xdr:graphicFrame>
      <xdr:sp macro="" textlink="Analysis!CO6">
        <xdr:nvSpPr>
          <xdr:cNvPr id="22" name="TextBox 21">
            <a:extLst>
              <a:ext uri="{FF2B5EF4-FFF2-40B4-BE49-F238E27FC236}">
                <a16:creationId xmlns:a16="http://schemas.microsoft.com/office/drawing/2014/main" id="{361F37DF-CBE3-4527-A707-D54E857B41FE}"/>
              </a:ext>
            </a:extLst>
          </xdr:cNvPr>
          <xdr:cNvSpPr txBox="1"/>
        </xdr:nvSpPr>
        <xdr:spPr>
          <a:xfrm>
            <a:off x="8633974" y="995386"/>
            <a:ext cx="743857" cy="3267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CBDD5A15-2D8C-4C74-802F-6FEEF3C80D46}" type="TxLink">
              <a:rPr lang="en-US" sz="1400" b="1" i="0" u="none" strike="noStrike">
                <a:solidFill>
                  <a:srgbClr val="000000"/>
                </a:solidFill>
                <a:latin typeface="Segoe UI"/>
                <a:cs typeface="Segoe UI"/>
              </a:rPr>
              <a:pPr algn="ctr"/>
              <a:t>36.0%</a:t>
            </a:fld>
            <a:endParaRPr lang="en-PH" sz="1600" b="1">
              <a:latin typeface="Segoe UI" panose="020B0502040204020203" pitchFamily="34" charset="0"/>
              <a:cs typeface="Segoe UI" panose="020B0502040204020203" pitchFamily="34" charset="0"/>
            </a:endParaRPr>
          </a:p>
        </xdr:txBody>
      </xdr:sp>
    </xdr:grpSp>
    <xdr:clientData/>
  </xdr:twoCellAnchor>
  <xdr:twoCellAnchor>
    <xdr:from>
      <xdr:col>11</xdr:col>
      <xdr:colOff>2075204</xdr:colOff>
      <xdr:row>1</xdr:row>
      <xdr:rowOff>194016</xdr:rowOff>
    </xdr:from>
    <xdr:to>
      <xdr:col>13</xdr:col>
      <xdr:colOff>343810</xdr:colOff>
      <xdr:row>7</xdr:row>
      <xdr:rowOff>188854</xdr:rowOff>
    </xdr:to>
    <xdr:grpSp>
      <xdr:nvGrpSpPr>
        <xdr:cNvPr id="5" name="Group 4">
          <a:extLst>
            <a:ext uri="{FF2B5EF4-FFF2-40B4-BE49-F238E27FC236}">
              <a16:creationId xmlns:a16="http://schemas.microsoft.com/office/drawing/2014/main" id="{46B48CBF-A066-1B8B-FC3A-37284B8015F2}"/>
            </a:ext>
          </a:extLst>
        </xdr:cNvPr>
        <xdr:cNvGrpSpPr/>
      </xdr:nvGrpSpPr>
      <xdr:grpSpPr>
        <a:xfrm>
          <a:off x="9885704" y="405683"/>
          <a:ext cx="2173856" cy="1741088"/>
          <a:chOff x="8926049" y="446699"/>
          <a:chExt cx="2180647" cy="1677666"/>
        </a:xfrm>
      </xdr:grpSpPr>
      <xdr:graphicFrame macro="">
        <xdr:nvGraphicFramePr>
          <xdr:cNvPr id="2" name="Chart 1">
            <a:extLst>
              <a:ext uri="{FF2B5EF4-FFF2-40B4-BE49-F238E27FC236}">
                <a16:creationId xmlns:a16="http://schemas.microsoft.com/office/drawing/2014/main" id="{57D89101-32CE-4FF3-9625-6D0B443999B9}"/>
              </a:ext>
            </a:extLst>
          </xdr:cNvPr>
          <xdr:cNvGraphicFramePr>
            <a:graphicFrameLocks/>
          </xdr:cNvGraphicFramePr>
        </xdr:nvGraphicFramePr>
        <xdr:xfrm>
          <a:off x="8970819" y="692727"/>
          <a:ext cx="2089726" cy="1431638"/>
        </xdr:xfrm>
        <a:graphic>
          <a:graphicData uri="http://schemas.openxmlformats.org/drawingml/2006/chart">
            <c:chart xmlns:c="http://schemas.openxmlformats.org/drawingml/2006/chart" xmlns:r="http://schemas.openxmlformats.org/officeDocument/2006/relationships" r:id="rId4"/>
          </a:graphicData>
        </a:graphic>
      </xdr:graphicFrame>
      <xdr:sp macro="" textlink="Analysis!DK15">
        <xdr:nvSpPr>
          <xdr:cNvPr id="3" name="TextBox 2">
            <a:extLst>
              <a:ext uri="{FF2B5EF4-FFF2-40B4-BE49-F238E27FC236}">
                <a16:creationId xmlns:a16="http://schemas.microsoft.com/office/drawing/2014/main" id="{3A1E7714-050D-4AA1-8B3F-643A4C410C33}"/>
              </a:ext>
            </a:extLst>
          </xdr:cNvPr>
          <xdr:cNvSpPr txBox="1"/>
        </xdr:nvSpPr>
        <xdr:spPr>
          <a:xfrm>
            <a:off x="9595686" y="1146313"/>
            <a:ext cx="941122" cy="2896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380102A9-0963-4FFB-8175-CF9AA3268922}" type="TxLink">
              <a:rPr lang="en-US" sz="1400" b="1" i="0" u="none" strike="noStrike">
                <a:solidFill>
                  <a:srgbClr val="000000"/>
                </a:solidFill>
                <a:latin typeface="Segoe UI"/>
                <a:cs typeface="Segoe UI"/>
              </a:rPr>
              <a:pPr algn="ctr"/>
              <a:t>57.1%</a:t>
            </a:fld>
            <a:endParaRPr lang="en-PH" sz="1400" b="1">
              <a:latin typeface="Segoe UI" panose="020B0502040204020203" pitchFamily="34" charset="0"/>
              <a:cs typeface="Segoe UI" panose="020B0502040204020203" pitchFamily="34" charset="0"/>
            </a:endParaRPr>
          </a:p>
        </xdr:txBody>
      </xdr:sp>
      <xdr:sp macro="" textlink="">
        <xdr:nvSpPr>
          <xdr:cNvPr id="4" name="TextBox 3">
            <a:extLst>
              <a:ext uri="{FF2B5EF4-FFF2-40B4-BE49-F238E27FC236}">
                <a16:creationId xmlns:a16="http://schemas.microsoft.com/office/drawing/2014/main" id="{0704A3C8-BE2B-47A9-AE6E-E217E4166ACE}"/>
              </a:ext>
            </a:extLst>
          </xdr:cNvPr>
          <xdr:cNvSpPr txBox="1"/>
        </xdr:nvSpPr>
        <xdr:spPr>
          <a:xfrm>
            <a:off x="8926049" y="446699"/>
            <a:ext cx="2180647" cy="2856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PH" sz="1100" b="0">
                <a:latin typeface="Segoe UI" panose="020B0502040204020203" pitchFamily="34" charset="0"/>
                <a:cs typeface="Segoe UI" panose="020B0502040204020203" pitchFamily="34" charset="0"/>
              </a:rPr>
              <a:t>Resource Review</a:t>
            </a:r>
          </a:p>
        </xdr:txBody>
      </xdr:sp>
    </xdr:grpSp>
    <xdr:clientData/>
  </xdr:twoCellAnchor>
  <xdr:twoCellAnchor>
    <xdr:from>
      <xdr:col>8</xdr:col>
      <xdr:colOff>2101270</xdr:colOff>
      <xdr:row>1</xdr:row>
      <xdr:rowOff>82262</xdr:rowOff>
    </xdr:from>
    <xdr:to>
      <xdr:col>13</xdr:col>
      <xdr:colOff>92362</xdr:colOff>
      <xdr:row>5</xdr:row>
      <xdr:rowOff>173182</xdr:rowOff>
    </xdr:to>
    <xdr:sp macro="" textlink="">
      <xdr:nvSpPr>
        <xdr:cNvPr id="60" name="Rectangle: Rounded Corners 59">
          <a:extLst>
            <a:ext uri="{FF2B5EF4-FFF2-40B4-BE49-F238E27FC236}">
              <a16:creationId xmlns:a16="http://schemas.microsoft.com/office/drawing/2014/main" id="{C33BCA66-F0D1-EFD0-B135-F32AC637A33E}"/>
            </a:ext>
          </a:extLst>
        </xdr:cNvPr>
        <xdr:cNvSpPr/>
      </xdr:nvSpPr>
      <xdr:spPr>
        <a:xfrm>
          <a:off x="5922815" y="290080"/>
          <a:ext cx="5899729" cy="1303193"/>
        </a:xfrm>
        <a:prstGeom prst="roundRect">
          <a:avLst/>
        </a:prstGeom>
        <a:no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14</xdr:col>
      <xdr:colOff>105326</xdr:colOff>
      <xdr:row>2</xdr:row>
      <xdr:rowOff>19534</xdr:rowOff>
    </xdr:from>
    <xdr:to>
      <xdr:col>19</xdr:col>
      <xdr:colOff>3798</xdr:colOff>
      <xdr:row>10</xdr:row>
      <xdr:rowOff>7071</xdr:rowOff>
    </xdr:to>
    <xdr:grpSp>
      <xdr:nvGrpSpPr>
        <xdr:cNvPr id="53" name="Group 52">
          <a:extLst>
            <a:ext uri="{FF2B5EF4-FFF2-40B4-BE49-F238E27FC236}">
              <a16:creationId xmlns:a16="http://schemas.microsoft.com/office/drawing/2014/main" id="{B569D7A5-C5BC-F830-A91F-E8451DCC59EF}"/>
            </a:ext>
          </a:extLst>
        </xdr:cNvPr>
        <xdr:cNvGrpSpPr/>
      </xdr:nvGrpSpPr>
      <xdr:grpSpPr>
        <a:xfrm>
          <a:off x="12212659" y="442867"/>
          <a:ext cx="2967639" cy="2379371"/>
          <a:chOff x="12806745" y="214002"/>
          <a:chExt cx="2958046" cy="2026251"/>
        </a:xfrm>
      </xdr:grpSpPr>
      <xdr:sp macro="" textlink="">
        <xdr:nvSpPr>
          <xdr:cNvPr id="36" name="TextBox 35">
            <a:extLst>
              <a:ext uri="{FF2B5EF4-FFF2-40B4-BE49-F238E27FC236}">
                <a16:creationId xmlns:a16="http://schemas.microsoft.com/office/drawing/2014/main" id="{0AA29C1D-2028-4024-A060-378CCCD0FC95}"/>
              </a:ext>
            </a:extLst>
          </xdr:cNvPr>
          <xdr:cNvSpPr txBox="1"/>
        </xdr:nvSpPr>
        <xdr:spPr>
          <a:xfrm>
            <a:off x="14218906" y="1099832"/>
            <a:ext cx="1535297" cy="4816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PH" sz="1100" b="0">
                <a:latin typeface="Segoe UI" panose="020B0502040204020203" pitchFamily="34" charset="0"/>
                <a:cs typeface="Segoe UI" panose="020B0502040204020203" pitchFamily="34" charset="0"/>
              </a:rPr>
              <a:t>Projects</a:t>
            </a:r>
            <a:r>
              <a:rPr lang="en-PH" sz="1100" b="0" baseline="0">
                <a:latin typeface="Segoe UI" panose="020B0502040204020203" pitchFamily="34" charset="0"/>
                <a:cs typeface="Segoe UI" panose="020B0502040204020203" pitchFamily="34" charset="0"/>
              </a:rPr>
              <a:t> Overdue</a:t>
            </a:r>
            <a:endParaRPr lang="en-PH" sz="1100" b="0">
              <a:latin typeface="Segoe UI" panose="020B0502040204020203" pitchFamily="34" charset="0"/>
              <a:cs typeface="Segoe UI" panose="020B0502040204020203" pitchFamily="34" charset="0"/>
            </a:endParaRPr>
          </a:p>
        </xdr:txBody>
      </xdr:sp>
      <xdr:grpSp>
        <xdr:nvGrpSpPr>
          <xdr:cNvPr id="51" name="Group 50">
            <a:extLst>
              <a:ext uri="{FF2B5EF4-FFF2-40B4-BE49-F238E27FC236}">
                <a16:creationId xmlns:a16="http://schemas.microsoft.com/office/drawing/2014/main" id="{42543427-2DCE-F73C-A76D-0AC216D1425D}"/>
              </a:ext>
            </a:extLst>
          </xdr:cNvPr>
          <xdr:cNvGrpSpPr/>
        </xdr:nvGrpSpPr>
        <xdr:grpSpPr>
          <a:xfrm>
            <a:off x="12806745" y="214002"/>
            <a:ext cx="2958046" cy="2026251"/>
            <a:chOff x="12806745" y="214002"/>
            <a:chExt cx="2958046" cy="2026251"/>
          </a:xfrm>
        </xdr:grpSpPr>
        <xdr:sp macro="" textlink="">
          <xdr:nvSpPr>
            <xdr:cNvPr id="26" name="TextBox 25">
              <a:extLst>
                <a:ext uri="{FF2B5EF4-FFF2-40B4-BE49-F238E27FC236}">
                  <a16:creationId xmlns:a16="http://schemas.microsoft.com/office/drawing/2014/main" id="{1FDF092C-B909-4146-A445-1B38E0217268}"/>
                </a:ext>
              </a:extLst>
            </xdr:cNvPr>
            <xdr:cNvSpPr txBox="1"/>
          </xdr:nvSpPr>
          <xdr:spPr>
            <a:xfrm>
              <a:off x="13417239" y="214002"/>
              <a:ext cx="1697403" cy="274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PH" sz="1400" b="0">
                  <a:latin typeface="Segoe UI" panose="020B0502040204020203" pitchFamily="34" charset="0"/>
                  <a:cs typeface="Segoe UI" panose="020B0502040204020203" pitchFamily="34" charset="0"/>
                </a:rPr>
                <a:t>Summary</a:t>
              </a:r>
              <a:r>
                <a:rPr lang="en-PH" sz="1400" b="0" baseline="0">
                  <a:latin typeface="Segoe UI" panose="020B0502040204020203" pitchFamily="34" charset="0"/>
                  <a:cs typeface="Segoe UI" panose="020B0502040204020203" pitchFamily="34" charset="0"/>
                </a:rPr>
                <a:t> Statistics</a:t>
              </a:r>
              <a:endParaRPr lang="en-PH" sz="1400" b="0">
                <a:latin typeface="Segoe UI" panose="020B0502040204020203" pitchFamily="34" charset="0"/>
                <a:cs typeface="Segoe UI" panose="020B0502040204020203" pitchFamily="34" charset="0"/>
              </a:endParaRPr>
            </a:p>
          </xdr:txBody>
        </xdr:sp>
        <xdr:sp macro="" textlink="">
          <xdr:nvSpPr>
            <xdr:cNvPr id="27" name="TextBox 26">
              <a:extLst>
                <a:ext uri="{FF2B5EF4-FFF2-40B4-BE49-F238E27FC236}">
                  <a16:creationId xmlns:a16="http://schemas.microsoft.com/office/drawing/2014/main" id="{0D0CA1F5-5851-433B-AC5E-4122B55D89E6}"/>
                </a:ext>
              </a:extLst>
            </xdr:cNvPr>
            <xdr:cNvSpPr txBox="1"/>
          </xdr:nvSpPr>
          <xdr:spPr>
            <a:xfrm>
              <a:off x="12812238" y="531750"/>
              <a:ext cx="1531173" cy="2622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PH" sz="1100" b="0">
                  <a:latin typeface="Segoe UI" panose="020B0502040204020203" pitchFamily="34" charset="0"/>
                  <a:cs typeface="Segoe UI" panose="020B0502040204020203" pitchFamily="34" charset="0"/>
                </a:rPr>
                <a:t>Tasks to be Done</a:t>
              </a:r>
            </a:p>
          </xdr:txBody>
        </xdr:sp>
        <xdr:sp macro="" textlink="Analysis!F7">
          <xdr:nvSpPr>
            <xdr:cNvPr id="28" name="TextBox 27">
              <a:extLst>
                <a:ext uri="{FF2B5EF4-FFF2-40B4-BE49-F238E27FC236}">
                  <a16:creationId xmlns:a16="http://schemas.microsoft.com/office/drawing/2014/main" id="{CBED3F25-F744-4842-A13C-B60FA2BEF5C5}"/>
                </a:ext>
              </a:extLst>
            </xdr:cNvPr>
            <xdr:cNvSpPr txBox="1"/>
          </xdr:nvSpPr>
          <xdr:spPr>
            <a:xfrm>
              <a:off x="13449546" y="792183"/>
              <a:ext cx="596321" cy="3458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77A8D17F-22D5-4E7A-BA47-4D7E5DBA7336}" type="TxLink">
                <a:rPr lang="en-US" sz="1600" b="1" i="0" u="none" strike="noStrike">
                  <a:solidFill>
                    <a:srgbClr val="000000"/>
                  </a:solidFill>
                  <a:latin typeface="Segoe UI"/>
                  <a:cs typeface="Segoe UI"/>
                </a:rPr>
                <a:pPr algn="ctr"/>
                <a:t>11</a:t>
              </a:fld>
              <a:endParaRPr lang="en-PH" sz="1600" b="1">
                <a:latin typeface="Segoe UI" panose="020B0502040204020203" pitchFamily="34" charset="0"/>
                <a:cs typeface="Segoe UI" panose="020B0502040204020203" pitchFamily="34" charset="0"/>
              </a:endParaRPr>
            </a:p>
          </xdr:txBody>
        </xdr:sp>
        <xdr:sp macro="" textlink="">
          <xdr:nvSpPr>
            <xdr:cNvPr id="29" name="TextBox 28">
              <a:extLst>
                <a:ext uri="{FF2B5EF4-FFF2-40B4-BE49-F238E27FC236}">
                  <a16:creationId xmlns:a16="http://schemas.microsoft.com/office/drawing/2014/main" id="{C62A3541-37F9-4E13-8761-FC9599FEAA38}"/>
                </a:ext>
              </a:extLst>
            </xdr:cNvPr>
            <xdr:cNvSpPr txBox="1"/>
          </xdr:nvSpPr>
          <xdr:spPr>
            <a:xfrm>
              <a:off x="12806745" y="1101894"/>
              <a:ext cx="1531173" cy="4816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PH" sz="1100" b="0">
                  <a:latin typeface="Segoe UI" panose="020B0502040204020203" pitchFamily="34" charset="0"/>
                  <a:cs typeface="Segoe UI" panose="020B0502040204020203" pitchFamily="34" charset="0"/>
                </a:rPr>
                <a:t>Tasks</a:t>
              </a:r>
              <a:r>
                <a:rPr lang="en-PH" sz="1100" b="0" baseline="0">
                  <a:latin typeface="Segoe UI" panose="020B0502040204020203" pitchFamily="34" charset="0"/>
                  <a:cs typeface="Segoe UI" panose="020B0502040204020203" pitchFamily="34" charset="0"/>
                </a:rPr>
                <a:t> Overdue</a:t>
              </a:r>
              <a:endParaRPr lang="en-PH" sz="1100" b="0">
                <a:latin typeface="Segoe UI" panose="020B0502040204020203" pitchFamily="34" charset="0"/>
                <a:cs typeface="Segoe UI" panose="020B0502040204020203" pitchFamily="34" charset="0"/>
              </a:endParaRPr>
            </a:p>
          </xdr:txBody>
        </xdr:sp>
        <xdr:sp macro="" textlink="Analysis!F8">
          <xdr:nvSpPr>
            <xdr:cNvPr id="30" name="TextBox 29">
              <a:extLst>
                <a:ext uri="{FF2B5EF4-FFF2-40B4-BE49-F238E27FC236}">
                  <a16:creationId xmlns:a16="http://schemas.microsoft.com/office/drawing/2014/main" id="{018C0AF4-62CE-47F7-981B-90DC91BECD67}"/>
                </a:ext>
              </a:extLst>
            </xdr:cNvPr>
            <xdr:cNvSpPr txBox="1"/>
          </xdr:nvSpPr>
          <xdr:spPr>
            <a:xfrm>
              <a:off x="13479894" y="1292788"/>
              <a:ext cx="596321" cy="3466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9BF8D03A-DA93-41A5-B4BA-EDA2B821BAD3}" type="TxLink">
                <a:rPr lang="en-US" sz="1600" b="1" i="0" u="none" strike="noStrike">
                  <a:solidFill>
                    <a:srgbClr val="000000"/>
                  </a:solidFill>
                  <a:latin typeface="Segoe UI"/>
                  <a:cs typeface="Segoe UI"/>
                </a:rPr>
                <a:pPr algn="ctr"/>
                <a:t>0</a:t>
              </a:fld>
              <a:endParaRPr lang="en-PH" sz="2400" b="1">
                <a:latin typeface="Segoe UI" panose="020B0502040204020203" pitchFamily="34" charset="0"/>
                <a:cs typeface="Segoe UI" panose="020B0502040204020203" pitchFamily="34" charset="0"/>
              </a:endParaRPr>
            </a:p>
          </xdr:txBody>
        </xdr:sp>
        <xdr:sp macro="" textlink="">
          <xdr:nvSpPr>
            <xdr:cNvPr id="31" name="TextBox 30">
              <a:extLst>
                <a:ext uri="{FF2B5EF4-FFF2-40B4-BE49-F238E27FC236}">
                  <a16:creationId xmlns:a16="http://schemas.microsoft.com/office/drawing/2014/main" id="{C616901F-5FE9-467A-AAD4-4FF4643E3B2F}"/>
                </a:ext>
              </a:extLst>
            </xdr:cNvPr>
            <xdr:cNvSpPr txBox="1"/>
          </xdr:nvSpPr>
          <xdr:spPr>
            <a:xfrm>
              <a:off x="12835822" y="1631313"/>
              <a:ext cx="1531173" cy="2622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PH" sz="1100" b="0">
                  <a:latin typeface="Segoe UI" panose="020B0502040204020203" pitchFamily="34" charset="0"/>
                  <a:cs typeface="Segoe UI" panose="020B0502040204020203" pitchFamily="34" charset="0"/>
                </a:rPr>
                <a:t>Completed Tasks</a:t>
              </a:r>
            </a:p>
          </xdr:txBody>
        </xdr:sp>
        <xdr:sp macro="" textlink="Analysis!M8">
          <xdr:nvSpPr>
            <xdr:cNvPr id="32" name="TextBox 31">
              <a:extLst>
                <a:ext uri="{FF2B5EF4-FFF2-40B4-BE49-F238E27FC236}">
                  <a16:creationId xmlns:a16="http://schemas.microsoft.com/office/drawing/2014/main" id="{5E881274-9418-4254-8FD5-21434E53E675}"/>
                </a:ext>
              </a:extLst>
            </xdr:cNvPr>
            <xdr:cNvSpPr txBox="1"/>
          </xdr:nvSpPr>
          <xdr:spPr>
            <a:xfrm>
              <a:off x="13465874" y="1893559"/>
              <a:ext cx="596321" cy="3466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1FDCCDC5-03FE-4308-A9E7-DD3AEDC38924}" type="TxLink">
                <a:rPr lang="en-US" sz="1600" b="1" i="0" u="none" strike="noStrike">
                  <a:solidFill>
                    <a:srgbClr val="000000"/>
                  </a:solidFill>
                  <a:latin typeface="Segoe UI"/>
                  <a:cs typeface="Segoe UI"/>
                </a:rPr>
                <a:pPr algn="ctr"/>
                <a:t>6</a:t>
              </a:fld>
              <a:endParaRPr lang="en-PH" sz="2400" b="1">
                <a:latin typeface="Segoe UI" panose="020B0502040204020203" pitchFamily="34" charset="0"/>
                <a:cs typeface="Segoe UI" panose="020B0502040204020203" pitchFamily="34" charset="0"/>
              </a:endParaRPr>
            </a:p>
          </xdr:txBody>
        </xdr:sp>
        <xdr:sp macro="" textlink="">
          <xdr:nvSpPr>
            <xdr:cNvPr id="33" name="TextBox 32">
              <a:extLst>
                <a:ext uri="{FF2B5EF4-FFF2-40B4-BE49-F238E27FC236}">
                  <a16:creationId xmlns:a16="http://schemas.microsoft.com/office/drawing/2014/main" id="{107FA4FC-1655-4615-97BF-03E81CE7787A}"/>
                </a:ext>
              </a:extLst>
            </xdr:cNvPr>
            <xdr:cNvSpPr txBox="1"/>
          </xdr:nvSpPr>
          <xdr:spPr>
            <a:xfrm>
              <a:off x="14197528" y="523765"/>
              <a:ext cx="1531172" cy="2622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PH" sz="1100" b="0">
                  <a:latin typeface="Segoe UI" panose="020B0502040204020203" pitchFamily="34" charset="0"/>
                  <a:cs typeface="Segoe UI" panose="020B0502040204020203" pitchFamily="34" charset="0"/>
                </a:rPr>
                <a:t>Projects to be Done</a:t>
              </a:r>
            </a:p>
          </xdr:txBody>
        </xdr:sp>
        <xdr:sp macro="" textlink="Analysis!AV6">
          <xdr:nvSpPr>
            <xdr:cNvPr id="35" name="TextBox 34">
              <a:extLst>
                <a:ext uri="{FF2B5EF4-FFF2-40B4-BE49-F238E27FC236}">
                  <a16:creationId xmlns:a16="http://schemas.microsoft.com/office/drawing/2014/main" id="{F7FB4BD1-0921-4AE1-A2CC-6DF098045E71}"/>
                </a:ext>
              </a:extLst>
            </xdr:cNvPr>
            <xdr:cNvSpPr txBox="1"/>
          </xdr:nvSpPr>
          <xdr:spPr>
            <a:xfrm>
              <a:off x="14989043" y="779371"/>
              <a:ext cx="596321" cy="3458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860EE87B-E849-44A0-8CB4-830401D302C4}" type="TxLink">
                <a:rPr lang="en-US" sz="1600" b="1" i="0" u="none" strike="noStrike">
                  <a:solidFill>
                    <a:srgbClr val="000000"/>
                  </a:solidFill>
                  <a:latin typeface="Segoe UI"/>
                  <a:cs typeface="Segoe UI"/>
                </a:rPr>
                <a:pPr algn="ctr"/>
                <a:t>5</a:t>
              </a:fld>
              <a:endParaRPr lang="en-PH" sz="2400" b="1">
                <a:latin typeface="Segoe UI" panose="020B0502040204020203" pitchFamily="34" charset="0"/>
                <a:cs typeface="Segoe UI" panose="020B0502040204020203" pitchFamily="34" charset="0"/>
              </a:endParaRPr>
            </a:p>
          </xdr:txBody>
        </xdr:sp>
        <xdr:sp macro="" textlink="Analysis!AV7">
          <xdr:nvSpPr>
            <xdr:cNvPr id="37" name="TextBox 36">
              <a:extLst>
                <a:ext uri="{FF2B5EF4-FFF2-40B4-BE49-F238E27FC236}">
                  <a16:creationId xmlns:a16="http://schemas.microsoft.com/office/drawing/2014/main" id="{BC272B0B-1371-4ED5-B8CE-BDC44DB025C4}"/>
                </a:ext>
              </a:extLst>
            </xdr:cNvPr>
            <xdr:cNvSpPr txBox="1"/>
          </xdr:nvSpPr>
          <xdr:spPr>
            <a:xfrm>
              <a:off x="14998773" y="1289311"/>
              <a:ext cx="596321" cy="3466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24BC7A9B-EC34-4F18-AD6F-F5094D9AC956}" type="TxLink">
                <a:rPr lang="en-US" sz="1600" b="1" i="0" u="none" strike="noStrike">
                  <a:solidFill>
                    <a:srgbClr val="000000"/>
                  </a:solidFill>
                  <a:latin typeface="Segoe UI"/>
                  <a:cs typeface="Segoe UI"/>
                </a:rPr>
                <a:pPr algn="ctr"/>
                <a:t>0</a:t>
              </a:fld>
              <a:endParaRPr lang="en-PH" sz="2400" b="1">
                <a:latin typeface="Segoe UI" panose="020B0502040204020203" pitchFamily="34" charset="0"/>
                <a:cs typeface="Segoe UI" panose="020B0502040204020203" pitchFamily="34" charset="0"/>
              </a:endParaRPr>
            </a:p>
          </xdr:txBody>
        </xdr:sp>
        <xdr:sp macro="" textlink="">
          <xdr:nvSpPr>
            <xdr:cNvPr id="38" name="TextBox 37">
              <a:extLst>
                <a:ext uri="{FF2B5EF4-FFF2-40B4-BE49-F238E27FC236}">
                  <a16:creationId xmlns:a16="http://schemas.microsoft.com/office/drawing/2014/main" id="{0508EA3F-A6A8-4EFF-B35B-1B721F3DE697}"/>
                </a:ext>
              </a:extLst>
            </xdr:cNvPr>
            <xdr:cNvSpPr txBox="1"/>
          </xdr:nvSpPr>
          <xdr:spPr>
            <a:xfrm>
              <a:off x="14229494" y="1628386"/>
              <a:ext cx="1535297" cy="2884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PH" sz="1100" b="0">
                  <a:latin typeface="Segoe UI" panose="020B0502040204020203" pitchFamily="34" charset="0"/>
                  <a:cs typeface="Segoe UI" panose="020B0502040204020203" pitchFamily="34" charset="0"/>
                </a:rPr>
                <a:t>Completed Projects</a:t>
              </a:r>
            </a:p>
          </xdr:txBody>
        </xdr:sp>
        <xdr:sp macro="" textlink="Analysis!BC8">
          <xdr:nvSpPr>
            <xdr:cNvPr id="39" name="TextBox 38">
              <a:extLst>
                <a:ext uri="{FF2B5EF4-FFF2-40B4-BE49-F238E27FC236}">
                  <a16:creationId xmlns:a16="http://schemas.microsoft.com/office/drawing/2014/main" id="{01A39933-7A6B-45AA-A57C-30732C25728D}"/>
                </a:ext>
              </a:extLst>
            </xdr:cNvPr>
            <xdr:cNvSpPr txBox="1"/>
          </xdr:nvSpPr>
          <xdr:spPr>
            <a:xfrm>
              <a:off x="14994486" y="1887323"/>
              <a:ext cx="596321" cy="3466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FB05BD76-8635-492E-8D4B-1ED86B8FBB28}" type="TxLink">
                <a:rPr lang="en-US" sz="1600" b="1" i="0" u="none" strike="noStrike">
                  <a:solidFill>
                    <a:srgbClr val="000000"/>
                  </a:solidFill>
                  <a:latin typeface="Segoe UI"/>
                  <a:cs typeface="Segoe UI"/>
                </a:rPr>
                <a:pPr algn="ctr"/>
                <a:t>3</a:t>
              </a:fld>
              <a:endParaRPr lang="en-PH" sz="3600" b="1">
                <a:latin typeface="Segoe UI" panose="020B0502040204020203" pitchFamily="34" charset="0"/>
                <a:cs typeface="Segoe UI" panose="020B0502040204020203" pitchFamily="34" charset="0"/>
              </a:endParaRPr>
            </a:p>
          </xdr:txBody>
        </xdr:sp>
      </xdr:grpSp>
    </xdr:grpSp>
    <xdr:clientData/>
  </xdr:twoCellAnchor>
  <xdr:twoCellAnchor>
    <xdr:from>
      <xdr:col>12</xdr:col>
      <xdr:colOff>1051483</xdr:colOff>
      <xdr:row>10</xdr:row>
      <xdr:rowOff>103659</xdr:rowOff>
    </xdr:from>
    <xdr:to>
      <xdr:col>19</xdr:col>
      <xdr:colOff>18758</xdr:colOff>
      <xdr:row>22</xdr:row>
      <xdr:rowOff>9176</xdr:rowOff>
    </xdr:to>
    <xdr:grpSp>
      <xdr:nvGrpSpPr>
        <xdr:cNvPr id="54" name="Group 53">
          <a:extLst>
            <a:ext uri="{FF2B5EF4-FFF2-40B4-BE49-F238E27FC236}">
              <a16:creationId xmlns:a16="http://schemas.microsoft.com/office/drawing/2014/main" id="{06A5C51E-20C4-D683-A6BF-B2E24ABE109E}"/>
            </a:ext>
          </a:extLst>
        </xdr:cNvPr>
        <xdr:cNvGrpSpPr/>
      </xdr:nvGrpSpPr>
      <xdr:grpSpPr>
        <a:xfrm>
          <a:off x="11338483" y="2918826"/>
          <a:ext cx="3856775" cy="2604267"/>
          <a:chOff x="10605323" y="2976353"/>
          <a:chExt cx="4468914" cy="2808834"/>
        </a:xfrm>
      </xdr:grpSpPr>
      <xdr:graphicFrame macro="">
        <xdr:nvGraphicFramePr>
          <xdr:cNvPr id="49" name="Chart 48">
            <a:extLst>
              <a:ext uri="{FF2B5EF4-FFF2-40B4-BE49-F238E27FC236}">
                <a16:creationId xmlns:a16="http://schemas.microsoft.com/office/drawing/2014/main" id="{7CC36784-A9D9-42D2-9D25-79B2DF181470}"/>
              </a:ext>
            </a:extLst>
          </xdr:cNvPr>
          <xdr:cNvGraphicFramePr>
            <a:graphicFrameLocks/>
          </xdr:cNvGraphicFramePr>
        </xdr:nvGraphicFramePr>
        <xdr:xfrm>
          <a:off x="10605323" y="2976353"/>
          <a:ext cx="4468914" cy="2808834"/>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50" name="TextBox 49">
            <a:extLst>
              <a:ext uri="{FF2B5EF4-FFF2-40B4-BE49-F238E27FC236}">
                <a16:creationId xmlns:a16="http://schemas.microsoft.com/office/drawing/2014/main" id="{D0A62688-F972-4DE6-BB2E-3E5AA1EFE825}"/>
              </a:ext>
            </a:extLst>
          </xdr:cNvPr>
          <xdr:cNvSpPr txBox="1"/>
        </xdr:nvSpPr>
        <xdr:spPr>
          <a:xfrm>
            <a:off x="12415487" y="3036004"/>
            <a:ext cx="1531171" cy="3235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PH" sz="1400" b="0">
                <a:latin typeface="Segoe UI" panose="020B0502040204020203" pitchFamily="34" charset="0"/>
                <a:cs typeface="Segoe UI" panose="020B0502040204020203" pitchFamily="34" charset="0"/>
              </a:rPr>
              <a:t>Task Priorities</a:t>
            </a:r>
          </a:p>
        </xdr:txBody>
      </xdr:sp>
    </xdr:grpSp>
    <xdr:clientData/>
  </xdr:twoCellAnchor>
  <xdr:twoCellAnchor>
    <xdr:from>
      <xdr:col>12</xdr:col>
      <xdr:colOff>1337051</xdr:colOff>
      <xdr:row>21</xdr:row>
      <xdr:rowOff>121228</xdr:rowOff>
    </xdr:from>
    <xdr:to>
      <xdr:col>19</xdr:col>
      <xdr:colOff>217643</xdr:colOff>
      <xdr:row>32</xdr:row>
      <xdr:rowOff>129890</xdr:rowOff>
    </xdr:to>
    <xdr:grpSp>
      <xdr:nvGrpSpPr>
        <xdr:cNvPr id="58" name="Group 57">
          <a:extLst>
            <a:ext uri="{FF2B5EF4-FFF2-40B4-BE49-F238E27FC236}">
              <a16:creationId xmlns:a16="http://schemas.microsoft.com/office/drawing/2014/main" id="{4A65F81B-C499-62AD-F011-EF955AC1EC7B}"/>
            </a:ext>
          </a:extLst>
        </xdr:cNvPr>
        <xdr:cNvGrpSpPr/>
      </xdr:nvGrpSpPr>
      <xdr:grpSpPr>
        <a:xfrm>
          <a:off x="11624051" y="5423478"/>
          <a:ext cx="3770092" cy="2336995"/>
          <a:chOff x="11624051" y="5269774"/>
          <a:chExt cx="3722467" cy="2280953"/>
        </a:xfrm>
      </xdr:grpSpPr>
      <xdr:graphicFrame macro="">
        <xdr:nvGraphicFramePr>
          <xdr:cNvPr id="56" name="Chart 55">
            <a:extLst>
              <a:ext uri="{FF2B5EF4-FFF2-40B4-BE49-F238E27FC236}">
                <a16:creationId xmlns:a16="http://schemas.microsoft.com/office/drawing/2014/main" id="{07E5B9CB-A89E-4FD6-A04D-9A86018E76F5}"/>
              </a:ext>
            </a:extLst>
          </xdr:cNvPr>
          <xdr:cNvGraphicFramePr>
            <a:graphicFrameLocks/>
          </xdr:cNvGraphicFramePr>
        </xdr:nvGraphicFramePr>
        <xdr:xfrm>
          <a:off x="11624051" y="5602433"/>
          <a:ext cx="3722467" cy="1948294"/>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57" name="TextBox 56">
            <a:extLst>
              <a:ext uri="{FF2B5EF4-FFF2-40B4-BE49-F238E27FC236}">
                <a16:creationId xmlns:a16="http://schemas.microsoft.com/office/drawing/2014/main" id="{1E21B539-1120-4B08-9C19-C98CAFFEBC24}"/>
              </a:ext>
            </a:extLst>
          </xdr:cNvPr>
          <xdr:cNvSpPr txBox="1"/>
        </xdr:nvSpPr>
        <xdr:spPr>
          <a:xfrm>
            <a:off x="12901224" y="5269774"/>
            <a:ext cx="1322915" cy="2945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PH" sz="1400" b="0">
                <a:latin typeface="Segoe UI" panose="020B0502040204020203" pitchFamily="34" charset="0"/>
                <a:cs typeface="Segoe UI" panose="020B0502040204020203" pitchFamily="34" charset="0"/>
              </a:rPr>
              <a:t>Project Priorities</a:t>
            </a:r>
          </a:p>
        </xdr:txBody>
      </xdr:sp>
    </xdr:grpSp>
    <xdr:clientData/>
  </xdr:twoCellAnchor>
  <xdr:twoCellAnchor>
    <xdr:from>
      <xdr:col>13</xdr:col>
      <xdr:colOff>346363</xdr:colOff>
      <xdr:row>1</xdr:row>
      <xdr:rowOff>79375</xdr:rowOff>
    </xdr:from>
    <xdr:to>
      <xdr:col>19</xdr:col>
      <xdr:colOff>184727</xdr:colOff>
      <xdr:row>33</xdr:row>
      <xdr:rowOff>15874</xdr:rowOff>
    </xdr:to>
    <xdr:sp macro="" textlink="">
      <xdr:nvSpPr>
        <xdr:cNvPr id="7" name="Rectangle: Rounded Corners 6">
          <a:extLst>
            <a:ext uri="{FF2B5EF4-FFF2-40B4-BE49-F238E27FC236}">
              <a16:creationId xmlns:a16="http://schemas.microsoft.com/office/drawing/2014/main" id="{34D6038E-CDFA-4D54-B382-EB22978D4F72}"/>
            </a:ext>
          </a:extLst>
        </xdr:cNvPr>
        <xdr:cNvSpPr/>
      </xdr:nvSpPr>
      <xdr:spPr>
        <a:xfrm>
          <a:off x="12076545" y="287193"/>
          <a:ext cx="3290455" cy="7441045"/>
        </a:xfrm>
        <a:prstGeom prst="roundRect">
          <a:avLst>
            <a:gd name="adj" fmla="val 6360"/>
          </a:avLst>
        </a:prstGeom>
        <a:no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7</xdr:col>
      <xdr:colOff>238125</xdr:colOff>
      <xdr:row>6</xdr:row>
      <xdr:rowOff>142875</xdr:rowOff>
    </xdr:from>
    <xdr:to>
      <xdr:col>13</xdr:col>
      <xdr:colOff>174626</xdr:colOff>
      <xdr:row>33</xdr:row>
      <xdr:rowOff>31750</xdr:rowOff>
    </xdr:to>
    <xdr:sp macro="" textlink="">
      <xdr:nvSpPr>
        <xdr:cNvPr id="8" name="Rectangle: Rounded Corners 7">
          <a:extLst>
            <a:ext uri="{FF2B5EF4-FFF2-40B4-BE49-F238E27FC236}">
              <a16:creationId xmlns:a16="http://schemas.microsoft.com/office/drawing/2014/main" id="{EBAF434D-0596-4B67-B31B-98F68A3EDF3D}"/>
            </a:ext>
          </a:extLst>
        </xdr:cNvPr>
        <xdr:cNvSpPr/>
      </xdr:nvSpPr>
      <xdr:spPr>
        <a:xfrm>
          <a:off x="3413125" y="1816966"/>
          <a:ext cx="8451274" cy="6108989"/>
        </a:xfrm>
        <a:prstGeom prst="roundRect">
          <a:avLst>
            <a:gd name="adj" fmla="val 5030"/>
          </a:avLst>
        </a:prstGeom>
        <a:no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7</xdr:col>
      <xdr:colOff>233215</xdr:colOff>
      <xdr:row>1</xdr:row>
      <xdr:rowOff>84571</xdr:rowOff>
    </xdr:from>
    <xdr:to>
      <xdr:col>8</xdr:col>
      <xdr:colOff>1939637</xdr:colOff>
      <xdr:row>5</xdr:row>
      <xdr:rowOff>175491</xdr:rowOff>
    </xdr:to>
    <xdr:sp macro="" textlink="">
      <xdr:nvSpPr>
        <xdr:cNvPr id="9" name="Rectangle: Rounded Corners 8">
          <a:extLst>
            <a:ext uri="{FF2B5EF4-FFF2-40B4-BE49-F238E27FC236}">
              <a16:creationId xmlns:a16="http://schemas.microsoft.com/office/drawing/2014/main" id="{BF71C0EA-9B0D-4E60-B648-BF1C97050E7A}"/>
            </a:ext>
          </a:extLst>
        </xdr:cNvPr>
        <xdr:cNvSpPr/>
      </xdr:nvSpPr>
      <xdr:spPr>
        <a:xfrm>
          <a:off x="3442851" y="292389"/>
          <a:ext cx="2318331" cy="1303193"/>
        </a:xfrm>
        <a:prstGeom prst="roundRect">
          <a:avLst/>
        </a:prstGeom>
        <a:no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7</xdr:col>
      <xdr:colOff>332934</xdr:colOff>
      <xdr:row>1</xdr:row>
      <xdr:rowOff>134988</xdr:rowOff>
    </xdr:from>
    <xdr:to>
      <xdr:col>8</xdr:col>
      <xdr:colOff>1418412</xdr:colOff>
      <xdr:row>3</xdr:row>
      <xdr:rowOff>34635</xdr:rowOff>
    </xdr:to>
    <xdr:sp macro="" textlink="">
      <xdr:nvSpPr>
        <xdr:cNvPr id="10" name="TextBox 9">
          <a:extLst>
            <a:ext uri="{FF2B5EF4-FFF2-40B4-BE49-F238E27FC236}">
              <a16:creationId xmlns:a16="http://schemas.microsoft.com/office/drawing/2014/main" id="{BCB78433-8F73-4173-B533-6F021F7C730F}"/>
            </a:ext>
          </a:extLst>
        </xdr:cNvPr>
        <xdr:cNvSpPr txBox="1"/>
      </xdr:nvSpPr>
      <xdr:spPr>
        <a:xfrm>
          <a:off x="3507934" y="343631"/>
          <a:ext cx="1693264" cy="3169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lang="en-PH" sz="1100" b="1">
              <a:latin typeface="Segoe UI" panose="020B0502040204020203" pitchFamily="34" charset="0"/>
              <a:cs typeface="Segoe UI" panose="020B0502040204020203" pitchFamily="34" charset="0"/>
            </a:rPr>
            <a:t>Quote of</a:t>
          </a:r>
          <a:r>
            <a:rPr lang="en-PH" sz="1100" b="1" baseline="0">
              <a:latin typeface="Segoe UI" panose="020B0502040204020203" pitchFamily="34" charset="0"/>
              <a:cs typeface="Segoe UI" panose="020B0502040204020203" pitchFamily="34" charset="0"/>
            </a:rPr>
            <a:t> the Day</a:t>
          </a:r>
          <a:endParaRPr lang="en-PH" sz="1100" b="1">
            <a:latin typeface="Segoe UI" panose="020B0502040204020203" pitchFamily="34" charset="0"/>
            <a:cs typeface="Segoe UI" panose="020B0502040204020203" pitchFamily="34" charset="0"/>
          </a:endParaRPr>
        </a:p>
      </xdr:txBody>
    </xdr:sp>
    <xdr:clientData/>
  </xdr:twoCellAnchor>
  <xdr:twoCellAnchor>
    <xdr:from>
      <xdr:col>7</xdr:col>
      <xdr:colOff>415637</xdr:colOff>
      <xdr:row>3</xdr:row>
      <xdr:rowOff>-1</xdr:rowOff>
    </xdr:from>
    <xdr:to>
      <xdr:col>8</xdr:col>
      <xdr:colOff>1778000</xdr:colOff>
      <xdr:row>5</xdr:row>
      <xdr:rowOff>69272</xdr:rowOff>
    </xdr:to>
    <xdr:sp macro="" textlink="Settings!I3">
      <xdr:nvSpPr>
        <xdr:cNvPr id="13" name="TextBox 12">
          <a:extLst>
            <a:ext uri="{FF2B5EF4-FFF2-40B4-BE49-F238E27FC236}">
              <a16:creationId xmlns:a16="http://schemas.microsoft.com/office/drawing/2014/main" id="{D66E1642-3284-4A0D-9BDE-680DBAE9FFD7}"/>
            </a:ext>
          </a:extLst>
        </xdr:cNvPr>
        <xdr:cNvSpPr txBox="1"/>
      </xdr:nvSpPr>
      <xdr:spPr>
        <a:xfrm>
          <a:off x="3625273" y="623454"/>
          <a:ext cx="1974272" cy="8659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9EFAD341-C58B-45C7-9213-6E47835BE30D}" type="TxLink">
            <a:rPr lang="en-US" sz="1100" b="0" i="1" u="none" strike="noStrike">
              <a:solidFill>
                <a:srgbClr val="000000"/>
              </a:solidFill>
              <a:latin typeface="Segoe UI"/>
              <a:cs typeface="Segoe UI"/>
            </a:rPr>
            <a:pPr algn="ctr"/>
            <a:t>You can observe a lot just by watching.</a:t>
          </a:fld>
          <a:endParaRPr lang="en-PH" sz="1200" b="0" i="1">
            <a:latin typeface="Segoe UI" panose="020B0502040204020203" pitchFamily="34" charset="0"/>
            <a:cs typeface="Segoe UI" panose="020B0502040204020203"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PC" refreshedDate="45289.849702546293" createdVersion="8" refreshedVersion="8" minRefreshableVersion="3" recordCount="7" xr:uid="{72D7B137-71C9-4919-B5CF-0380104F3F8F}">
  <cacheSource type="worksheet">
    <worksheetSource name="Table12"/>
  </cacheSource>
  <cacheFields count="9">
    <cacheField name="Resource Title" numFmtId="0">
      <sharedItems count="7">
        <s v="Jacobi Method in Excel"/>
        <s v="Gauss-Seidel Method in Excel"/>
        <s v="The PARA Method"/>
        <s v="How to Organise your Life - Building a Second Brain"/>
        <s v="The Most Popular Idea I've Ever Invented (PARA Method) | Part 1"/>
        <s v="User Persona Generator"/>
        <s v="How to brainstorm great business ideas"/>
      </sharedItems>
    </cacheField>
    <cacheField name="Status" numFmtId="0">
      <sharedItems count="2">
        <s v="Reviewed"/>
        <s v="To Review"/>
      </sharedItems>
    </cacheField>
    <cacheField name="Type" numFmtId="0">
      <sharedItems/>
    </cacheField>
    <cacheField name="Description" numFmtId="0">
      <sharedItems containsBlank="1" longText="1"/>
    </cacheField>
    <cacheField name="URL" numFmtId="0">
      <sharedItems/>
    </cacheField>
    <cacheField name="Area" numFmtId="0">
      <sharedItems containsBlank="1"/>
    </cacheField>
    <cacheField name="Tags" numFmtId="0">
      <sharedItems containsBlank="1"/>
    </cacheField>
    <cacheField name="Project" numFmtId="0">
      <sharedItems containsBlank="1"/>
    </cacheField>
    <cacheField name="Task"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PC" refreshedDate="45289.849702777778" createdVersion="8" refreshedVersion="8" minRefreshableVersion="3" recordCount="8" xr:uid="{7E11C776-B431-4FB6-B7AB-A504097C130A}">
  <cacheSource type="worksheet">
    <worksheetSource name="New_Project"/>
  </cacheSource>
  <cacheFields count="8">
    <cacheField name="Project Name" numFmtId="0">
      <sharedItems count="8">
        <s v="Programming Task 4"/>
        <s v="IEEE Journal 2"/>
        <s v="DataCamp Dashboard"/>
        <s v="DataCamp Leaderboards"/>
        <s v="Mini-Investment"/>
        <s v="Read Atomic Habits"/>
        <s v="Optimize Company's Dashboard"/>
        <s v="YFS Partnerships Project"/>
      </sharedItems>
    </cacheField>
    <cacheField name="Status" numFmtId="0">
      <sharedItems count="3">
        <s v="Completed"/>
        <s v="Inbox"/>
        <s v="Next Action"/>
      </sharedItems>
    </cacheField>
    <cacheField name="Area" numFmtId="0">
      <sharedItems count="5">
        <s v="Academics"/>
        <s v="Organization"/>
        <s v="Finance"/>
        <s v="Hobby"/>
        <s v="Work"/>
      </sharedItems>
    </cacheField>
    <cacheField name="Start Date" numFmtId="165">
      <sharedItems containsNonDate="0" containsDate="1" containsString="0" containsBlank="1" minDate="2023-01-15T00:00:00" maxDate="2024-12-29T00:00:00"/>
    </cacheField>
    <cacheField name="Due Date" numFmtId="165">
      <sharedItems containsNonDate="0" containsDate="1" containsString="0" containsBlank="1" minDate="2023-12-18T00:00:00" maxDate="2024-02-03T00:00:00"/>
    </cacheField>
    <cacheField name="Priority" numFmtId="0">
      <sharedItems count="4">
        <s v="High"/>
        <s v="Urgent"/>
        <s v="Medium"/>
        <s v="Low"/>
      </sharedItems>
    </cacheField>
    <cacheField name="Days Due" numFmtId="0">
      <sharedItems containsSemiMixedTypes="0" containsString="0" containsNumber="1" containsInteger="1" minValue="-11" maxValue="35"/>
    </cacheField>
    <cacheField name="Remark" numFmtId="0">
      <sharedItems count="10">
        <s v="Project Complete"/>
        <s v="Due in 15 days"/>
        <s v="Due in 27 days"/>
        <s v="NO DUE DATE"/>
        <s v="Due in 35 days"/>
        <s v="Due in 16 days" u="1"/>
        <s v="Due in 28 days" u="1"/>
        <s v="Due in 36 days" u="1"/>
        <s v="Task Complete" u="1"/>
        <s v="" u="1"/>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PC" refreshedDate="45289.849703125001" createdVersion="8" refreshedVersion="8" minRefreshableVersion="3" recordCount="17" xr:uid="{737DF6A0-7B96-41E6-BEF5-0707A86CD5DF}">
  <cacheSource type="worksheet">
    <worksheetSource name="New_Task"/>
  </cacheSource>
  <cacheFields count="10">
    <cacheField name="Task Name" numFmtId="0">
      <sharedItems count="17">
        <s v="Make a Flowchart"/>
        <s v="Code the Program"/>
        <s v="Document the Program"/>
        <s v="Design the Lanyard"/>
        <s v="Research atleast 10-15 articles"/>
        <s v="Short Meeting with the Leads"/>
        <s v="Open a digital bank"/>
        <s v="Save atleast 5,000"/>
        <s v="Open MP2 savings account"/>
        <s v="Deposit atleast 500 pesos"/>
        <s v="Buy &quot;Atomic Habits&quot;"/>
        <s v="Finish atleast 5 chapters"/>
        <s v="Finish atleast 10 chapters"/>
        <s v="Finish the book"/>
        <s v="Fix the comment box data validation"/>
        <s v="Fix clear button"/>
        <s v="Update filters"/>
      </sharedItems>
    </cacheField>
    <cacheField name="Status" numFmtId="0">
      <sharedItems count="5">
        <s v="Completed"/>
        <s v="Inbox"/>
        <s v="Next Action"/>
        <s v="Delegated"/>
        <s v="Eliminated"/>
      </sharedItems>
    </cacheField>
    <cacheField name="Start Date" numFmtId="164">
      <sharedItems containsNonDate="0" containsDate="1" containsString="0" containsBlank="1" minDate="2023-12-05T00:00:00" maxDate="2024-01-06T00:00:00"/>
    </cacheField>
    <cacheField name="Due Date" numFmtId="164">
      <sharedItems containsNonDate="0" containsDate="1" containsString="0" containsBlank="1" minDate="2023-12-07T00:00:00" maxDate="2024-01-06T00:00:00"/>
    </cacheField>
    <cacheField name="Project" numFmtId="0">
      <sharedItems/>
    </cacheField>
    <cacheField name="Priority" numFmtId="0">
      <sharedItems count="4">
        <s v="High"/>
        <s v="Urgent"/>
        <s v="Medium"/>
        <s v="Low"/>
      </sharedItems>
    </cacheField>
    <cacheField name="Description" numFmtId="0">
      <sharedItems containsNonDate="0" containsString="0" containsBlank="1"/>
    </cacheField>
    <cacheField name="Parent Task" numFmtId="0">
      <sharedItems containsBlank="1"/>
    </cacheField>
    <cacheField name="Days Due" numFmtId="1">
      <sharedItems containsSemiMixedTypes="0" containsString="0" containsNumber="1" containsInteger="1" minValue="-22" maxValue="7"/>
    </cacheField>
    <cacheField name="Remark" numFmtId="0">
      <sharedItems count="6">
        <s v="Task Complete"/>
        <s v=""/>
        <s v="Due in 7 days"/>
        <s v="NO DUE DATE"/>
        <s v="Due Today" u="1"/>
        <s v="Due in 8 days"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x v="0"/>
    <s v="Video"/>
    <m/>
    <s v="https://www.youtube.com/watch?v=UA7bzwCwHMI"/>
    <s v="Academics"/>
    <m/>
    <s v="IEEE Journal 2"/>
    <m/>
  </r>
  <r>
    <x v="1"/>
    <x v="1"/>
    <s v="Video"/>
    <m/>
    <s v="https://www.youtube.com/watch?v=pQVqaiFBvoU"/>
    <s v="Academics"/>
    <s v="Second Brain"/>
    <s v="IEEE Journal 2"/>
    <m/>
  </r>
  <r>
    <x v="2"/>
    <x v="0"/>
    <s v="Article"/>
    <s v="The simple system for organizing your digital life"/>
    <s v="https://fortelabs.com/blog/para/"/>
    <m/>
    <m/>
    <m/>
    <m/>
  </r>
  <r>
    <x v="3"/>
    <x v="0"/>
    <s v="Video"/>
    <s v="One of the most annoying problems I face in my life is information overwhelm. I read all these books, listen to podcasts and watch YouTube videos and don't feel like I'm taking anything away from what I'm consuming. That is until I came across the concept of the second brain what we'll be discussing in this episode of 'Book Club' with Tiago Forte's 'Building a Second Brain'."/>
    <s v="https://www.youtube.com/watch?v=K-ssUVyfn5g"/>
    <m/>
    <s v="Second Brain"/>
    <m/>
    <m/>
  </r>
  <r>
    <x v="4"/>
    <x v="1"/>
    <s v="Video"/>
    <s v="In this video, I teach you how to set up your PARA system, demonstrated in the Evernote app."/>
    <s v="https://youtu.be/T6Mfl1OywM8"/>
    <m/>
    <s v="Second Brain"/>
    <m/>
    <m/>
  </r>
  <r>
    <x v="5"/>
    <x v="1"/>
    <s v="Web App"/>
    <s v="Understand your ideal customer without running 50 interviews. Know exactly how to win their hearts."/>
    <s v="https://founderpal.ai/user-persona-generator"/>
    <m/>
    <m/>
    <m/>
    <m/>
  </r>
  <r>
    <x v="6"/>
    <x v="0"/>
    <s v="Article"/>
    <s v="It's been said that ideas don't matter, and that only execution does. I wholeheartedly disagree. You need both to succeed, but you can only get so good at execution. A great idea gives you much more leverage."/>
    <s v="https://www.indiehackers.com/post/how-to-brainstorm-great-business-ideas-ab51c3d51c"/>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x v="0"/>
    <x v="0"/>
    <d v="2024-12-20T00:00:00"/>
    <d v="2024-01-01T00:00:00"/>
    <x v="0"/>
    <n v="3"/>
    <x v="0"/>
  </r>
  <r>
    <x v="1"/>
    <x v="1"/>
    <x v="0"/>
    <d v="2024-12-28T00:00:00"/>
    <d v="2024-01-13T00:00:00"/>
    <x v="1"/>
    <n v="15"/>
    <x v="1"/>
  </r>
  <r>
    <x v="2"/>
    <x v="2"/>
    <x v="1"/>
    <d v="2024-01-03T00:00:00"/>
    <d v="2024-01-25T00:00:00"/>
    <x v="0"/>
    <n v="27"/>
    <x v="2"/>
  </r>
  <r>
    <x v="3"/>
    <x v="0"/>
    <x v="1"/>
    <d v="2023-12-13T00:00:00"/>
    <m/>
    <x v="0"/>
    <n v="0"/>
    <x v="0"/>
  </r>
  <r>
    <x v="4"/>
    <x v="2"/>
    <x v="2"/>
    <m/>
    <m/>
    <x v="2"/>
    <n v="0"/>
    <x v="3"/>
  </r>
  <r>
    <x v="5"/>
    <x v="2"/>
    <x v="3"/>
    <m/>
    <m/>
    <x v="3"/>
    <n v="0"/>
    <x v="3"/>
  </r>
  <r>
    <x v="6"/>
    <x v="0"/>
    <x v="4"/>
    <d v="2023-12-01T00:00:00"/>
    <d v="2023-12-18T00:00:00"/>
    <x v="1"/>
    <n v="-11"/>
    <x v="0"/>
  </r>
  <r>
    <x v="7"/>
    <x v="2"/>
    <x v="1"/>
    <d v="2023-01-15T00:00:00"/>
    <d v="2024-02-02T00:00:00"/>
    <x v="3"/>
    <n v="35"/>
    <x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x v="0"/>
    <d v="2023-12-05T00:00:00"/>
    <d v="2023-12-07T00:00:00"/>
    <s v="Programming Task 4"/>
    <x v="0"/>
    <m/>
    <m/>
    <n v="-22"/>
    <x v="0"/>
  </r>
  <r>
    <x v="1"/>
    <x v="0"/>
    <d v="2023-12-07T00:00:00"/>
    <d v="2023-12-10T00:00:00"/>
    <s v="Programming Task 4"/>
    <x v="1"/>
    <m/>
    <m/>
    <n v="-19"/>
    <x v="0"/>
  </r>
  <r>
    <x v="2"/>
    <x v="0"/>
    <d v="2023-12-10T00:00:00"/>
    <d v="2023-12-14T00:00:00"/>
    <s v="Programming Task 4"/>
    <x v="1"/>
    <m/>
    <m/>
    <n v="-15"/>
    <x v="0"/>
  </r>
  <r>
    <x v="3"/>
    <x v="0"/>
    <d v="2023-12-23T00:00:00"/>
    <d v="2023-12-24T00:00:00"/>
    <s v="DataCamp Leaderboards"/>
    <x v="0"/>
    <m/>
    <m/>
    <n v="-5"/>
    <x v="0"/>
  </r>
  <r>
    <x v="4"/>
    <x v="1"/>
    <d v="2023-12-27T00:00:00"/>
    <d v="2023-12-28T00:00:00"/>
    <s v="IEEE Journal 2"/>
    <x v="1"/>
    <m/>
    <m/>
    <n v="-1"/>
    <x v="1"/>
  </r>
  <r>
    <x v="5"/>
    <x v="1"/>
    <d v="2024-01-05T00:00:00"/>
    <d v="2024-01-05T00:00:00"/>
    <s v="DataCamp Dashboard"/>
    <x v="2"/>
    <m/>
    <m/>
    <n v="7"/>
    <x v="2"/>
  </r>
  <r>
    <x v="6"/>
    <x v="0"/>
    <d v="2023-12-05T00:00:00"/>
    <m/>
    <s v="Mini-Investment"/>
    <x v="2"/>
    <m/>
    <m/>
    <n v="0"/>
    <x v="0"/>
  </r>
  <r>
    <x v="7"/>
    <x v="2"/>
    <m/>
    <m/>
    <s v="Mini-Investment"/>
    <x v="0"/>
    <m/>
    <s v="Save atleast 5,000"/>
    <n v="0"/>
    <x v="3"/>
  </r>
  <r>
    <x v="8"/>
    <x v="2"/>
    <m/>
    <m/>
    <s v="Mini-Investment"/>
    <x v="3"/>
    <m/>
    <m/>
    <n v="0"/>
    <x v="3"/>
  </r>
  <r>
    <x v="9"/>
    <x v="2"/>
    <m/>
    <m/>
    <s v="Mini-Investment"/>
    <x v="3"/>
    <m/>
    <s v="Open MP2 savings account"/>
    <n v="0"/>
    <x v="3"/>
  </r>
  <r>
    <x v="10"/>
    <x v="2"/>
    <m/>
    <m/>
    <s v="Read Atomic Habits"/>
    <x v="2"/>
    <m/>
    <m/>
    <n v="0"/>
    <x v="3"/>
  </r>
  <r>
    <x v="11"/>
    <x v="1"/>
    <m/>
    <m/>
    <s v="Read Atomic Habits"/>
    <x v="3"/>
    <m/>
    <m/>
    <n v="0"/>
    <x v="3"/>
  </r>
  <r>
    <x v="12"/>
    <x v="1"/>
    <m/>
    <m/>
    <s v="Read Atomic Habits"/>
    <x v="3"/>
    <m/>
    <m/>
    <n v="0"/>
    <x v="3"/>
  </r>
  <r>
    <x v="13"/>
    <x v="1"/>
    <m/>
    <m/>
    <s v="Read Atomic Habits"/>
    <x v="3"/>
    <m/>
    <m/>
    <n v="0"/>
    <x v="3"/>
  </r>
  <r>
    <x v="14"/>
    <x v="0"/>
    <d v="2023-12-18T00:00:00"/>
    <m/>
    <s v="Optimize Company's Dashboard"/>
    <x v="1"/>
    <m/>
    <m/>
    <n v="0"/>
    <x v="0"/>
  </r>
  <r>
    <x v="15"/>
    <x v="3"/>
    <d v="2023-12-15T00:00:00"/>
    <m/>
    <s v="Optimize Company's Dashboard"/>
    <x v="2"/>
    <m/>
    <m/>
    <n v="0"/>
    <x v="0"/>
  </r>
  <r>
    <x v="16"/>
    <x v="4"/>
    <d v="2023-12-17T00:00:00"/>
    <m/>
    <s v="Optimize Company's Dashboard"/>
    <x v="1"/>
    <m/>
    <m/>
    <n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71FA3D-3557-41E0-9B69-AD1D9B0EE6DB}" name="PivotTable30" cacheId="36"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L12:M30" firstHeaderRow="1" firstDataRow="1" firstDataCol="2" rowPageCount="2" colPageCount="1"/>
  <pivotFields count="10">
    <pivotField axis="axisRow" compact="0" outline="0" showAll="0" defaultSubtotal="0">
      <items count="17">
        <item x="10"/>
        <item x="1"/>
        <item x="9"/>
        <item x="3"/>
        <item x="2"/>
        <item x="12"/>
        <item x="11"/>
        <item x="13"/>
        <item x="15"/>
        <item x="14"/>
        <item x="0"/>
        <item x="6"/>
        <item x="8"/>
        <item x="4"/>
        <item x="7"/>
        <item x="5"/>
        <item x="16"/>
      </items>
    </pivotField>
    <pivotField axis="axisPage" compact="0" outline="0" multipleItemSelectionAllowed="1" showAll="0">
      <items count="6">
        <item x="0"/>
        <item x="3"/>
        <item x="4"/>
        <item x="1"/>
        <item x="2"/>
        <item t="default"/>
      </items>
    </pivotField>
    <pivotField compact="0" outline="0" showAll="0"/>
    <pivotField compact="0" outline="0" showAll="0"/>
    <pivotField compact="0" outline="0" showAll="0"/>
    <pivotField axis="axisPage" compact="0" outline="0" showAll="0">
      <items count="5">
        <item x="0"/>
        <item x="3"/>
        <item x="2"/>
        <item x="1"/>
        <item t="default"/>
      </items>
    </pivotField>
    <pivotField compact="0" outline="0" showAll="0"/>
    <pivotField compact="0" outline="0" showAll="0"/>
    <pivotField compact="0" outline="0" showAll="0"/>
    <pivotField axis="axisRow" compact="0" outline="0" showAll="0">
      <items count="7">
        <item m="1" x="5"/>
        <item m="1" x="4"/>
        <item x="3"/>
        <item x="0"/>
        <item x="1"/>
        <item x="2"/>
        <item t="default"/>
      </items>
    </pivotField>
  </pivotFields>
  <rowFields count="2">
    <field x="0"/>
    <field x="9"/>
  </rowFields>
  <rowItems count="18">
    <i>
      <x/>
      <x v="2"/>
    </i>
    <i>
      <x v="1"/>
      <x v="3"/>
    </i>
    <i>
      <x v="2"/>
      <x v="2"/>
    </i>
    <i>
      <x v="3"/>
      <x v="3"/>
    </i>
    <i>
      <x v="4"/>
      <x v="3"/>
    </i>
    <i>
      <x v="5"/>
      <x v="2"/>
    </i>
    <i>
      <x v="6"/>
      <x v="2"/>
    </i>
    <i>
      <x v="7"/>
      <x v="2"/>
    </i>
    <i>
      <x v="8"/>
      <x v="3"/>
    </i>
    <i>
      <x v="9"/>
      <x v="3"/>
    </i>
    <i>
      <x v="10"/>
      <x v="3"/>
    </i>
    <i>
      <x v="11"/>
      <x v="3"/>
    </i>
    <i>
      <x v="12"/>
      <x v="2"/>
    </i>
    <i>
      <x v="13"/>
      <x v="4"/>
    </i>
    <i>
      <x v="14"/>
      <x v="2"/>
    </i>
    <i>
      <x v="15"/>
      <x v="5"/>
    </i>
    <i>
      <x v="16"/>
      <x v="3"/>
    </i>
    <i t="grand">
      <x/>
    </i>
  </rowItems>
  <colItems count="1">
    <i/>
  </colItems>
  <pageFields count="2">
    <pageField fld="1" hier="-1"/>
    <pageField fld="5" hier="-1"/>
  </pageFields>
  <formats count="35">
    <format dxfId="165">
      <pivotArea type="all" dataOnly="0" outline="0" fieldPosition="0"/>
    </format>
    <format dxfId="164">
      <pivotArea outline="0" collapsedLevelsAreSubtotals="1" fieldPosition="0"/>
    </format>
    <format dxfId="163">
      <pivotArea field="0" type="button" dataOnly="0" labelOnly="1" outline="0" axis="axisRow" fieldPosition="0"/>
    </format>
    <format dxfId="162">
      <pivotArea dataOnly="0" labelOnly="1" outline="0" axis="axisValues" fieldPosition="0"/>
    </format>
    <format dxfId="161">
      <pivotArea dataOnly="0" grandRow="1" outline="0" fieldPosition="0"/>
    </format>
    <format dxfId="160">
      <pivotArea field="0" type="button" dataOnly="0" labelOnly="1" outline="0" axis="axisRow" fieldPosition="0"/>
    </format>
    <format dxfId="159">
      <pivotArea field="9" type="button" dataOnly="0" labelOnly="1" outline="0" axis="axisRow" fieldPosition="1"/>
    </format>
    <format dxfId="158">
      <pivotArea field="0" type="button" dataOnly="0" labelOnly="1" outline="0" axis="axisRow" fieldPosition="0"/>
    </format>
    <format dxfId="157">
      <pivotArea field="9" type="button" dataOnly="0" labelOnly="1" outline="0" axis="axisRow" fieldPosition="1"/>
    </format>
    <format dxfId="156">
      <pivotArea field="0" type="button" dataOnly="0" labelOnly="1" outline="0" axis="axisRow" fieldPosition="0"/>
    </format>
    <format dxfId="155">
      <pivotArea field="9" type="button" dataOnly="0" labelOnly="1" outline="0" axis="axisRow" fieldPosition="1"/>
    </format>
    <format dxfId="154">
      <pivotArea field="0" type="button" dataOnly="0" labelOnly="1" outline="0" axis="axisRow" fieldPosition="0"/>
    </format>
    <format dxfId="153">
      <pivotArea field="9" type="button" dataOnly="0" labelOnly="1" outline="0" axis="axisRow" fieldPosition="1"/>
    </format>
    <format dxfId="152">
      <pivotArea type="all" dataOnly="0" outline="0" fieldPosition="0"/>
    </format>
    <format dxfId="151">
      <pivotArea field="0" type="button" dataOnly="0" labelOnly="1" outline="0" axis="axisRow" fieldPosition="0"/>
    </format>
    <format dxfId="150">
      <pivotArea field="9" type="button" dataOnly="0" labelOnly="1" outline="0" axis="axisRow" fieldPosition="1"/>
    </format>
    <format dxfId="149">
      <pivotArea dataOnly="0" labelOnly="1" outline="0" fieldPosition="0">
        <references count="1">
          <reference field="0" count="0"/>
        </references>
      </pivotArea>
    </format>
    <format dxfId="148">
      <pivotArea dataOnly="0" labelOnly="1" grandRow="1" outline="0" fieldPosition="0"/>
    </format>
    <format dxfId="147">
      <pivotArea dataOnly="0" labelOnly="1" outline="0" fieldPosition="0">
        <references count="2">
          <reference field="0" count="1" selected="0">
            <x v="0"/>
          </reference>
          <reference field="9" count="1">
            <x v="2"/>
          </reference>
        </references>
      </pivotArea>
    </format>
    <format dxfId="146">
      <pivotArea dataOnly="0" labelOnly="1" outline="0" fieldPosition="0">
        <references count="2">
          <reference field="0" count="1" selected="0">
            <x v="1"/>
          </reference>
          <reference field="9" count="1">
            <x v="3"/>
          </reference>
        </references>
      </pivotArea>
    </format>
    <format dxfId="145">
      <pivotArea dataOnly="0" labelOnly="1" outline="0" fieldPosition="0">
        <references count="2">
          <reference field="0" count="1" selected="0">
            <x v="2"/>
          </reference>
          <reference field="9" count="1">
            <x v="2"/>
          </reference>
        </references>
      </pivotArea>
    </format>
    <format dxfId="144">
      <pivotArea dataOnly="0" labelOnly="1" outline="0" fieldPosition="0">
        <references count="2">
          <reference field="0" count="1" selected="0">
            <x v="3"/>
          </reference>
          <reference field="9" count="1">
            <x v="3"/>
          </reference>
        </references>
      </pivotArea>
    </format>
    <format dxfId="143">
      <pivotArea dataOnly="0" labelOnly="1" outline="0" fieldPosition="0">
        <references count="2">
          <reference field="0" count="1" selected="0">
            <x v="4"/>
          </reference>
          <reference field="9" count="1">
            <x v="3"/>
          </reference>
        </references>
      </pivotArea>
    </format>
    <format dxfId="142">
      <pivotArea dataOnly="0" labelOnly="1" outline="0" fieldPosition="0">
        <references count="2">
          <reference field="0" count="1" selected="0">
            <x v="5"/>
          </reference>
          <reference field="9" count="1">
            <x v="2"/>
          </reference>
        </references>
      </pivotArea>
    </format>
    <format dxfId="141">
      <pivotArea dataOnly="0" labelOnly="1" outline="0" fieldPosition="0">
        <references count="2">
          <reference field="0" count="1" selected="0">
            <x v="6"/>
          </reference>
          <reference field="9" count="1">
            <x v="2"/>
          </reference>
        </references>
      </pivotArea>
    </format>
    <format dxfId="140">
      <pivotArea dataOnly="0" labelOnly="1" outline="0" fieldPosition="0">
        <references count="2">
          <reference field="0" count="1" selected="0">
            <x v="7"/>
          </reference>
          <reference field="9" count="1">
            <x v="2"/>
          </reference>
        </references>
      </pivotArea>
    </format>
    <format dxfId="139">
      <pivotArea dataOnly="0" labelOnly="1" outline="0" fieldPosition="0">
        <references count="2">
          <reference field="0" count="1" selected="0">
            <x v="8"/>
          </reference>
          <reference field="9" count="1">
            <x v="3"/>
          </reference>
        </references>
      </pivotArea>
    </format>
    <format dxfId="138">
      <pivotArea dataOnly="0" labelOnly="1" outline="0" fieldPosition="0">
        <references count="2">
          <reference field="0" count="1" selected="0">
            <x v="9"/>
          </reference>
          <reference field="9" count="1">
            <x v="3"/>
          </reference>
        </references>
      </pivotArea>
    </format>
    <format dxfId="137">
      <pivotArea dataOnly="0" labelOnly="1" outline="0" fieldPosition="0">
        <references count="2">
          <reference field="0" count="1" selected="0">
            <x v="10"/>
          </reference>
          <reference field="9" count="1">
            <x v="3"/>
          </reference>
        </references>
      </pivotArea>
    </format>
    <format dxfId="136">
      <pivotArea dataOnly="0" labelOnly="1" outline="0" fieldPosition="0">
        <references count="2">
          <reference field="0" count="1" selected="0">
            <x v="11"/>
          </reference>
          <reference field="9" count="1">
            <x v="3"/>
          </reference>
        </references>
      </pivotArea>
    </format>
    <format dxfId="135">
      <pivotArea dataOnly="0" labelOnly="1" outline="0" fieldPosition="0">
        <references count="2">
          <reference field="0" count="1" selected="0">
            <x v="12"/>
          </reference>
          <reference field="9" count="1">
            <x v="2"/>
          </reference>
        </references>
      </pivotArea>
    </format>
    <format dxfId="134">
      <pivotArea dataOnly="0" labelOnly="1" outline="0" fieldPosition="0">
        <references count="2">
          <reference field="0" count="1" selected="0">
            <x v="13"/>
          </reference>
          <reference field="9" count="1">
            <x v="1"/>
          </reference>
        </references>
      </pivotArea>
    </format>
    <format dxfId="133">
      <pivotArea dataOnly="0" labelOnly="1" outline="0" fieldPosition="0">
        <references count="2">
          <reference field="0" count="1" selected="0">
            <x v="14"/>
          </reference>
          <reference field="9" count="1">
            <x v="2"/>
          </reference>
        </references>
      </pivotArea>
    </format>
    <format dxfId="132">
      <pivotArea dataOnly="0" labelOnly="1" outline="0" fieldPosition="0">
        <references count="2">
          <reference field="0" count="1" selected="0">
            <x v="15"/>
          </reference>
          <reference field="9" count="1">
            <x v="0"/>
          </reference>
        </references>
      </pivotArea>
    </format>
    <format dxfId="131">
      <pivotArea dataOnly="0" labelOnly="1" outline="0" fieldPosition="0">
        <references count="2">
          <reference field="0" count="1" selected="0">
            <x v="16"/>
          </reference>
          <reference field="9" count="1">
            <x v="3"/>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24657A4-62CB-45C3-8E0D-392494A8EF46}" name="PivotTable18" cacheId="30"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AY7:AZ11" firstHeaderRow="1" firstDataRow="1" firstDataCol="1" rowPageCount="2" colPageCount="1"/>
  <pivotFields count="8">
    <pivotField axis="axisRow" compact="0" outline="0" showAll="0">
      <items count="9">
        <item x="0"/>
        <item x="2"/>
        <item x="3"/>
        <item x="1"/>
        <item x="4"/>
        <item x="6"/>
        <item x="5"/>
        <item x="7"/>
        <item t="default"/>
      </items>
    </pivotField>
    <pivotField axis="axisPage" compact="0" outline="0" multipleItemSelectionAllowed="1" showAll="0">
      <items count="4">
        <item x="0"/>
        <item h="1" x="1"/>
        <item h="1" x="2"/>
        <item t="default"/>
      </items>
    </pivotField>
    <pivotField axis="axisPage" compact="0" outline="0" showAll="0">
      <items count="6">
        <item x="0"/>
        <item x="2"/>
        <item x="3"/>
        <item x="1"/>
        <item x="4"/>
        <item t="default"/>
      </items>
    </pivotField>
    <pivotField compact="0" outline="0" showAll="0"/>
    <pivotField compact="0" outline="0" showAll="0"/>
    <pivotField compact="0" outline="0" showAll="0"/>
    <pivotField dataField="1" compact="0" outline="0" showAll="0"/>
    <pivotField compact="0" outline="0" showAll="0"/>
  </pivotFields>
  <rowFields count="1">
    <field x="0"/>
  </rowFields>
  <rowItems count="4">
    <i>
      <x/>
    </i>
    <i>
      <x v="2"/>
    </i>
    <i>
      <x v="5"/>
    </i>
    <i t="grand">
      <x/>
    </i>
  </rowItems>
  <colItems count="1">
    <i/>
  </colItems>
  <pageFields count="2">
    <pageField fld="1" hier="-1"/>
    <pageField fld="2" hier="-1"/>
  </pageFields>
  <dataFields count="1">
    <dataField name="Days Due " fld="6" baseField="0" baseItem="0"/>
  </dataFields>
  <formats count="6">
    <format dxfId="82">
      <pivotArea type="all" dataOnly="0" outline="0" fieldPosition="0"/>
    </format>
    <format dxfId="81">
      <pivotArea outline="0" collapsedLevelsAreSubtotals="1" fieldPosition="0"/>
    </format>
    <format dxfId="80">
      <pivotArea field="0" type="button" dataOnly="0" labelOnly="1" outline="0" axis="axisRow" fieldPosition="0"/>
    </format>
    <format dxfId="79">
      <pivotArea dataOnly="0" labelOnly="1" outline="0" fieldPosition="0">
        <references count="1">
          <reference field="0" count="3">
            <x v="0"/>
            <x v="2"/>
            <x v="5"/>
          </reference>
        </references>
      </pivotArea>
    </format>
    <format dxfId="78">
      <pivotArea dataOnly="0" labelOnly="1" grandRow="1" outline="0" fieldPosition="0"/>
    </format>
    <format dxfId="77">
      <pivotArea dataOnly="0" labelOnly="1" outline="0" axis="axisValues" fieldPosition="0"/>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BE4B9F5-2BF0-47A3-8256-C60E49ABD4D2}" name="PivotTable15" cacheId="30"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CH7:CI16" firstHeaderRow="1" firstDataRow="1" firstDataCol="1" rowPageCount="3" colPageCount="1"/>
  <pivotFields count="8">
    <pivotField axis="axisRow" compact="0" outline="0" showAll="0">
      <items count="9">
        <item x="0"/>
        <item x="2"/>
        <item x="3"/>
        <item x="1"/>
        <item x="4"/>
        <item x="6"/>
        <item x="5"/>
        <item x="7"/>
        <item t="default"/>
      </items>
    </pivotField>
    <pivotField axis="axisPage" compact="0" outline="0" multipleItemSelectionAllowed="1" showAll="0">
      <items count="4">
        <item x="0"/>
        <item x="1"/>
        <item x="2"/>
        <item t="default"/>
      </items>
    </pivotField>
    <pivotField axis="axisPage" compact="0" outline="0" showAll="0">
      <items count="6">
        <item x="0"/>
        <item x="2"/>
        <item x="3"/>
        <item x="1"/>
        <item x="4"/>
        <item t="default"/>
      </items>
    </pivotField>
    <pivotField compact="0" outline="0" showAll="0"/>
    <pivotField compact="0" outline="0" showAll="0"/>
    <pivotField axis="axisPage" compact="0" outline="0" showAll="0">
      <items count="5">
        <item x="0"/>
        <item x="3"/>
        <item x="2"/>
        <item x="1"/>
        <item t="default"/>
      </items>
    </pivotField>
    <pivotField dataField="1" compact="0" outline="0" showAll="0"/>
    <pivotField compact="0" outline="0" showAll="0"/>
  </pivotFields>
  <rowFields count="1">
    <field x="0"/>
  </rowFields>
  <rowItems count="9">
    <i>
      <x/>
    </i>
    <i>
      <x v="1"/>
    </i>
    <i>
      <x v="2"/>
    </i>
    <i>
      <x v="3"/>
    </i>
    <i>
      <x v="4"/>
    </i>
    <i>
      <x v="5"/>
    </i>
    <i>
      <x v="6"/>
    </i>
    <i>
      <x v="7"/>
    </i>
    <i t="grand">
      <x/>
    </i>
  </rowItems>
  <colItems count="1">
    <i/>
  </colItems>
  <pageFields count="3">
    <pageField fld="2" hier="-1"/>
    <pageField fld="1" hier="-1"/>
    <pageField fld="5" hier="-1"/>
  </pageFields>
  <dataFields count="1">
    <dataField name="Days Due " fld="6" baseField="0" baseItem="0"/>
  </dataFields>
  <formats count="6">
    <format dxfId="88">
      <pivotArea type="all" dataOnly="0" outline="0" fieldPosition="0"/>
    </format>
    <format dxfId="87">
      <pivotArea outline="0" collapsedLevelsAreSubtotals="1" fieldPosition="0"/>
    </format>
    <format dxfId="86">
      <pivotArea field="0" type="button" dataOnly="0" labelOnly="1" outline="0" axis="axisRow" fieldPosition="0"/>
    </format>
    <format dxfId="85">
      <pivotArea dataOnly="0" labelOnly="1" outline="0" fieldPosition="0">
        <references count="1">
          <reference field="0" count="0"/>
        </references>
      </pivotArea>
    </format>
    <format dxfId="84">
      <pivotArea dataOnly="0" labelOnly="1" grandRow="1" outline="0" fieldPosition="0"/>
    </format>
    <format dxfId="83">
      <pivotArea dataOnly="0" labelOnly="1" outline="0" axis="axisValues" fieldPosition="0"/>
    </format>
  </formats>
  <pivotTableStyleInfo name="PivotStyleLight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6E617A9-5BD3-4FCB-913A-BA8AF7AF8C7D}" name="PivotTable5" cacheId="36"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W7:X11" firstHeaderRow="1" firstDataRow="1" firstDataCol="1" rowPageCount="2" colPageCount="1"/>
  <pivotFields count="10">
    <pivotField axis="axisRow" compact="0" outline="0" showAll="0">
      <items count="18">
        <item x="10"/>
        <item x="1"/>
        <item x="9"/>
        <item x="3"/>
        <item x="2"/>
        <item x="12"/>
        <item x="11"/>
        <item x="13"/>
        <item x="15"/>
        <item x="14"/>
        <item x="0"/>
        <item x="6"/>
        <item x="8"/>
        <item x="4"/>
        <item x="7"/>
        <item x="5"/>
        <item x="16"/>
        <item t="default"/>
      </items>
    </pivotField>
    <pivotField axis="axisPage" compact="0" outline="0" multipleItemSelectionAllowed="1" showAll="0">
      <items count="6">
        <item h="1" x="0"/>
        <item x="3"/>
        <item x="4"/>
        <item x="1"/>
        <item x="2"/>
        <item t="default"/>
      </items>
    </pivotField>
    <pivotField compact="0" outline="0" showAll="0"/>
    <pivotField compact="0" outline="0" showAll="0"/>
    <pivotField compact="0" outline="0" showAll="0"/>
    <pivotField axis="axisPage" compact="0" outline="0" showAll="0">
      <items count="5">
        <item x="0"/>
        <item x="3"/>
        <item x="2"/>
        <item x="1"/>
        <item t="default"/>
      </items>
    </pivotField>
    <pivotField compact="0" outline="0" showAll="0"/>
    <pivotField compact="0" outline="0" showAll="0"/>
    <pivotField dataField="1" compact="0" outline="0" showAll="0"/>
    <pivotField compact="0" outline="0" showAll="0"/>
  </pivotFields>
  <rowFields count="1">
    <field x="0"/>
  </rowFields>
  <rowItems count="4">
    <i>
      <x/>
    </i>
    <i>
      <x v="8"/>
    </i>
    <i>
      <x v="15"/>
    </i>
    <i t="grand">
      <x/>
    </i>
  </rowItems>
  <colItems count="1">
    <i/>
  </colItems>
  <pageFields count="2">
    <pageField fld="1" hier="-1"/>
    <pageField fld="5" item="2" hier="-1"/>
  </pageFields>
  <dataFields count="1">
    <dataField name="Days Due " fld="8" baseField="0" baseItem="0"/>
  </dataFields>
  <formats count="6">
    <format dxfId="94">
      <pivotArea type="all" dataOnly="0" outline="0" fieldPosition="0"/>
    </format>
    <format dxfId="93">
      <pivotArea outline="0" collapsedLevelsAreSubtotals="1" fieldPosition="0"/>
    </format>
    <format dxfId="92">
      <pivotArea field="0" type="button" dataOnly="0" labelOnly="1" outline="0" axis="axisRow" fieldPosition="0"/>
    </format>
    <format dxfId="91">
      <pivotArea dataOnly="0" labelOnly="1" outline="0" fieldPosition="0">
        <references count="1">
          <reference field="0" count="3">
            <x v="0"/>
            <x v="8"/>
            <x v="15"/>
          </reference>
        </references>
      </pivotArea>
    </format>
    <format dxfId="90">
      <pivotArea dataOnly="0" labelOnly="1" grandRow="1" outline="0" fieldPosition="0"/>
    </format>
    <format dxfId="89">
      <pivotArea dataOnly="0" labelOnly="1" outline="0" axis="axisValues" fieldPosition="0"/>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427CF8C-5508-456A-A71C-6257B3603707}" name="PivotTable23" cacheId="36"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CK7:CL25" firstHeaderRow="1" firstDataRow="1" firstDataCol="1" rowPageCount="2" colPageCount="1"/>
  <pivotFields count="10">
    <pivotField axis="axisRow" compact="0" outline="0" showAll="0">
      <items count="18">
        <item x="10"/>
        <item x="1"/>
        <item x="9"/>
        <item x="3"/>
        <item x="2"/>
        <item x="12"/>
        <item x="11"/>
        <item x="13"/>
        <item x="15"/>
        <item x="14"/>
        <item x="0"/>
        <item x="6"/>
        <item x="8"/>
        <item x="4"/>
        <item x="7"/>
        <item x="5"/>
        <item x="16"/>
        <item t="default"/>
      </items>
    </pivotField>
    <pivotField axis="axisPage" compact="0" outline="0" multipleItemSelectionAllowed="1" showAll="0">
      <items count="6">
        <item x="0"/>
        <item x="3"/>
        <item x="4"/>
        <item x="1"/>
        <item x="2"/>
        <item t="default"/>
      </items>
    </pivotField>
    <pivotField compact="0" outline="0" showAll="0"/>
    <pivotField compact="0" outline="0" showAll="0"/>
    <pivotField compact="0" outline="0" showAll="0"/>
    <pivotField axis="axisPage" compact="0" outline="0" showAll="0">
      <items count="5">
        <item x="0"/>
        <item x="3"/>
        <item x="2"/>
        <item x="1"/>
        <item t="default"/>
      </items>
    </pivotField>
    <pivotField compact="0" outline="0" showAll="0"/>
    <pivotField compact="0" outline="0" showAll="0"/>
    <pivotField dataField="1" compact="0" outline="0" showAll="0"/>
    <pivotField compact="0" outline="0" showAll="0"/>
  </pivotFields>
  <rowFields count="1">
    <field x="0"/>
  </rowFields>
  <rowItems count="18">
    <i>
      <x/>
    </i>
    <i>
      <x v="1"/>
    </i>
    <i>
      <x v="2"/>
    </i>
    <i>
      <x v="3"/>
    </i>
    <i>
      <x v="4"/>
    </i>
    <i>
      <x v="5"/>
    </i>
    <i>
      <x v="6"/>
    </i>
    <i>
      <x v="7"/>
    </i>
    <i>
      <x v="8"/>
    </i>
    <i>
      <x v="9"/>
    </i>
    <i>
      <x v="10"/>
    </i>
    <i>
      <x v="11"/>
    </i>
    <i>
      <x v="12"/>
    </i>
    <i>
      <x v="13"/>
    </i>
    <i>
      <x v="14"/>
    </i>
    <i>
      <x v="15"/>
    </i>
    <i>
      <x v="16"/>
    </i>
    <i t="grand">
      <x/>
    </i>
  </rowItems>
  <colItems count="1">
    <i/>
  </colItems>
  <pageFields count="2">
    <pageField fld="1" hier="-1"/>
    <pageField fld="5" hier="-1"/>
  </pageFields>
  <dataFields count="1">
    <dataField name="Days Due " fld="8" baseField="0" baseItem="0"/>
  </dataFields>
  <formats count="6">
    <format dxfId="100">
      <pivotArea type="all" dataOnly="0" outline="0" fieldPosition="0"/>
    </format>
    <format dxfId="99">
      <pivotArea outline="0" collapsedLevelsAreSubtotals="1" fieldPosition="0"/>
    </format>
    <format dxfId="98">
      <pivotArea field="0" type="button" dataOnly="0" labelOnly="1" outline="0" axis="axisRow" fieldPosition="0"/>
    </format>
    <format dxfId="97">
      <pivotArea dataOnly="0" labelOnly="1" outline="0" fieldPosition="0">
        <references count="1">
          <reference field="0" count="0"/>
        </references>
      </pivotArea>
    </format>
    <format dxfId="96">
      <pivotArea dataOnly="0" labelOnly="1" grandRow="1" outline="0" fieldPosition="0"/>
    </format>
    <format dxfId="95">
      <pivotArea dataOnly="0" labelOnly="1" outline="0" axis="axisValues" fieldPosition="0"/>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F9C490-A8AC-4E41-96EE-FF8F61B89BB8}" name="PivotTable20" cacheId="30"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BM7:BN9" firstHeaderRow="1" firstDataRow="1" firstDataCol="1" rowPageCount="2" colPageCount="1"/>
  <pivotFields count="8">
    <pivotField axis="axisRow" compact="0" outline="0" showAll="0">
      <items count="9">
        <item x="0"/>
        <item x="2"/>
        <item x="3"/>
        <item x="1"/>
        <item x="4"/>
        <item x="6"/>
        <item x="5"/>
        <item x="7"/>
        <item t="default"/>
      </items>
    </pivotField>
    <pivotField axis="axisPage" compact="0" outline="0" multipleItemSelectionAllowed="1" showAll="0">
      <items count="4">
        <item h="1" x="0"/>
        <item x="1"/>
        <item x="2"/>
        <item t="default"/>
      </items>
    </pivotField>
    <pivotField compact="0" outline="0" showAll="0"/>
    <pivotField compact="0" outline="0" showAll="0"/>
    <pivotField compact="0" outline="0" showAll="0"/>
    <pivotField axis="axisPage" compact="0" outline="0" multipleItemSelectionAllowed="1" showAll="0">
      <items count="5">
        <item h="1" x="0"/>
        <item h="1" x="3"/>
        <item x="2"/>
        <item h="1" x="1"/>
        <item t="default"/>
      </items>
    </pivotField>
    <pivotField dataField="1" compact="0" outline="0" showAll="0"/>
    <pivotField compact="0" outline="0" showAll="0"/>
  </pivotFields>
  <rowFields count="1">
    <field x="0"/>
  </rowFields>
  <rowItems count="2">
    <i>
      <x v="4"/>
    </i>
    <i t="grand">
      <x/>
    </i>
  </rowItems>
  <colItems count="1">
    <i/>
  </colItems>
  <pageFields count="2">
    <pageField fld="1" hier="-1"/>
    <pageField fld="5" hier="-1"/>
  </pageFields>
  <dataFields count="1">
    <dataField name="Days Due " fld="6" baseField="0" baseItem="0"/>
  </dataFields>
  <formats count="6">
    <format dxfId="106">
      <pivotArea type="all" dataOnly="0" outline="0" fieldPosition="0"/>
    </format>
    <format dxfId="105">
      <pivotArea outline="0" collapsedLevelsAreSubtotals="1" fieldPosition="0"/>
    </format>
    <format dxfId="104">
      <pivotArea field="0" type="button" dataOnly="0" labelOnly="1" outline="0" axis="axisRow" fieldPosition="0"/>
    </format>
    <format dxfId="103">
      <pivotArea dataOnly="0" labelOnly="1" outline="0" fieldPosition="0">
        <references count="1">
          <reference field="0" count="2">
            <x v="3"/>
            <x v="4"/>
          </reference>
        </references>
      </pivotArea>
    </format>
    <format dxfId="102">
      <pivotArea dataOnly="0" labelOnly="1" grandRow="1" outline="0" fieldPosition="0"/>
    </format>
    <format dxfId="101">
      <pivotArea dataOnly="0" labelOnly="1" outline="0" axis="axisValues" fieldPosition="0"/>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2D4FBEC-34B1-404C-9E87-4EE33BC61767}" name="PivotTable8" cacheId="2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DH6:DH10" firstHeaderRow="1" firstDataRow="1" firstDataCol="1" rowPageCount="1" colPageCount="1"/>
  <pivotFields count="9">
    <pivotField axis="axisRow" compact="0" outline="0" showAll="0">
      <items count="8">
        <item x="1"/>
        <item x="6"/>
        <item x="3"/>
        <item x="0"/>
        <item x="4"/>
        <item x="2"/>
        <item x="5"/>
        <item t="default"/>
      </items>
    </pivotField>
    <pivotField axis="axisPage"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0"/>
  </rowFields>
  <rowItems count="4">
    <i>
      <x/>
    </i>
    <i>
      <x v="4"/>
    </i>
    <i>
      <x v="6"/>
    </i>
    <i t="grand">
      <x/>
    </i>
  </rowItems>
  <colItems count="1">
    <i/>
  </colItems>
  <pageFields count="1">
    <pageField fld="1" item="1" hier="-1"/>
  </pageField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A583019-52D8-4C9A-8CA0-AAF06E1B95BA}" name="PivotTable21" cacheId="30"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BT7:BU9" firstHeaderRow="1" firstDataRow="1" firstDataCol="1" rowPageCount="2" colPageCount="1"/>
  <pivotFields count="8">
    <pivotField axis="axisRow" compact="0" outline="0" showAll="0">
      <items count="9">
        <item x="0"/>
        <item x="2"/>
        <item x="3"/>
        <item x="1"/>
        <item x="4"/>
        <item x="6"/>
        <item x="5"/>
        <item x="7"/>
        <item t="default"/>
      </items>
    </pivotField>
    <pivotField axis="axisPage" compact="0" outline="0" multipleItemSelectionAllowed="1" showAll="0">
      <items count="4">
        <item h="1" x="0"/>
        <item x="1"/>
        <item x="2"/>
        <item t="default"/>
      </items>
    </pivotField>
    <pivotField compact="0" outline="0" showAll="0"/>
    <pivotField compact="0" outline="0" showAll="0"/>
    <pivotField compact="0" outline="0" showAll="0"/>
    <pivotField axis="axisPage" compact="0" outline="0" showAll="0">
      <items count="5">
        <item x="0"/>
        <item x="3"/>
        <item x="2"/>
        <item x="1"/>
        <item t="default"/>
      </items>
    </pivotField>
    <pivotField dataField="1" compact="0" outline="0" showAll="0"/>
    <pivotField compact="0" outline="0" showAll="0"/>
  </pivotFields>
  <rowFields count="1">
    <field x="0"/>
  </rowFields>
  <rowItems count="2">
    <i>
      <x v="1"/>
    </i>
    <i t="grand">
      <x/>
    </i>
  </rowItems>
  <colItems count="1">
    <i/>
  </colItems>
  <pageFields count="2">
    <pageField fld="1" hier="-1"/>
    <pageField fld="5" item="0" hier="-1"/>
  </pageFields>
  <dataFields count="1">
    <dataField name="Days Due " fld="6" baseField="0" baseItem="0"/>
  </dataFields>
  <formats count="6">
    <format dxfId="112">
      <pivotArea type="all" dataOnly="0" outline="0" fieldPosition="0"/>
    </format>
    <format dxfId="111">
      <pivotArea outline="0" collapsedLevelsAreSubtotals="1" fieldPosition="0"/>
    </format>
    <format dxfId="110">
      <pivotArea field="0" type="button" dataOnly="0" labelOnly="1" outline="0" axis="axisRow" fieldPosition="0"/>
    </format>
    <format dxfId="109">
      <pivotArea dataOnly="0" labelOnly="1" outline="0" fieldPosition="0">
        <references count="1">
          <reference field="0" count="1">
            <x v="1"/>
          </reference>
        </references>
      </pivotArea>
    </format>
    <format dxfId="108">
      <pivotArea dataOnly="0" labelOnly="1" grandRow="1" outline="0" fieldPosition="0"/>
    </format>
    <format dxfId="107">
      <pivotArea dataOnly="0" labelOnly="1" outline="0" axis="axisValues" fieldPosition="0"/>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AEB0EDA-F6F4-4AB8-813B-0B42E4E34B54}" name="PivotTable2" cacheId="36"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I7:J14" firstHeaderRow="1" firstDataRow="1" firstDataCol="1" rowPageCount="2" colPageCount="1"/>
  <pivotFields count="10">
    <pivotField axis="axisRow" compact="0" outline="0" showAll="0">
      <items count="18">
        <item x="10"/>
        <item x="1"/>
        <item x="9"/>
        <item x="3"/>
        <item x="2"/>
        <item x="12"/>
        <item x="11"/>
        <item x="13"/>
        <item x="15"/>
        <item x="14"/>
        <item x="0"/>
        <item x="6"/>
        <item x="8"/>
        <item x="4"/>
        <item x="7"/>
        <item x="5"/>
        <item x="16"/>
        <item t="default"/>
      </items>
    </pivotField>
    <pivotField axis="axisPage" compact="0" outline="0" showAll="0">
      <items count="6">
        <item x="0"/>
        <item x="3"/>
        <item x="4"/>
        <item x="1"/>
        <item x="2"/>
        <item t="default"/>
      </items>
    </pivotField>
    <pivotField compact="0" outline="0" showAll="0"/>
    <pivotField compact="0" outline="0" showAll="0"/>
    <pivotField compact="0" outline="0" showAll="0"/>
    <pivotField axis="axisPage" compact="0" outline="0" showAll="0">
      <items count="5">
        <item x="0"/>
        <item x="3"/>
        <item x="2"/>
        <item x="1"/>
        <item t="default"/>
      </items>
    </pivotField>
    <pivotField compact="0" outline="0" showAll="0"/>
    <pivotField compact="0" outline="0" showAll="0"/>
    <pivotField dataField="1" compact="0" outline="0" showAll="0"/>
    <pivotField compact="0" outline="0" showAll="0"/>
  </pivotFields>
  <rowFields count="1">
    <field x="0"/>
  </rowFields>
  <rowItems count="7">
    <i>
      <x v="1"/>
    </i>
    <i>
      <x v="3"/>
    </i>
    <i>
      <x v="4"/>
    </i>
    <i>
      <x v="9"/>
    </i>
    <i>
      <x v="10"/>
    </i>
    <i>
      <x v="11"/>
    </i>
    <i t="grand">
      <x/>
    </i>
  </rowItems>
  <colItems count="1">
    <i/>
  </colItems>
  <pageFields count="2">
    <pageField fld="1" item="0" hier="-1"/>
    <pageField fld="5" hier="-1"/>
  </pageFields>
  <dataFields count="1">
    <dataField name="Days Due " fld="8" baseField="0" baseItem="0"/>
  </dataFields>
  <formats count="6">
    <format dxfId="118">
      <pivotArea type="all" dataOnly="0" outline="0" fieldPosition="0"/>
    </format>
    <format dxfId="117">
      <pivotArea outline="0" collapsedLevelsAreSubtotals="1" fieldPosition="0"/>
    </format>
    <format dxfId="116">
      <pivotArea field="0" type="button" dataOnly="0" labelOnly="1" outline="0" axis="axisRow" fieldPosition="0"/>
    </format>
    <format dxfId="115">
      <pivotArea dataOnly="0" labelOnly="1" outline="0" fieldPosition="0">
        <references count="1">
          <reference field="0" count="6">
            <x v="1"/>
            <x v="3"/>
            <x v="4"/>
            <x v="9"/>
            <x v="10"/>
            <x v="11"/>
          </reference>
        </references>
      </pivotArea>
    </format>
    <format dxfId="114">
      <pivotArea dataOnly="0" labelOnly="1" grandRow="1" outline="0" fieldPosition="0"/>
    </format>
    <format dxfId="113">
      <pivotArea dataOnly="0" labelOnly="1" outline="0" axis="axisValues" fieldPosition="0"/>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3AA2444B-BF21-4B98-BBC1-C4017F282AF8}" name="PivotTable19" cacheId="30"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BF7:BG10" firstHeaderRow="1" firstDataRow="1" firstDataCol="1" rowPageCount="2" colPageCount="1"/>
  <pivotFields count="8">
    <pivotField axis="axisRow" compact="0" outline="0" showAll="0">
      <items count="9">
        <item x="0"/>
        <item x="2"/>
        <item x="3"/>
        <item x="1"/>
        <item x="4"/>
        <item x="6"/>
        <item x="5"/>
        <item x="7"/>
        <item t="default"/>
      </items>
    </pivotField>
    <pivotField axis="axisPage" compact="0" outline="0" multipleItemSelectionAllowed="1" showAll="0">
      <items count="4">
        <item h="1" x="0"/>
        <item x="1"/>
        <item x="2"/>
        <item t="default"/>
      </items>
    </pivotField>
    <pivotField compact="0" outline="0" showAll="0"/>
    <pivotField compact="0" outline="0" showAll="0"/>
    <pivotField compact="0" outline="0" showAll="0"/>
    <pivotField axis="axisPage" compact="0" outline="0" showAll="0">
      <items count="5">
        <item x="0"/>
        <item x="3"/>
        <item x="2"/>
        <item x="1"/>
        <item t="default"/>
      </items>
    </pivotField>
    <pivotField dataField="1" compact="0" outline="0" showAll="0"/>
    <pivotField compact="0" outline="0" showAll="0"/>
  </pivotFields>
  <rowFields count="1">
    <field x="0"/>
  </rowFields>
  <rowItems count="3">
    <i>
      <x v="6"/>
    </i>
    <i>
      <x v="7"/>
    </i>
    <i t="grand">
      <x/>
    </i>
  </rowItems>
  <colItems count="1">
    <i/>
  </colItems>
  <pageFields count="2">
    <pageField fld="1" hier="-1"/>
    <pageField fld="5" item="1" hier="-1"/>
  </pageFields>
  <dataFields count="1">
    <dataField name="Days Due " fld="6" baseField="0" baseItem="0"/>
  </dataFields>
  <formats count="6">
    <format dxfId="124">
      <pivotArea type="all" dataOnly="0" outline="0" fieldPosition="0"/>
    </format>
    <format dxfId="123">
      <pivotArea outline="0" collapsedLevelsAreSubtotals="1" fieldPosition="0"/>
    </format>
    <format dxfId="122">
      <pivotArea field="0" type="button" dataOnly="0" labelOnly="1" outline="0" axis="axisRow" fieldPosition="0"/>
    </format>
    <format dxfId="121">
      <pivotArea dataOnly="0" labelOnly="1" outline="0" fieldPosition="0">
        <references count="1">
          <reference field="0" count="2">
            <x v="6"/>
            <x v="7"/>
          </reference>
        </references>
      </pivotArea>
    </format>
    <format dxfId="120">
      <pivotArea dataOnly="0" labelOnly="1" grandRow="1" outline="0" fieldPosition="0"/>
    </format>
    <format dxfId="119">
      <pivotArea dataOnly="0" labelOnly="1" outline="0" axis="axisValues" fieldPosition="0"/>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321AD407-77B8-44D6-ADF4-0DC38DB785A1}" name="PivotTable16" cacheId="30"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AR7:AS13" firstHeaderRow="1" firstDataRow="1" firstDataCol="1" rowPageCount="2" colPageCount="1"/>
  <pivotFields count="8">
    <pivotField axis="axisRow" compact="0" outline="0" showAll="0">
      <items count="9">
        <item x="0"/>
        <item x="2"/>
        <item x="3"/>
        <item x="1"/>
        <item x="4"/>
        <item x="6"/>
        <item x="5"/>
        <item x="7"/>
        <item t="default"/>
      </items>
    </pivotField>
    <pivotField axis="axisPage" compact="0" outline="0" multipleItemSelectionAllowed="1" showAll="0">
      <items count="4">
        <item h="1" x="0"/>
        <item x="1"/>
        <item x="2"/>
        <item t="default"/>
      </items>
    </pivotField>
    <pivotField axis="axisPage" compact="0" outline="0" showAll="0">
      <items count="6">
        <item x="0"/>
        <item x="2"/>
        <item x="3"/>
        <item x="1"/>
        <item x="4"/>
        <item t="default"/>
      </items>
    </pivotField>
    <pivotField compact="0" outline="0" showAll="0"/>
    <pivotField compact="0" outline="0" showAll="0"/>
    <pivotField compact="0" outline="0" showAll="0"/>
    <pivotField dataField="1" compact="0" outline="0" showAll="0"/>
    <pivotField compact="0" outline="0" showAll="0"/>
  </pivotFields>
  <rowFields count="1">
    <field x="0"/>
  </rowFields>
  <rowItems count="6">
    <i>
      <x v="1"/>
    </i>
    <i>
      <x v="3"/>
    </i>
    <i>
      <x v="4"/>
    </i>
    <i>
      <x v="6"/>
    </i>
    <i>
      <x v="7"/>
    </i>
    <i t="grand">
      <x/>
    </i>
  </rowItems>
  <colItems count="1">
    <i/>
  </colItems>
  <pageFields count="2">
    <pageField fld="1" hier="-1"/>
    <pageField fld="2" hier="-1"/>
  </pageFields>
  <dataFields count="1">
    <dataField name="Days Due " fld="6" baseField="0" baseItem="0"/>
  </dataFields>
  <formats count="6">
    <format dxfId="130">
      <pivotArea type="all" dataOnly="0" outline="0" fieldPosition="0"/>
    </format>
    <format dxfId="129">
      <pivotArea outline="0" collapsedLevelsAreSubtotals="1" fieldPosition="0"/>
    </format>
    <format dxfId="128">
      <pivotArea field="0" type="button" dataOnly="0" labelOnly="1" outline="0" axis="axisRow" fieldPosition="0"/>
    </format>
    <format dxfId="127">
      <pivotArea dataOnly="0" labelOnly="1" outline="0" fieldPosition="0">
        <references count="1">
          <reference field="0" count="5">
            <x v="1"/>
            <x v="3"/>
            <x v="4"/>
            <x v="6"/>
            <x v="7"/>
          </reference>
        </references>
      </pivotArea>
    </format>
    <format dxfId="126">
      <pivotArea dataOnly="0" labelOnly="1" grandRow="1" outline="0" fieldPosition="0"/>
    </format>
    <format dxfId="125">
      <pivotArea dataOnly="0" labelOnly="1" outline="0" axis="axisValues" fieldPosition="0"/>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224CB3-5F4D-4A6E-B9F2-FA4FD34D9292}" name="PivotTable29" cacheId="30"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I13:J22" firstHeaderRow="1" firstDataRow="1" firstDataCol="2" rowPageCount="3" colPageCount="1"/>
  <pivotFields count="8">
    <pivotField axis="axisRow" compact="0" outline="0" showAll="0" defaultSubtotal="0">
      <items count="8">
        <item x="0"/>
        <item x="2"/>
        <item x="3"/>
        <item x="1"/>
        <item x="4"/>
        <item x="6"/>
        <item x="5"/>
        <item x="7"/>
      </items>
    </pivotField>
    <pivotField axis="axisPage" compact="0" outline="0" multipleItemSelectionAllowed="1" showAll="0">
      <items count="4">
        <item x="0"/>
        <item x="1"/>
        <item x="2"/>
        <item t="default"/>
      </items>
    </pivotField>
    <pivotField axis="axisPage" compact="0" outline="0" showAll="0">
      <items count="6">
        <item x="0"/>
        <item x="2"/>
        <item x="3"/>
        <item x="1"/>
        <item x="4"/>
        <item t="default"/>
      </items>
    </pivotField>
    <pivotField compact="0" outline="0" showAll="0"/>
    <pivotField compact="0" outline="0" showAll="0"/>
    <pivotField axis="axisPage" compact="0" outline="0" showAll="0">
      <items count="5">
        <item x="0"/>
        <item x="3"/>
        <item x="2"/>
        <item x="1"/>
        <item t="default"/>
      </items>
    </pivotField>
    <pivotField compact="0" outline="0" showAll="0"/>
    <pivotField axis="axisRow" compact="0" outline="0" showAll="0">
      <items count="11">
        <item m="1" x="9"/>
        <item m="1" x="5"/>
        <item m="1" x="6"/>
        <item m="1" x="7"/>
        <item m="1" x="8"/>
        <item x="3"/>
        <item x="0"/>
        <item x="1"/>
        <item x="2"/>
        <item x="4"/>
        <item t="default"/>
      </items>
    </pivotField>
  </pivotFields>
  <rowFields count="2">
    <field x="0"/>
    <field x="7"/>
  </rowFields>
  <rowItems count="9">
    <i>
      <x/>
      <x v="6"/>
    </i>
    <i>
      <x v="1"/>
      <x v="8"/>
    </i>
    <i>
      <x v="2"/>
      <x v="6"/>
    </i>
    <i>
      <x v="3"/>
      <x v="7"/>
    </i>
    <i>
      <x v="4"/>
      <x v="5"/>
    </i>
    <i>
      <x v="5"/>
      <x v="6"/>
    </i>
    <i>
      <x v="6"/>
      <x v="5"/>
    </i>
    <i>
      <x v="7"/>
      <x v="9"/>
    </i>
    <i t="grand">
      <x/>
    </i>
  </rowItems>
  <colItems count="1">
    <i/>
  </colItems>
  <pageFields count="3">
    <pageField fld="2" hier="-1"/>
    <pageField fld="1" hier="-1"/>
    <pageField fld="5" hier="-1"/>
  </pageFields>
  <formats count="28">
    <format dxfId="193">
      <pivotArea type="all" dataOnly="0" outline="0" fieldPosition="0"/>
    </format>
    <format dxfId="192">
      <pivotArea outline="0" collapsedLevelsAreSubtotals="1" fieldPosition="0"/>
    </format>
    <format dxfId="191">
      <pivotArea field="0" type="button" dataOnly="0" labelOnly="1" outline="0" axis="axisRow" fieldPosition="0"/>
    </format>
    <format dxfId="190">
      <pivotArea dataOnly="0" labelOnly="1" grandRow="1" outline="0" fieldPosition="0"/>
    </format>
    <format dxfId="189">
      <pivotArea dataOnly="0" labelOnly="1" outline="0" axis="axisValues" fieldPosition="0"/>
    </format>
    <format dxfId="188">
      <pivotArea dataOnly="0" labelOnly="1" grandRow="1" outline="0" fieldPosition="0"/>
    </format>
    <format dxfId="187">
      <pivotArea dataOnly="0" labelOnly="1" grandRow="1" outline="0" fieldPosition="0"/>
    </format>
    <format dxfId="186">
      <pivotArea field="0" type="button" dataOnly="0" labelOnly="1" outline="0" axis="axisRow" fieldPosition="0"/>
    </format>
    <format dxfId="185">
      <pivotArea field="7" type="button" dataOnly="0" labelOnly="1" outline="0" axis="axisRow" fieldPosition="1"/>
    </format>
    <format dxfId="184">
      <pivotArea field="0" type="button" dataOnly="0" labelOnly="1" outline="0" axis="axisRow" fieldPosition="0"/>
    </format>
    <format dxfId="183">
      <pivotArea field="7" type="button" dataOnly="0" labelOnly="1" outline="0" axis="axisRow" fieldPosition="1"/>
    </format>
    <format dxfId="182">
      <pivotArea field="0" type="button" dataOnly="0" labelOnly="1" outline="0" axis="axisRow" fieldPosition="0"/>
    </format>
    <format dxfId="181">
      <pivotArea field="7" type="button" dataOnly="0" labelOnly="1" outline="0" axis="axisRow" fieldPosition="1"/>
    </format>
    <format dxfId="180">
      <pivotArea field="0" type="button" dataOnly="0" labelOnly="1" outline="0" axis="axisRow" fieldPosition="0"/>
    </format>
    <format dxfId="179">
      <pivotArea field="7" type="button" dataOnly="0" labelOnly="1" outline="0" axis="axisRow" fieldPosition="1"/>
    </format>
    <format dxfId="178">
      <pivotArea type="all" dataOnly="0" outline="0" fieldPosition="0"/>
    </format>
    <format dxfId="177">
      <pivotArea field="0" type="button" dataOnly="0" labelOnly="1" outline="0" axis="axisRow" fieldPosition="0"/>
    </format>
    <format dxfId="176">
      <pivotArea field="7" type="button" dataOnly="0" labelOnly="1" outline="0" axis="axisRow" fieldPosition="1"/>
    </format>
    <format dxfId="175">
      <pivotArea dataOnly="0" labelOnly="1" outline="0" fieldPosition="0">
        <references count="1">
          <reference field="0" count="0"/>
        </references>
      </pivotArea>
    </format>
    <format dxfId="174">
      <pivotArea dataOnly="0" labelOnly="1" grandRow="1" outline="0" fieldPosition="0"/>
    </format>
    <format dxfId="173">
      <pivotArea dataOnly="0" labelOnly="1" outline="0" fieldPosition="0">
        <references count="2">
          <reference field="0" count="1" selected="0">
            <x v="0"/>
          </reference>
          <reference field="7" count="1">
            <x v="4"/>
          </reference>
        </references>
      </pivotArea>
    </format>
    <format dxfId="172">
      <pivotArea dataOnly="0" labelOnly="1" outline="0" fieldPosition="0">
        <references count="2">
          <reference field="0" count="1" selected="0">
            <x v="1"/>
          </reference>
          <reference field="7" count="1">
            <x v="2"/>
          </reference>
        </references>
      </pivotArea>
    </format>
    <format dxfId="171">
      <pivotArea dataOnly="0" labelOnly="1" outline="0" fieldPosition="0">
        <references count="2">
          <reference field="0" count="1" selected="0">
            <x v="2"/>
          </reference>
          <reference field="7" count="1">
            <x v="4"/>
          </reference>
        </references>
      </pivotArea>
    </format>
    <format dxfId="170">
      <pivotArea dataOnly="0" labelOnly="1" outline="0" fieldPosition="0">
        <references count="2">
          <reference field="0" count="1" selected="0">
            <x v="3"/>
          </reference>
          <reference field="7" count="1">
            <x v="1"/>
          </reference>
        </references>
      </pivotArea>
    </format>
    <format dxfId="169">
      <pivotArea dataOnly="0" labelOnly="1" outline="0" fieldPosition="0">
        <references count="2">
          <reference field="0" count="1" selected="0">
            <x v="4"/>
          </reference>
          <reference field="7" count="1">
            <x v="5"/>
          </reference>
        </references>
      </pivotArea>
    </format>
    <format dxfId="168">
      <pivotArea dataOnly="0" labelOnly="1" outline="0" fieldPosition="0">
        <references count="2">
          <reference field="0" count="1" selected="0">
            <x v="5"/>
          </reference>
          <reference field="7" count="1">
            <x v="4"/>
          </reference>
        </references>
      </pivotArea>
    </format>
    <format dxfId="167">
      <pivotArea dataOnly="0" labelOnly="1" outline="0" fieldPosition="0">
        <references count="2">
          <reference field="0" count="1" selected="0">
            <x v="6"/>
          </reference>
          <reference field="7" count="1">
            <x v="5"/>
          </reference>
        </references>
      </pivotArea>
    </format>
    <format dxfId="166">
      <pivotArea dataOnly="0" labelOnly="1" outline="0" fieldPosition="0">
        <references count="2">
          <reference field="0" count="1" selected="0">
            <x v="7"/>
          </reference>
          <reference field="7" count="1">
            <x v="3"/>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7296D4-B8EA-4B4F-8EB1-3B7364B8AAFC}" name="PivotTable31" cacheId="2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DA6:DA11" firstHeaderRow="1" firstDataRow="1" firstDataCol="1" rowPageCount="1" colPageCount="1"/>
  <pivotFields count="9">
    <pivotField axis="axisRow" compact="0" outline="0" showAll="0">
      <items count="8">
        <item x="1"/>
        <item x="6"/>
        <item x="3"/>
        <item x="0"/>
        <item x="4"/>
        <item x="2"/>
        <item x="5"/>
        <item t="default"/>
      </items>
    </pivotField>
    <pivotField axis="axisPage"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0"/>
  </rowFields>
  <rowItems count="5">
    <i>
      <x v="1"/>
    </i>
    <i>
      <x v="2"/>
    </i>
    <i>
      <x v="3"/>
    </i>
    <i>
      <x v="5"/>
    </i>
    <i t="grand">
      <x/>
    </i>
  </rowItems>
  <colItems count="1">
    <i/>
  </colItems>
  <pageFields count="1">
    <pageField fld="1" item="0" hier="-1"/>
  </pageField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199EC0-BFAD-4EBD-A324-BAFC6945BBEC}" name="PivotTable1" cacheId="36"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B7:C19" firstHeaderRow="1" firstDataRow="1" firstDataCol="1" rowPageCount="2" colPageCount="1"/>
  <pivotFields count="10">
    <pivotField axis="axisRow" compact="0" outline="0" showAll="0">
      <items count="18">
        <item x="10"/>
        <item x="1"/>
        <item x="9"/>
        <item x="3"/>
        <item x="2"/>
        <item x="12"/>
        <item x="11"/>
        <item x="13"/>
        <item x="15"/>
        <item x="14"/>
        <item x="0"/>
        <item x="6"/>
        <item x="8"/>
        <item x="4"/>
        <item x="7"/>
        <item x="5"/>
        <item x="16"/>
        <item t="default"/>
      </items>
    </pivotField>
    <pivotField axis="axisPage" compact="0" outline="0" multipleItemSelectionAllowed="1" showAll="0">
      <items count="6">
        <item h="1" x="0"/>
        <item x="3"/>
        <item x="4"/>
        <item x="1"/>
        <item x="2"/>
        <item t="default"/>
      </items>
    </pivotField>
    <pivotField compact="0" outline="0" showAll="0"/>
    <pivotField compact="0" outline="0" showAll="0"/>
    <pivotField compact="0" outline="0" showAll="0"/>
    <pivotField axis="axisPage" compact="0" outline="0" showAll="0">
      <items count="5">
        <item x="0"/>
        <item x="3"/>
        <item x="2"/>
        <item x="1"/>
        <item t="default"/>
      </items>
    </pivotField>
    <pivotField compact="0" outline="0" showAll="0"/>
    <pivotField compact="0" outline="0" showAll="0"/>
    <pivotField dataField="1" compact="0" outline="0" showAll="0"/>
    <pivotField compact="0" outline="0" showAll="0"/>
  </pivotFields>
  <rowFields count="1">
    <field x="0"/>
  </rowFields>
  <rowItems count="12">
    <i>
      <x/>
    </i>
    <i>
      <x v="2"/>
    </i>
    <i>
      <x v="5"/>
    </i>
    <i>
      <x v="6"/>
    </i>
    <i>
      <x v="7"/>
    </i>
    <i>
      <x v="8"/>
    </i>
    <i>
      <x v="12"/>
    </i>
    <i>
      <x v="13"/>
    </i>
    <i>
      <x v="14"/>
    </i>
    <i>
      <x v="15"/>
    </i>
    <i>
      <x v="16"/>
    </i>
    <i t="grand">
      <x/>
    </i>
  </rowItems>
  <colItems count="1">
    <i/>
  </colItems>
  <pageFields count="2">
    <pageField fld="1" hier="-1"/>
    <pageField fld="5" hier="-1"/>
  </pageFields>
  <dataFields count="1">
    <dataField name="Days Due " fld="8" baseField="0" baseItem="0"/>
  </dataFields>
  <formats count="6">
    <format dxfId="47">
      <pivotArea type="all" dataOnly="0" outline="0" fieldPosition="0"/>
    </format>
    <format dxfId="46">
      <pivotArea outline="0" collapsedLevelsAreSubtotals="1" fieldPosition="0"/>
    </format>
    <format dxfId="45">
      <pivotArea field="0" type="button" dataOnly="0" labelOnly="1" outline="0" axis="axisRow" fieldPosition="0"/>
    </format>
    <format dxfId="44">
      <pivotArea dataOnly="0" labelOnly="1" outline="0" fieldPosition="0">
        <references count="1">
          <reference field="0" count="11">
            <x v="0"/>
            <x v="2"/>
            <x v="5"/>
            <x v="6"/>
            <x v="7"/>
            <x v="8"/>
            <x v="12"/>
            <x v="13"/>
            <x v="14"/>
            <x v="15"/>
            <x v="16"/>
          </reference>
        </references>
      </pivotArea>
    </format>
    <format dxfId="43">
      <pivotArea dataOnly="0" labelOnly="1" grandRow="1" outline="0" fieldPosition="0"/>
    </format>
    <format dxfId="42">
      <pivotArea dataOnly="0" labelOnly="1" outline="0" axis="axisValues" fieldPosition="0"/>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81F950A-A84F-444C-88B8-92BFB62B5122}" name="PivotTable22" cacheId="30"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CA7:CB9" firstHeaderRow="1" firstDataRow="1" firstDataCol="1" rowPageCount="2" colPageCount="1"/>
  <pivotFields count="8">
    <pivotField axis="axisRow" compact="0" outline="0" showAll="0">
      <items count="9">
        <item x="0"/>
        <item x="2"/>
        <item x="3"/>
        <item x="1"/>
        <item x="4"/>
        <item x="6"/>
        <item x="5"/>
        <item x="7"/>
        <item t="default"/>
      </items>
    </pivotField>
    <pivotField axis="axisPage" compact="0" outline="0" multipleItemSelectionAllowed="1" showAll="0">
      <items count="4">
        <item h="1" x="0"/>
        <item x="1"/>
        <item x="2"/>
        <item t="default"/>
      </items>
    </pivotField>
    <pivotField compact="0" outline="0" showAll="0"/>
    <pivotField compact="0" outline="0" showAll="0"/>
    <pivotField compact="0" outline="0" showAll="0"/>
    <pivotField axis="axisPage" compact="0" outline="0" showAll="0">
      <items count="5">
        <item x="0"/>
        <item x="3"/>
        <item x="2"/>
        <item x="1"/>
        <item t="default"/>
      </items>
    </pivotField>
    <pivotField dataField="1" compact="0" outline="0" showAll="0"/>
    <pivotField compact="0" outline="0" showAll="0"/>
  </pivotFields>
  <rowFields count="1">
    <field x="0"/>
  </rowFields>
  <rowItems count="2">
    <i>
      <x v="3"/>
    </i>
    <i t="grand">
      <x/>
    </i>
  </rowItems>
  <colItems count="1">
    <i/>
  </colItems>
  <pageFields count="2">
    <pageField fld="1" hier="-1"/>
    <pageField fld="5" item="3" hier="-1"/>
  </pageFields>
  <dataFields count="1">
    <dataField name="Days Due " fld="6" baseField="0" baseItem="0"/>
  </dataFields>
  <formats count="5">
    <format dxfId="52">
      <pivotArea type="all" dataOnly="0" outline="0" fieldPosition="0"/>
    </format>
    <format dxfId="51">
      <pivotArea outline="0" collapsedLevelsAreSubtotals="1" fieldPosition="0"/>
    </format>
    <format dxfId="50">
      <pivotArea field="0" type="button" dataOnly="0" labelOnly="1" outline="0" axis="axisRow" fieldPosition="0"/>
    </format>
    <format dxfId="49">
      <pivotArea dataOnly="0" labelOnly="1" grandRow="1" outline="0" fieldPosition="0"/>
    </format>
    <format dxfId="48">
      <pivotArea dataOnly="0" labelOnly="1" outline="0" axis="axisValues" fieldPosition="0"/>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9B6DC7-975A-4DDC-9F76-E57727876806}" name="PivotTable28" cacheId="36"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CW7:CX9" firstHeaderRow="1" firstDataRow="1" firstDataCol="1" rowPageCount="2" colPageCount="1"/>
  <pivotFields count="10">
    <pivotField axis="axisRow" compact="0" outline="0" showAll="0">
      <items count="18">
        <item x="10"/>
        <item x="1"/>
        <item x="9"/>
        <item x="3"/>
        <item x="2"/>
        <item x="12"/>
        <item x="11"/>
        <item x="13"/>
        <item x="15"/>
        <item x="14"/>
        <item x="0"/>
        <item x="6"/>
        <item x="8"/>
        <item x="4"/>
        <item x="7"/>
        <item x="5"/>
        <item x="16"/>
        <item t="default"/>
      </items>
    </pivotField>
    <pivotField axis="axisPage" compact="0" outline="0" multipleItemSelectionAllowed="1" showAll="0">
      <items count="6">
        <item h="1" x="0"/>
        <item x="3"/>
        <item x="4"/>
        <item x="1"/>
        <item x="2"/>
        <item t="default"/>
      </items>
    </pivotField>
    <pivotField compact="0" outline="0" showAll="0"/>
    <pivotField compact="0" outline="0" showAll="0"/>
    <pivotField compact="0" outline="0" showAll="0"/>
    <pivotField axis="axisPage" compact="0" outline="0" showAll="0">
      <items count="5">
        <item x="0"/>
        <item x="3"/>
        <item x="2"/>
        <item x="1"/>
        <item t="default"/>
      </items>
    </pivotField>
    <pivotField compact="0" outline="0" showAll="0"/>
    <pivotField compact="0" outline="0" showAll="0"/>
    <pivotField dataField="1" compact="0" outline="0" showAll="0"/>
    <pivotField compact="0" outline="0" showAll="0"/>
  </pivotFields>
  <rowFields count="1">
    <field x="0"/>
  </rowFields>
  <rowItems count="2">
    <i>
      <x v="14"/>
    </i>
    <i t="grand">
      <x/>
    </i>
  </rowItems>
  <colItems count="1">
    <i/>
  </colItems>
  <pageFields count="2">
    <pageField fld="1" hier="-1"/>
    <pageField fld="5" item="0" hier="-1"/>
  </pageFields>
  <dataFields count="1">
    <dataField name="Days Due " fld="8" baseField="0" baseItem="0"/>
  </dataFields>
  <formats count="6">
    <format dxfId="58">
      <pivotArea type="all" dataOnly="0" outline="0" fieldPosition="0"/>
    </format>
    <format dxfId="57">
      <pivotArea outline="0" collapsedLevelsAreSubtotals="1" fieldPosition="0"/>
    </format>
    <format dxfId="56">
      <pivotArea field="0" type="button" dataOnly="0" labelOnly="1" outline="0" axis="axisRow" fieldPosition="0"/>
    </format>
    <format dxfId="55">
      <pivotArea dataOnly="0" labelOnly="1" outline="0" fieldPosition="0">
        <references count="1">
          <reference field="0" count="2">
            <x v="13"/>
            <x v="14"/>
          </reference>
        </references>
      </pivotArea>
    </format>
    <format dxfId="54">
      <pivotArea dataOnly="0" labelOnly="1" grandRow="1" outline="0" fieldPosition="0"/>
    </format>
    <format dxfId="53">
      <pivotArea dataOnly="0" labelOnly="1" outline="0" axis="axisValues" fieldPosition="0"/>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BFF1931-4DFF-4B91-B73B-840286F1F93A}" name="PivotTable4" cacheId="36"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P7:Q9" firstHeaderRow="1" firstDataRow="1" firstDataCol="1" rowPageCount="2" colPageCount="1"/>
  <pivotFields count="10">
    <pivotField axis="axisRow" compact="0" outline="0" showAll="0">
      <items count="18">
        <item x="10"/>
        <item x="1"/>
        <item x="9"/>
        <item x="3"/>
        <item x="2"/>
        <item x="12"/>
        <item x="11"/>
        <item x="13"/>
        <item x="15"/>
        <item x="14"/>
        <item x="0"/>
        <item x="6"/>
        <item x="8"/>
        <item x="4"/>
        <item x="7"/>
        <item x="5"/>
        <item x="16"/>
        <item t="default"/>
      </items>
    </pivotField>
    <pivotField axis="axisPage" compact="0" outline="0" multipleItemSelectionAllowed="1" showAll="0">
      <items count="6">
        <item h="1" x="0"/>
        <item x="3"/>
        <item x="4"/>
        <item x="1"/>
        <item x="2"/>
        <item t="default"/>
      </items>
    </pivotField>
    <pivotField compact="0" outline="0" showAll="0"/>
    <pivotField compact="0" outline="0" showAll="0"/>
    <pivotField compact="0" outline="0" showAll="0"/>
    <pivotField axis="axisPage" compact="0" outline="0" showAll="0">
      <items count="5">
        <item x="0"/>
        <item x="3"/>
        <item x="2"/>
        <item x="1"/>
        <item t="default"/>
      </items>
    </pivotField>
    <pivotField compact="0" outline="0" showAll="0"/>
    <pivotField compact="0" outline="0" showAll="0"/>
    <pivotField dataField="1" compact="0" outline="0" showAll="0"/>
    <pivotField compact="0" outline="0" showAll="0"/>
  </pivotFields>
  <rowFields count="1">
    <field x="0"/>
  </rowFields>
  <rowItems count="2">
    <i>
      <x v="14"/>
    </i>
    <i t="grand">
      <x/>
    </i>
  </rowItems>
  <colItems count="1">
    <i/>
  </colItems>
  <pageFields count="2">
    <pageField fld="1" hier="-1"/>
    <pageField fld="5" item="0" hier="-1"/>
  </pageFields>
  <dataFields count="1">
    <dataField name="Days Due " fld="8" baseField="0" baseItem="0"/>
  </dataFields>
  <formats count="6">
    <format dxfId="64">
      <pivotArea type="all" dataOnly="0" outline="0" fieldPosition="0"/>
    </format>
    <format dxfId="63">
      <pivotArea outline="0" collapsedLevelsAreSubtotals="1" fieldPosition="0"/>
    </format>
    <format dxfId="62">
      <pivotArea field="0" type="button" dataOnly="0" labelOnly="1" outline="0" axis="axisRow" fieldPosition="0"/>
    </format>
    <format dxfId="61">
      <pivotArea dataOnly="0" labelOnly="1" outline="0" fieldPosition="0">
        <references count="1">
          <reference field="0" count="2">
            <x v="13"/>
            <x v="14"/>
          </reference>
        </references>
      </pivotArea>
    </format>
    <format dxfId="60">
      <pivotArea dataOnly="0" labelOnly="1" grandRow="1" outline="0" fieldPosition="0"/>
    </format>
    <format dxfId="59">
      <pivotArea dataOnly="0" labelOnly="1" outline="0" axis="axisValues" fieldPosition="0"/>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71C2E7F-E449-4754-8DAA-E19E857AF9E3}" name="PivotTable7" cacheId="36"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AK7:AL10" firstHeaderRow="1" firstDataRow="1" firstDataCol="1" rowPageCount="2" colPageCount="1"/>
  <pivotFields count="10">
    <pivotField axis="axisRow" compact="0" outline="0" showAll="0">
      <items count="18">
        <item x="10"/>
        <item x="1"/>
        <item x="9"/>
        <item x="3"/>
        <item x="2"/>
        <item x="12"/>
        <item x="11"/>
        <item x="13"/>
        <item x="15"/>
        <item x="14"/>
        <item x="0"/>
        <item x="6"/>
        <item x="8"/>
        <item x="4"/>
        <item x="7"/>
        <item x="5"/>
        <item x="16"/>
        <item t="default"/>
      </items>
    </pivotField>
    <pivotField axis="axisPage" compact="0" outline="0" multipleItemSelectionAllowed="1" showAll="0">
      <items count="6">
        <item h="1" x="0"/>
        <item x="3"/>
        <item x="4"/>
        <item x="1"/>
        <item x="2"/>
        <item t="default"/>
      </items>
    </pivotField>
    <pivotField compact="0" outline="0" showAll="0"/>
    <pivotField compact="0" outline="0" showAll="0"/>
    <pivotField compact="0" outline="0" showAll="0"/>
    <pivotField axis="axisPage" compact="0" outline="0" showAll="0">
      <items count="5">
        <item x="0"/>
        <item x="3"/>
        <item x="2"/>
        <item x="1"/>
        <item t="default"/>
      </items>
    </pivotField>
    <pivotField compact="0" outline="0" showAll="0"/>
    <pivotField compact="0" outline="0" showAll="0"/>
    <pivotField dataField="1" compact="0" outline="0" showAll="0"/>
    <pivotField compact="0" outline="0" showAll="0"/>
  </pivotFields>
  <rowFields count="1">
    <field x="0"/>
  </rowFields>
  <rowItems count="3">
    <i>
      <x v="13"/>
    </i>
    <i>
      <x v="16"/>
    </i>
    <i t="grand">
      <x/>
    </i>
  </rowItems>
  <colItems count="1">
    <i/>
  </colItems>
  <pageFields count="2">
    <pageField fld="1" hier="-1"/>
    <pageField fld="5" item="3" hier="-1"/>
  </pageFields>
  <dataFields count="1">
    <dataField name="Days Due " fld="8" baseField="0" baseItem="0"/>
  </dataFields>
  <formats count="6">
    <format dxfId="70">
      <pivotArea type="all" dataOnly="0" outline="0" fieldPosition="0"/>
    </format>
    <format dxfId="69">
      <pivotArea outline="0" collapsedLevelsAreSubtotals="1" fieldPosition="0"/>
    </format>
    <format dxfId="68">
      <pivotArea field="0" type="button" dataOnly="0" labelOnly="1" outline="0" axis="axisRow" fieldPosition="0"/>
    </format>
    <format dxfId="67">
      <pivotArea dataOnly="0" labelOnly="1" outline="0" fieldPosition="0">
        <references count="1">
          <reference field="0" count="1">
            <x v="16"/>
          </reference>
        </references>
      </pivotArea>
    </format>
    <format dxfId="66">
      <pivotArea dataOnly="0" labelOnly="1" grandRow="1" outline="0" fieldPosition="0"/>
    </format>
    <format dxfId="65">
      <pivotArea dataOnly="0" labelOnly="1" outline="0" axis="axisValues" fieldPosition="0"/>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56792D2-418A-4A48-96B3-09E2774FD98B}" name="PivotTable6" cacheId="36"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AD7:AE13" firstHeaderRow="1" firstDataRow="1" firstDataCol="1" rowPageCount="2" colPageCount="1"/>
  <pivotFields count="10">
    <pivotField axis="axisRow" compact="0" outline="0" showAll="0">
      <items count="18">
        <item x="10"/>
        <item x="1"/>
        <item x="9"/>
        <item x="3"/>
        <item x="2"/>
        <item x="12"/>
        <item x="11"/>
        <item x="13"/>
        <item x="15"/>
        <item x="14"/>
        <item x="0"/>
        <item x="6"/>
        <item x="8"/>
        <item x="4"/>
        <item x="7"/>
        <item x="5"/>
        <item x="16"/>
        <item t="default"/>
      </items>
    </pivotField>
    <pivotField axis="axisPage" compact="0" outline="0" multipleItemSelectionAllowed="1" showAll="0">
      <items count="6">
        <item h="1" x="0"/>
        <item x="3"/>
        <item x="4"/>
        <item x="1"/>
        <item x="2"/>
        <item t="default"/>
      </items>
    </pivotField>
    <pivotField compact="0" outline="0" showAll="0"/>
    <pivotField compact="0" outline="0" showAll="0"/>
    <pivotField compact="0" outline="0" showAll="0"/>
    <pivotField axis="axisPage" compact="0" outline="0" showAll="0">
      <items count="5">
        <item x="0"/>
        <item x="3"/>
        <item x="2"/>
        <item x="1"/>
        <item t="default"/>
      </items>
    </pivotField>
    <pivotField compact="0" outline="0" showAll="0"/>
    <pivotField compact="0" outline="0" showAll="0"/>
    <pivotField dataField="1" compact="0" outline="0" showAll="0"/>
    <pivotField compact="0" outline="0" showAll="0"/>
  </pivotFields>
  <rowFields count="1">
    <field x="0"/>
  </rowFields>
  <rowItems count="6">
    <i>
      <x v="2"/>
    </i>
    <i>
      <x v="5"/>
    </i>
    <i>
      <x v="6"/>
    </i>
    <i>
      <x v="7"/>
    </i>
    <i>
      <x v="12"/>
    </i>
    <i t="grand">
      <x/>
    </i>
  </rowItems>
  <colItems count="1">
    <i/>
  </colItems>
  <pageFields count="2">
    <pageField fld="1" hier="-1"/>
    <pageField fld="5" item="1" hier="-1"/>
  </pageFields>
  <dataFields count="1">
    <dataField name="Days Due " fld="8" baseField="0" baseItem="0"/>
  </dataFields>
  <formats count="6">
    <format dxfId="76">
      <pivotArea type="all" dataOnly="0" outline="0" fieldPosition="0"/>
    </format>
    <format dxfId="75">
      <pivotArea outline="0" collapsedLevelsAreSubtotals="1" fieldPosition="0"/>
    </format>
    <format dxfId="74">
      <pivotArea field="0" type="button" dataOnly="0" labelOnly="1" outline="0" axis="axisRow" fieldPosition="0"/>
    </format>
    <format dxfId="73">
      <pivotArea dataOnly="0" labelOnly="1" outline="0" fieldPosition="0">
        <references count="1">
          <reference field="0" count="5">
            <x v="2"/>
            <x v="5"/>
            <x v="6"/>
            <x v="7"/>
            <x v="12"/>
          </reference>
        </references>
      </pivotArea>
    </format>
    <format dxfId="72">
      <pivotArea dataOnly="0" labelOnly="1" grandRow="1" outline="0" fieldPosition="0"/>
    </format>
    <format dxfId="71">
      <pivotArea dataOnly="0" labelOnly="1" outline="0" axis="axisValues" fieldPosition="0"/>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C17B4E5-0B80-4E99-BFA8-3B5F061377F9}" name="New_Project" displayName="New_Project" ref="B6:I14" totalsRowShown="0" headerRowDxfId="41" dataDxfId="40">
  <autoFilter ref="B6:I14" xr:uid="{CC17B4E5-0B80-4E99-BFA8-3B5F061377F9}"/>
  <tableColumns count="8">
    <tableColumn id="1" xr3:uid="{0DB04CA5-AEAF-4406-AA64-23DC369324E7}" name="Project Name" dataDxfId="39"/>
    <tableColumn id="2" xr3:uid="{15DB37A6-3B02-472A-952F-4B683991D5F2}" name="Status" dataDxfId="38"/>
    <tableColumn id="3" xr3:uid="{1F9E032C-5FF8-4FFC-9D13-41276064E5B0}" name="Area" dataDxfId="37"/>
    <tableColumn id="4" xr3:uid="{59E1C078-CDF2-421B-A2CE-29A8AB4F1A44}" name="Start Date" dataDxfId="36"/>
    <tableColumn id="5" xr3:uid="{E56309BF-FB05-4B34-B478-A5CFDBA13A32}" name="Due Date" dataDxfId="35"/>
    <tableColumn id="6" xr3:uid="{1A601D9F-3CCC-443F-9320-BFE3F071D838}" name="Priority" dataDxfId="34"/>
    <tableColumn id="7" xr3:uid="{664D8604-7308-417E-B2E4-18860EAF40B4}" name="Days Due" dataDxfId="33">
      <calculatedColumnFormula>INT(IF(New_Project[[#This Row],[Due Date]] &lt;&gt; "", (New_Project[[#This Row],[Due Date]] - TODAY()), "0"))</calculatedColumnFormula>
    </tableColumn>
    <tableColumn id="8" xr3:uid="{4BFE96D0-3680-4F67-AB73-A4254ABAAA66}" name="Remark" dataDxfId="32">
      <calculatedColumnFormula>IF(OR(New_Project[[#This Row],[Status]] = "COMPLETED", New_Project[[#This Row],[Status]] = "DELEGATED", New_Project[[#This Row],[Status]] = "ELIMINATED"), "Project Complete",
   IF(ISBLANK(New_Project[[#This Row],[Due Date]]), "NO DUE DATE",
      IF(OR(ISBLANK(New_Project[[#This Row],[Start Date]]), New_Project[[#This Row],[Due Date]] &lt; TODAY()), "",
         IF(New_Project[[#This Row],[Due Date]] = TODAY(), "Due Today",
            IF(New_Project[[#This Row],[Due Date]] - TODAY() = 1, "Due Tomorrow",
               "Due in " &amp; (New_Project[[#This Row],[Due Date]] - TODAY()) &amp; " days")))))</calculatedColumnFormula>
    </tableColumn>
  </tableColumns>
  <tableStyleInfo name="TableStyleLight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98230D8-BD32-45FC-A123-2EF535CD2941}" name="New_Task" displayName="New_Task" ref="B6:K23" totalsRowShown="0" headerRowDxfId="31" dataDxfId="30">
  <autoFilter ref="B6:K23" xr:uid="{698230D8-BD32-45FC-A123-2EF535CD2941}"/>
  <tableColumns count="10">
    <tableColumn id="1" xr3:uid="{A8FACD55-0BF8-4529-9C12-1D6216EB3E0A}" name="Task Name" dataDxfId="29"/>
    <tableColumn id="9" xr3:uid="{C789DE7A-F42E-4843-9504-EDAFF176F86E}" name="Status" dataDxfId="28"/>
    <tableColumn id="2" xr3:uid="{85D06A8D-C471-4555-958E-5C6936E29479}" name="Start Date" dataDxfId="27"/>
    <tableColumn id="3" xr3:uid="{234B93F2-9CC0-4E49-A694-1E886BFEB2A7}" name="Due Date" dataDxfId="26"/>
    <tableColumn id="4" xr3:uid="{BD233EC5-DDEC-4D31-8B9D-0091DACB3878}" name="Project" dataDxfId="25"/>
    <tableColumn id="5" xr3:uid="{A53CA8F0-E29A-450B-8747-ACCD11C8BA59}" name="Priority" dataDxfId="24"/>
    <tableColumn id="6" xr3:uid="{A78EE595-2F41-4284-9FAD-26D86FC68751}" name="Description" dataDxfId="23"/>
    <tableColumn id="8" xr3:uid="{3D8CAFE1-173F-43BD-8F55-F29B065D495A}" name="Parent Task" dataDxfId="22"/>
    <tableColumn id="10" xr3:uid="{B8DFE262-BE38-4AED-879B-A44642747865}" name="Days Due" dataDxfId="21">
      <calculatedColumnFormula>INT(IF(New_Task[[#This Row],[Due Date]] &lt;&gt; "", (New_Task[[#This Row],[Due Date]] - TODAY()), "0"))</calculatedColumnFormula>
    </tableColumn>
    <tableColumn id="11" xr3:uid="{4D975F21-B0D3-4EC8-BA6C-A25BDF74A361}" name="Remark" dataDxfId="20">
      <calculatedColumnFormula>IF(OR(New_Task[[#This Row],[Status]] = "COMPLETED", New_Task[[#This Row],[Status]] = "DELEGATED", New_Task[[#This Row],[Status]] = "ELIMINATED"), "Task Complete",
   IF(ISBLANK(New_Task[[#This Row],[Due Date]]), "NO DUE DATE",
      IF(OR(ISBLANK(New_Task[[#This Row],[Start Date]]), New_Task[[#This Row],[Due Date]] &lt; TODAY()), "",
         IF(New_Task[[#This Row],[Due Date]] = TODAY(), "Due Today",
            IF(New_Task[[#This Row],[Due Date]] - TODAY() = 1, "Due Tomorrow",
               "Due in " &amp; (New_Task[[#This Row],[Due Date]] - TODAY()) &amp; " days")))))</calculatedColumnFormula>
    </tableColumn>
  </tableColumns>
  <tableStyleInfo name="TableStyleLight1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5071773-D801-44CD-85F4-603360F4CCEA}" name="Table12" displayName="Table12" ref="B5:J12" totalsRowShown="0" headerRowDxfId="19" dataDxfId="18">
  <autoFilter ref="B5:J12" xr:uid="{15071773-D801-44CD-85F4-603360F4CCEA}"/>
  <tableColumns count="9">
    <tableColumn id="1" xr3:uid="{A723DE2B-8439-4B5A-9AA1-48EBAFD90F19}" name="Resource Title" dataDxfId="17"/>
    <tableColumn id="2" xr3:uid="{F1163020-F8F9-46FF-BCFF-37E084885FF6}" name="Status" dataDxfId="16"/>
    <tableColumn id="3" xr3:uid="{C1A43C96-5024-4EAF-8168-0D5E8048FA7D}" name="Type" dataDxfId="15"/>
    <tableColumn id="4" xr3:uid="{4A8034D9-AEDF-4430-93ED-62CDD70B7A76}" name="Description" dataDxfId="14"/>
    <tableColumn id="5" xr3:uid="{5F57D59B-ECBA-405B-8825-96DBFEB9713B}" name="URL" dataDxfId="13"/>
    <tableColumn id="6" xr3:uid="{15BA0B53-DB7A-405C-A64B-FF761A3617DA}" name="Area" dataDxfId="12"/>
    <tableColumn id="7" xr3:uid="{6C08BAF7-B32E-4070-A487-8325CBA87435}" name="Tags" dataDxfId="11"/>
    <tableColumn id="8" xr3:uid="{590B2DC0-227A-4440-A7FC-9765C8119784}" name="Project" dataDxfId="10"/>
    <tableColumn id="9" xr3:uid="{4DBC501D-BF24-43CF-9375-3DB0AFEAF9DA}" name="Task" dataDxfId="9"/>
  </tableColumns>
  <tableStyleInfo name="TableStyleLight1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2433BC1-4E9B-4368-B7B9-EDE0CCAC0DD6}" name="Area" displayName="Area" ref="B5:B10" totalsRowShown="0" headerRowDxfId="8" dataDxfId="7">
  <autoFilter ref="B5:B10" xr:uid="{C2433BC1-4E9B-4368-B7B9-EDE0CCAC0DD6}"/>
  <tableColumns count="1">
    <tableColumn id="1" xr3:uid="{5FDF1423-66F8-4303-ACD0-605B08DFEC8A}" name="Area" dataDxfId="6"/>
  </tableColumns>
  <tableStyleInfo name="TableStyleLight1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6C5A552-B3FE-4435-8FA3-23B9A91BE19F}" name="Settings" displayName="Settings" ref="B4:E13" totalsRowShown="0" headerRowDxfId="5" dataDxfId="4">
  <autoFilter ref="B4:E13" xr:uid="{66C5A552-B3FE-4435-8FA3-23B9A91BE19F}"/>
  <tableColumns count="4">
    <tableColumn id="4" xr3:uid="{143C73E3-360C-4E08-9E8A-9F83FCF4376E}" name="Status" dataDxfId="3"/>
    <tableColumn id="1" xr3:uid="{D058F6B8-8CFC-4711-8C1B-4A05B3711310}" name="Priority" dataDxfId="2"/>
    <tableColumn id="2" xr3:uid="{825C3B94-AB72-4CD4-AA93-6530E4BF84D7}" name="Type" dataDxfId="1"/>
    <tableColumn id="3" xr3:uid="{8F7BADA2-E2AA-46A8-8BC8-DC5B58D7A8A6}" name="Resource Status" dataDxfId="0"/>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10.xml"/><Relationship Id="rId13" Type="http://schemas.openxmlformats.org/officeDocument/2006/relationships/pivotTable" Target="../pivotTables/pivotTable15.xml"/><Relationship Id="rId3" Type="http://schemas.openxmlformats.org/officeDocument/2006/relationships/pivotTable" Target="../pivotTables/pivotTable5.xml"/><Relationship Id="rId7" Type="http://schemas.openxmlformats.org/officeDocument/2006/relationships/pivotTable" Target="../pivotTables/pivotTable9.xml"/><Relationship Id="rId12" Type="http://schemas.openxmlformats.org/officeDocument/2006/relationships/pivotTable" Target="../pivotTables/pivotTable14.xml"/><Relationship Id="rId17" Type="http://schemas.openxmlformats.org/officeDocument/2006/relationships/pivotTable" Target="../pivotTables/pivotTable19.xml"/><Relationship Id="rId2" Type="http://schemas.openxmlformats.org/officeDocument/2006/relationships/pivotTable" Target="../pivotTables/pivotTable4.xml"/><Relationship Id="rId16" Type="http://schemas.openxmlformats.org/officeDocument/2006/relationships/pivotTable" Target="../pivotTables/pivotTable18.xml"/><Relationship Id="rId1" Type="http://schemas.openxmlformats.org/officeDocument/2006/relationships/pivotTable" Target="../pivotTables/pivotTable3.xml"/><Relationship Id="rId6" Type="http://schemas.openxmlformats.org/officeDocument/2006/relationships/pivotTable" Target="../pivotTables/pivotTable8.xml"/><Relationship Id="rId11" Type="http://schemas.openxmlformats.org/officeDocument/2006/relationships/pivotTable" Target="../pivotTables/pivotTable13.xml"/><Relationship Id="rId5" Type="http://schemas.openxmlformats.org/officeDocument/2006/relationships/pivotTable" Target="../pivotTables/pivotTable7.xml"/><Relationship Id="rId15" Type="http://schemas.openxmlformats.org/officeDocument/2006/relationships/pivotTable" Target="../pivotTables/pivotTable17.xml"/><Relationship Id="rId10" Type="http://schemas.openxmlformats.org/officeDocument/2006/relationships/pivotTable" Target="../pivotTables/pivotTable12.xml"/><Relationship Id="rId4" Type="http://schemas.openxmlformats.org/officeDocument/2006/relationships/pivotTable" Target="../pivotTables/pivotTable6.xml"/><Relationship Id="rId9" Type="http://schemas.openxmlformats.org/officeDocument/2006/relationships/pivotTable" Target="../pivotTables/pivotTable11.xml"/><Relationship Id="rId14" Type="http://schemas.openxmlformats.org/officeDocument/2006/relationships/pivotTable" Target="../pivotTables/pivotTable1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C94F2-557A-4EF7-874E-7819B51B31B6}">
  <dimension ref="A2:T47"/>
  <sheetViews>
    <sheetView showGridLines="0" showRowColHeaders="0" tabSelected="1" zoomScale="60" zoomScaleNormal="60" workbookViewId="0">
      <selection activeCell="B35" sqref="B35"/>
    </sheetView>
  </sheetViews>
  <sheetFormatPr defaultColWidth="0" defaultRowHeight="16.5" x14ac:dyDescent="0.45"/>
  <cols>
    <col min="1" max="1" width="4.7265625" style="1" customWidth="1"/>
    <col min="2" max="2" width="2.7265625" style="1" customWidth="1"/>
    <col min="3" max="6" width="8.7265625" style="1" customWidth="1"/>
    <col min="7" max="7" width="3.26953125" style="1" customWidth="1"/>
    <col min="8" max="8" width="8.7265625" style="1" customWidth="1"/>
    <col min="9" max="9" width="32.6328125" style="1" customWidth="1"/>
    <col min="10" max="10" width="19" style="1" customWidth="1"/>
    <col min="11" max="11" width="5.6328125" style="1" customWidth="1"/>
    <col min="12" max="12" width="35.453125" style="1" customWidth="1"/>
    <col min="13" max="13" width="20.453125" style="1" customWidth="1"/>
    <col min="14" max="14" width="5.6328125" style="1" customWidth="1"/>
    <col min="15" max="20" width="8.7265625" style="1" customWidth="1"/>
    <col min="21" max="16384" width="8.7265625" style="1" hidden="1"/>
  </cols>
  <sheetData>
    <row r="2" spans="2:13" x14ac:dyDescent="0.45">
      <c r="B2" s="10"/>
      <c r="C2" s="10"/>
      <c r="D2" s="10"/>
      <c r="E2" s="10"/>
      <c r="F2" s="10"/>
      <c r="G2" s="10"/>
    </row>
    <row r="3" spans="2:13" x14ac:dyDescent="0.45">
      <c r="B3" s="10"/>
      <c r="C3" s="10"/>
      <c r="D3" s="10"/>
      <c r="E3" s="10"/>
      <c r="F3" s="10"/>
      <c r="G3" s="10"/>
    </row>
    <row r="4" spans="2:13" ht="32.5" x14ac:dyDescent="0.85">
      <c r="B4" s="10"/>
      <c r="C4" s="19" t="s">
        <v>104</v>
      </c>
      <c r="D4" s="10"/>
      <c r="E4" s="10"/>
      <c r="F4" s="10"/>
      <c r="G4" s="10"/>
    </row>
    <row r="5" spans="2:13" ht="34" customHeight="1" x14ac:dyDescent="0.45">
      <c r="B5" s="10"/>
      <c r="C5" s="20" t="s">
        <v>485</v>
      </c>
      <c r="D5" s="10"/>
      <c r="E5" s="10"/>
      <c r="F5" s="10"/>
      <c r="G5" s="10"/>
    </row>
    <row r="6" spans="2:13" x14ac:dyDescent="0.45">
      <c r="B6" s="10"/>
      <c r="C6" s="10"/>
      <c r="D6" s="10"/>
      <c r="E6" s="10"/>
      <c r="F6" s="10"/>
      <c r="G6" s="10"/>
    </row>
    <row r="7" spans="2:13" ht="21" x14ac:dyDescent="0.55000000000000004">
      <c r="B7" s="10"/>
      <c r="C7" s="12" t="s">
        <v>105</v>
      </c>
      <c r="D7" s="12"/>
      <c r="E7" s="12"/>
      <c r="F7" s="12"/>
      <c r="G7" s="10"/>
    </row>
    <row r="8" spans="2:13" ht="26" x14ac:dyDescent="0.65">
      <c r="B8" s="10"/>
      <c r="C8" s="18" t="s">
        <v>106</v>
      </c>
      <c r="D8" s="13"/>
      <c r="E8" s="13"/>
      <c r="F8" s="13"/>
      <c r="G8" s="10"/>
      <c r="I8" s="11" t="s">
        <v>108</v>
      </c>
      <c r="L8" s="11" t="s">
        <v>107</v>
      </c>
    </row>
    <row r="9" spans="2:13" ht="21" x14ac:dyDescent="0.55000000000000004">
      <c r="B9" s="10"/>
      <c r="C9" s="18" t="s">
        <v>107</v>
      </c>
      <c r="D9" s="13"/>
      <c r="E9" s="13"/>
      <c r="F9" s="13"/>
      <c r="G9" s="10"/>
      <c r="I9" s="26" t="s">
        <v>8</v>
      </c>
      <c r="J9" s="27" t="s">
        <v>85</v>
      </c>
      <c r="L9" s="26" t="s">
        <v>7</v>
      </c>
      <c r="M9" s="27" t="s">
        <v>85</v>
      </c>
    </row>
    <row r="10" spans="2:13" ht="21" x14ac:dyDescent="0.55000000000000004">
      <c r="B10" s="10"/>
      <c r="C10" s="18" t="s">
        <v>108</v>
      </c>
      <c r="D10" s="13"/>
      <c r="E10" s="13"/>
      <c r="F10" s="13"/>
      <c r="G10" s="10"/>
      <c r="I10" s="26" t="s">
        <v>7</v>
      </c>
      <c r="J10" s="27" t="s">
        <v>85</v>
      </c>
      <c r="L10" s="26" t="s">
        <v>3</v>
      </c>
      <c r="M10" s="27" t="s">
        <v>85</v>
      </c>
    </row>
    <row r="11" spans="2:13" ht="21" x14ac:dyDescent="0.55000000000000004">
      <c r="B11" s="10"/>
      <c r="C11" s="18" t="s">
        <v>109</v>
      </c>
      <c r="D11" s="13"/>
      <c r="E11" s="13"/>
      <c r="F11" s="13"/>
      <c r="G11" s="10"/>
      <c r="I11" s="26" t="s">
        <v>3</v>
      </c>
      <c r="J11" s="27" t="s">
        <v>85</v>
      </c>
    </row>
    <row r="12" spans="2:13" ht="21" x14ac:dyDescent="0.55000000000000004">
      <c r="B12" s="10"/>
      <c r="C12" s="18" t="s">
        <v>110</v>
      </c>
      <c r="D12" s="13"/>
      <c r="E12" s="13"/>
      <c r="F12" s="13"/>
      <c r="G12" s="10"/>
      <c r="L12" s="32" t="s">
        <v>0</v>
      </c>
      <c r="M12" s="33" t="s">
        <v>84</v>
      </c>
    </row>
    <row r="13" spans="2:13" ht="21" x14ac:dyDescent="0.55000000000000004">
      <c r="B13" s="10"/>
      <c r="C13" s="18" t="s">
        <v>111</v>
      </c>
      <c r="D13" s="13"/>
      <c r="E13" s="13"/>
      <c r="F13" s="13"/>
      <c r="G13" s="10"/>
      <c r="I13" s="32" t="s">
        <v>28</v>
      </c>
      <c r="J13" s="33" t="s">
        <v>84</v>
      </c>
      <c r="L13" s="28" t="s">
        <v>44</v>
      </c>
      <c r="M13" s="29" t="s">
        <v>116</v>
      </c>
    </row>
    <row r="14" spans="2:13" x14ac:dyDescent="0.45">
      <c r="B14" s="10"/>
      <c r="C14" s="10"/>
      <c r="D14" s="10"/>
      <c r="E14" s="10"/>
      <c r="F14" s="10"/>
      <c r="G14" s="10"/>
      <c r="I14" s="28" t="s">
        <v>14</v>
      </c>
      <c r="J14" s="29" t="s">
        <v>118</v>
      </c>
      <c r="L14" s="28" t="s">
        <v>30</v>
      </c>
      <c r="M14" s="29" t="s">
        <v>115</v>
      </c>
    </row>
    <row r="15" spans="2:13" x14ac:dyDescent="0.45">
      <c r="B15" s="10"/>
      <c r="C15" s="10"/>
      <c r="D15" s="10"/>
      <c r="E15" s="10"/>
      <c r="F15" s="10"/>
      <c r="G15" s="10"/>
      <c r="I15" s="28" t="s">
        <v>34</v>
      </c>
      <c r="J15" s="29" t="s">
        <v>503</v>
      </c>
      <c r="L15" s="28" t="s">
        <v>43</v>
      </c>
      <c r="M15" s="29" t="s">
        <v>116</v>
      </c>
    </row>
    <row r="16" spans="2:13" x14ac:dyDescent="0.45">
      <c r="B16" s="10"/>
      <c r="C16" s="10"/>
      <c r="D16" s="10"/>
      <c r="E16" s="10"/>
      <c r="F16" s="10"/>
      <c r="G16" s="10"/>
      <c r="I16" s="28" t="s">
        <v>36</v>
      </c>
      <c r="J16" s="29" t="s">
        <v>118</v>
      </c>
      <c r="L16" s="28" t="s">
        <v>32</v>
      </c>
      <c r="M16" s="29" t="s">
        <v>115</v>
      </c>
    </row>
    <row r="17" spans="2:13" x14ac:dyDescent="0.45">
      <c r="B17" s="10"/>
      <c r="C17" s="10"/>
      <c r="D17" s="10"/>
      <c r="E17" s="10"/>
      <c r="F17" s="10"/>
      <c r="G17" s="10"/>
      <c r="I17" s="28" t="s">
        <v>33</v>
      </c>
      <c r="J17" s="29" t="s">
        <v>504</v>
      </c>
      <c r="L17" s="28" t="s">
        <v>31</v>
      </c>
      <c r="M17" s="29" t="s">
        <v>115</v>
      </c>
    </row>
    <row r="18" spans="2:13" x14ac:dyDescent="0.45">
      <c r="B18" s="10"/>
      <c r="C18" s="10"/>
      <c r="D18" s="10"/>
      <c r="E18" s="10"/>
      <c r="F18" s="10"/>
      <c r="G18" s="10"/>
      <c r="I18" s="28" t="s">
        <v>39</v>
      </c>
      <c r="J18" s="29" t="s">
        <v>116</v>
      </c>
      <c r="L18" s="28" t="s">
        <v>47</v>
      </c>
      <c r="M18" s="29" t="s">
        <v>116</v>
      </c>
    </row>
    <row r="19" spans="2:13" x14ac:dyDescent="0.45">
      <c r="B19" s="10"/>
      <c r="C19" s="10"/>
      <c r="D19" s="10"/>
      <c r="E19" s="10"/>
      <c r="F19" s="10"/>
      <c r="G19" s="10"/>
      <c r="I19" s="28" t="s">
        <v>49</v>
      </c>
      <c r="J19" s="29" t="s">
        <v>118</v>
      </c>
      <c r="L19" s="28" t="s">
        <v>46</v>
      </c>
      <c r="M19" s="29" t="s">
        <v>116</v>
      </c>
    </row>
    <row r="20" spans="2:13" x14ac:dyDescent="0.45">
      <c r="B20" s="10"/>
      <c r="C20" s="10"/>
      <c r="D20" s="10"/>
      <c r="E20" s="10"/>
      <c r="F20" s="10"/>
      <c r="G20" s="10"/>
      <c r="I20" s="28" t="s">
        <v>45</v>
      </c>
      <c r="J20" s="29" t="s">
        <v>116</v>
      </c>
      <c r="L20" s="28" t="s">
        <v>48</v>
      </c>
      <c r="M20" s="29" t="s">
        <v>116</v>
      </c>
    </row>
    <row r="21" spans="2:13" x14ac:dyDescent="0.45">
      <c r="B21" s="10"/>
      <c r="C21" s="10"/>
      <c r="D21" s="10"/>
      <c r="E21" s="10"/>
      <c r="F21" s="10"/>
      <c r="G21" s="10"/>
      <c r="I21" s="28" t="s">
        <v>73</v>
      </c>
      <c r="J21" s="29" t="s">
        <v>505</v>
      </c>
      <c r="L21" s="28" t="s">
        <v>51</v>
      </c>
      <c r="M21" s="29" t="s">
        <v>115</v>
      </c>
    </row>
    <row r="22" spans="2:13" x14ac:dyDescent="0.45">
      <c r="B22" s="10"/>
      <c r="C22" s="10"/>
      <c r="D22" s="10"/>
      <c r="E22" s="10"/>
      <c r="F22" s="10"/>
      <c r="G22" s="10"/>
      <c r="I22" s="37" t="s">
        <v>86</v>
      </c>
      <c r="J22" s="38"/>
      <c r="L22" s="28" t="s">
        <v>50</v>
      </c>
      <c r="M22" s="29" t="s">
        <v>115</v>
      </c>
    </row>
    <row r="23" spans="2:13" x14ac:dyDescent="0.45">
      <c r="B23" s="10"/>
      <c r="C23" s="10"/>
      <c r="D23" s="10"/>
      <c r="E23" s="10"/>
      <c r="F23" s="10"/>
      <c r="G23" s="10"/>
      <c r="L23" s="28" t="s">
        <v>29</v>
      </c>
      <c r="M23" s="29" t="s">
        <v>115</v>
      </c>
    </row>
    <row r="24" spans="2:13" x14ac:dyDescent="0.45">
      <c r="B24" s="10"/>
      <c r="C24" s="10"/>
      <c r="D24" s="10"/>
      <c r="E24" s="10"/>
      <c r="F24" s="10"/>
      <c r="G24" s="10"/>
      <c r="L24" s="28" t="s">
        <v>40</v>
      </c>
      <c r="M24" s="29" t="s">
        <v>115</v>
      </c>
    </row>
    <row r="25" spans="2:13" x14ac:dyDescent="0.45">
      <c r="B25" s="10"/>
      <c r="C25" s="10"/>
      <c r="D25" s="10"/>
      <c r="E25" s="10"/>
      <c r="F25" s="10"/>
      <c r="G25" s="10"/>
      <c r="L25" s="28" t="s">
        <v>42</v>
      </c>
      <c r="M25" s="29" t="s">
        <v>116</v>
      </c>
    </row>
    <row r="26" spans="2:13" x14ac:dyDescent="0.45">
      <c r="B26" s="10"/>
      <c r="C26" s="10"/>
      <c r="D26" s="10"/>
      <c r="E26" s="10"/>
      <c r="F26" s="10"/>
      <c r="G26" s="10"/>
      <c r="L26" s="28" t="s">
        <v>37</v>
      </c>
      <c r="M26" s="29"/>
    </row>
    <row r="27" spans="2:13" x14ac:dyDescent="0.45">
      <c r="B27" s="10"/>
      <c r="C27" s="10"/>
      <c r="D27" s="10"/>
      <c r="E27" s="10"/>
      <c r="F27" s="10"/>
      <c r="G27" s="10"/>
      <c r="L27" s="28" t="s">
        <v>41</v>
      </c>
      <c r="M27" s="29" t="s">
        <v>116</v>
      </c>
    </row>
    <row r="28" spans="2:13" x14ac:dyDescent="0.45">
      <c r="B28" s="10"/>
      <c r="C28" s="10"/>
      <c r="D28" s="10"/>
      <c r="E28" s="10"/>
      <c r="F28" s="10"/>
      <c r="G28" s="10"/>
      <c r="L28" s="28" t="s">
        <v>38</v>
      </c>
      <c r="M28" s="29" t="s">
        <v>502</v>
      </c>
    </row>
    <row r="29" spans="2:13" x14ac:dyDescent="0.45">
      <c r="B29" s="10"/>
      <c r="C29" s="10"/>
      <c r="D29" s="10"/>
      <c r="E29" s="10"/>
      <c r="F29" s="10"/>
      <c r="G29" s="10"/>
      <c r="L29" s="28" t="s">
        <v>52</v>
      </c>
      <c r="M29" s="29" t="s">
        <v>115</v>
      </c>
    </row>
    <row r="30" spans="2:13" x14ac:dyDescent="0.45">
      <c r="B30" s="10"/>
      <c r="C30" s="10"/>
      <c r="D30" s="10"/>
      <c r="E30" s="10"/>
      <c r="F30" s="10"/>
      <c r="G30" s="10"/>
      <c r="L30" s="30" t="s">
        <v>86</v>
      </c>
      <c r="M30" s="31"/>
    </row>
    <row r="31" spans="2:13" x14ac:dyDescent="0.45">
      <c r="B31" s="10"/>
      <c r="C31" s="10"/>
      <c r="D31" s="10"/>
      <c r="E31" s="10"/>
      <c r="F31" s="10"/>
      <c r="G31" s="10"/>
      <c r="L31"/>
      <c r="M31"/>
    </row>
    <row r="32" spans="2:13" x14ac:dyDescent="0.45">
      <c r="B32" s="10"/>
      <c r="C32" s="10" t="s">
        <v>486</v>
      </c>
      <c r="D32" s="10"/>
      <c r="E32" s="10"/>
      <c r="F32" s="10"/>
      <c r="G32" s="10"/>
      <c r="L32"/>
      <c r="M32"/>
    </row>
    <row r="33" spans="2:13" x14ac:dyDescent="0.45">
      <c r="B33" s="10"/>
      <c r="C33" s="10"/>
      <c r="D33" s="10"/>
      <c r="E33" s="10"/>
      <c r="F33" s="10"/>
      <c r="G33" s="10"/>
      <c r="L33"/>
      <c r="M33"/>
    </row>
    <row r="34" spans="2:13" x14ac:dyDescent="0.45">
      <c r="L34"/>
      <c r="M34"/>
    </row>
    <row r="35" spans="2:13" x14ac:dyDescent="0.45">
      <c r="L35"/>
      <c r="M35"/>
    </row>
    <row r="36" spans="2:13" x14ac:dyDescent="0.45">
      <c r="L36"/>
      <c r="M36"/>
    </row>
    <row r="37" spans="2:13" x14ac:dyDescent="0.45">
      <c r="L37"/>
      <c r="M37"/>
    </row>
    <row r="38" spans="2:13" x14ac:dyDescent="0.45">
      <c r="L38"/>
      <c r="M38"/>
    </row>
    <row r="39" spans="2:13" x14ac:dyDescent="0.45">
      <c r="L39"/>
      <c r="M39"/>
    </row>
    <row r="40" spans="2:13" x14ac:dyDescent="0.45">
      <c r="L40"/>
      <c r="M40"/>
    </row>
    <row r="41" spans="2:13" x14ac:dyDescent="0.45">
      <c r="L41"/>
      <c r="M41"/>
    </row>
    <row r="42" spans="2:13" x14ac:dyDescent="0.45">
      <c r="L42"/>
      <c r="M42"/>
    </row>
    <row r="43" spans="2:13" x14ac:dyDescent="0.45">
      <c r="L43"/>
      <c r="M43"/>
    </row>
    <row r="44" spans="2:13" x14ac:dyDescent="0.45">
      <c r="L44"/>
      <c r="M44"/>
    </row>
    <row r="45" spans="2:13" x14ac:dyDescent="0.45">
      <c r="L45"/>
      <c r="M45"/>
    </row>
    <row r="46" spans="2:13" x14ac:dyDescent="0.45">
      <c r="L46"/>
      <c r="M46"/>
    </row>
    <row r="47" spans="2:13" x14ac:dyDescent="0.45">
      <c r="L47"/>
      <c r="M47"/>
    </row>
  </sheetData>
  <hyperlinks>
    <hyperlink ref="C8" location="Analysis!A1" display="Analysis" xr:uid="{58F589D0-B422-4384-B130-78E7C4C97D5D}"/>
    <hyperlink ref="C9" location="New_Task!A1" display="Tasks" xr:uid="{297ABBC4-A073-419E-9574-87434F4B8485}"/>
    <hyperlink ref="C10" location="New_Project!A1" display="Projects" xr:uid="{AC313ED8-A637-4271-8607-0B0E71A76676}"/>
    <hyperlink ref="C11" location="New_Resource!A1" display="Resources" xr:uid="{73FB3E7F-641A-46EA-AE16-BEB3506043D7}"/>
    <hyperlink ref="C12" location="New_Area!A1" display="Areas" xr:uid="{E91CAF55-0E59-4815-B11E-84D2AE3BEF03}"/>
    <hyperlink ref="C13" location="Settings!A1" display="Settings" xr:uid="{7AF0FB79-B915-4D0B-AFC8-997C68AEA124}"/>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26114-FD4D-41CF-BA4E-A75573931D45}">
  <dimension ref="B1:DK25"/>
  <sheetViews>
    <sheetView showGridLines="0" zoomScaleNormal="100" workbookViewId="0">
      <selection activeCell="B26" sqref="B26"/>
    </sheetView>
  </sheetViews>
  <sheetFormatPr defaultRowHeight="16.5" x14ac:dyDescent="0.45"/>
  <cols>
    <col min="1" max="1" width="8.7265625" style="1"/>
    <col min="2" max="2" width="31.453125" style="1" bestFit="1" customWidth="1"/>
    <col min="3" max="3" width="21.54296875" style="1" customWidth="1"/>
    <col min="4" max="4" width="5.6328125" style="1" customWidth="1"/>
    <col min="5" max="5" width="19.453125" style="1" customWidth="1"/>
    <col min="6" max="6" width="8.7265625" style="1"/>
    <col min="7" max="7" width="5.6328125" style="9" customWidth="1"/>
    <col min="8" max="8" width="5.6328125" style="1" customWidth="1"/>
    <col min="9" max="9" width="24.6328125" style="1" customWidth="1"/>
    <col min="10" max="10" width="23.08984375" style="1" customWidth="1"/>
    <col min="11" max="11" width="5.6328125" style="1" customWidth="1"/>
    <col min="12" max="12" width="20.54296875" style="1" customWidth="1"/>
    <col min="13" max="13" width="6.54296875" style="1" customWidth="1"/>
    <col min="14" max="14" width="5.6328125" style="9" customWidth="1"/>
    <col min="15" max="15" width="5.6328125" style="1" customWidth="1"/>
    <col min="16" max="16" width="20.26953125" style="1" customWidth="1"/>
    <col min="17" max="17" width="27.81640625" style="1" customWidth="1"/>
    <col min="18" max="18" width="5.6328125" style="1" customWidth="1"/>
    <col min="19" max="19" width="16.36328125" style="1" customWidth="1"/>
    <col min="20" max="20" width="8.7265625" style="1"/>
    <col min="21" max="21" width="5.6328125" style="9" customWidth="1"/>
    <col min="22" max="22" width="5.6328125" style="1" customWidth="1"/>
    <col min="23" max="23" width="19" style="1" customWidth="1"/>
    <col min="24" max="24" width="19.81640625" style="1" customWidth="1"/>
    <col min="25" max="25" width="5.6328125" style="1" customWidth="1"/>
    <col min="26" max="26" width="16.7265625" style="1" customWidth="1"/>
    <col min="27" max="27" width="8.7265625" style="1"/>
    <col min="28" max="28" width="5.6328125" style="9" customWidth="1"/>
    <col min="29" max="29" width="5.6328125" style="1" customWidth="1"/>
    <col min="30" max="30" width="16.90625" style="1" customWidth="1"/>
    <col min="31" max="31" width="18.90625" style="1" customWidth="1"/>
    <col min="32" max="32" width="5.6328125" style="1" customWidth="1"/>
    <col min="33" max="33" width="14.81640625" style="1" customWidth="1"/>
    <col min="34" max="34" width="8.7265625" style="1"/>
    <col min="35" max="35" width="5.6328125" style="9" customWidth="1"/>
    <col min="36" max="36" width="5.6328125" style="1" customWidth="1"/>
    <col min="37" max="37" width="20.7265625" style="1" customWidth="1"/>
    <col min="38" max="38" width="17.1796875" style="1" customWidth="1"/>
    <col min="39" max="39" width="5.6328125" style="1" customWidth="1"/>
    <col min="40" max="40" width="15.90625" style="1" customWidth="1"/>
    <col min="41" max="41" width="8.7265625" style="1"/>
    <col min="42" max="42" width="5.6328125" style="9" customWidth="1"/>
    <col min="43" max="43" width="5.6328125" style="1" customWidth="1"/>
    <col min="44" max="44" width="30.26953125" style="1" customWidth="1"/>
    <col min="45" max="45" width="22.81640625" style="1" customWidth="1"/>
    <col min="46" max="46" width="8.7265625" style="1"/>
    <col min="47" max="47" width="23.36328125" style="1" customWidth="1"/>
    <col min="48" max="48" width="8.7265625" style="1"/>
    <col min="49" max="49" width="5.6328125" style="9" customWidth="1"/>
    <col min="50" max="50" width="5.6328125" style="1" customWidth="1"/>
    <col min="51" max="51" width="25.6328125" style="1" customWidth="1"/>
    <col min="52" max="52" width="18.453125" style="1" customWidth="1"/>
    <col min="53" max="53" width="5.6328125" style="1" customWidth="1"/>
    <col min="54" max="54" width="23.54296875" style="1" customWidth="1"/>
    <col min="55" max="55" width="8.7265625" style="1"/>
    <col min="56" max="56" width="5.6328125" style="9" customWidth="1"/>
    <col min="57" max="57" width="5.6328125" style="1" customWidth="1"/>
    <col min="58" max="58" width="23.81640625" style="1" customWidth="1"/>
    <col min="59" max="59" width="22.54296875" style="1" customWidth="1"/>
    <col min="60" max="60" width="5.6328125" style="1" customWidth="1"/>
    <col min="61" max="61" width="14.7265625" style="1" customWidth="1"/>
    <col min="62" max="62" width="9.08984375" style="1" customWidth="1"/>
    <col min="63" max="63" width="5.6328125" style="9" customWidth="1"/>
    <col min="64" max="64" width="5.6328125" style="1" customWidth="1"/>
    <col min="65" max="65" width="25.08984375" style="1" customWidth="1"/>
    <col min="66" max="66" width="16.36328125" style="1" customWidth="1"/>
    <col min="67" max="67" width="5.6328125" style="1" customWidth="1"/>
    <col min="68" max="68" width="20.26953125" style="1" customWidth="1"/>
    <col min="69" max="69" width="8.7265625" style="1"/>
    <col min="70" max="70" width="5.6328125" style="9" customWidth="1"/>
    <col min="71" max="71" width="5.6328125" style="1" customWidth="1"/>
    <col min="72" max="72" width="26.08984375" style="1" customWidth="1"/>
    <col min="73" max="73" width="15.36328125" style="1" customWidth="1"/>
    <col min="74" max="74" width="5.6328125" style="1" customWidth="1"/>
    <col min="75" max="75" width="16.26953125" style="1" customWidth="1"/>
    <col min="76" max="76" width="8.7265625" style="1"/>
    <col min="77" max="77" width="5.6328125" style="9" customWidth="1"/>
    <col min="78" max="78" width="5.6328125" style="1" customWidth="1"/>
    <col min="79" max="79" width="26.6328125" style="1" customWidth="1"/>
    <col min="80" max="80" width="16.81640625" style="1" customWidth="1"/>
    <col min="81" max="81" width="5.6328125" style="1" customWidth="1"/>
    <col min="82" max="82" width="15.26953125" style="1" customWidth="1"/>
    <col min="83" max="83" width="8.7265625" style="1"/>
    <col min="84" max="84" width="5.6328125" style="9" customWidth="1"/>
    <col min="85" max="85" width="5.6328125" style="1" customWidth="1"/>
    <col min="86" max="86" width="27.90625" style="1" bestFit="1" customWidth="1"/>
    <col min="87" max="87" width="19.26953125" style="1" customWidth="1"/>
    <col min="88" max="88" width="8.7265625" style="1"/>
    <col min="89" max="89" width="25.08984375" style="1" customWidth="1"/>
    <col min="90" max="90" width="23" style="1" customWidth="1"/>
    <col min="91" max="91" width="8.7265625" style="1"/>
    <col min="92" max="92" width="18.36328125" style="1" customWidth="1"/>
    <col min="93" max="93" width="8.7265625" style="1"/>
    <col min="94" max="94" width="5.6328125" style="9" customWidth="1"/>
    <col min="95" max="95" width="5.6328125" style="1" customWidth="1"/>
    <col min="96" max="96" width="15.6328125" style="1" customWidth="1"/>
    <col min="97" max="98" width="8.7265625" style="1"/>
    <col min="99" max="99" width="5.6328125" style="9" customWidth="1"/>
    <col min="100" max="100" width="5.6328125" style="1" customWidth="1"/>
    <col min="101" max="101" width="18.36328125" style="1" customWidth="1"/>
    <col min="102" max="102" width="21.54296875" style="1" customWidth="1"/>
    <col min="103" max="103" width="5.6328125" style="9" customWidth="1"/>
    <col min="104" max="104" width="5.6328125" style="1" customWidth="1"/>
    <col min="105" max="105" width="43.90625" style="1" bestFit="1" customWidth="1"/>
    <col min="106" max="106" width="11.08984375" style="1" bestFit="1" customWidth="1"/>
    <col min="107" max="107" width="5.6328125" style="1" customWidth="1"/>
    <col min="108" max="108" width="20.6328125" style="1" customWidth="1"/>
    <col min="109" max="109" width="8.7265625" style="1"/>
    <col min="110" max="110" width="5.6328125" style="9" customWidth="1"/>
    <col min="111" max="111" width="5.6328125" style="1" customWidth="1"/>
    <col min="112" max="112" width="55.81640625" style="1" bestFit="1" customWidth="1"/>
    <col min="113" max="113" width="11.54296875" style="1" bestFit="1" customWidth="1"/>
    <col min="114" max="114" width="22.54296875" style="1" customWidth="1"/>
    <col min="115" max="16384" width="8.7265625" style="1"/>
  </cols>
  <sheetData>
    <row r="1" spans="2:115" s="10" customFormat="1" ht="25.5" customHeight="1" x14ac:dyDescent="0.45">
      <c r="B1" s="22" t="s">
        <v>498</v>
      </c>
    </row>
    <row r="3" spans="2:115" x14ac:dyDescent="0.45">
      <c r="CH3" s="34" t="s">
        <v>8</v>
      </c>
      <c r="CI3" s="35" t="s">
        <v>85</v>
      </c>
    </row>
    <row r="4" spans="2:115" x14ac:dyDescent="0.45">
      <c r="B4" s="34" t="s">
        <v>7</v>
      </c>
      <c r="C4" s="35" t="s">
        <v>87</v>
      </c>
      <c r="I4" s="34" t="s">
        <v>7</v>
      </c>
      <c r="J4" s="35" t="s">
        <v>17</v>
      </c>
      <c r="P4" s="34" t="s">
        <v>7</v>
      </c>
      <c r="Q4" s="35" t="s">
        <v>87</v>
      </c>
      <c r="W4" s="34" t="s">
        <v>7</v>
      </c>
      <c r="X4" s="35" t="s">
        <v>87</v>
      </c>
      <c r="AD4" s="34" t="s">
        <v>7</v>
      </c>
      <c r="AE4" s="35" t="s">
        <v>87</v>
      </c>
      <c r="AK4" s="34" t="s">
        <v>7</v>
      </c>
      <c r="AL4" s="35" t="s">
        <v>87</v>
      </c>
      <c r="AR4" s="34" t="s">
        <v>7</v>
      </c>
      <c r="AS4" s="35" t="s">
        <v>87</v>
      </c>
      <c r="AY4" s="34" t="s">
        <v>7</v>
      </c>
      <c r="AZ4" s="35" t="s">
        <v>17</v>
      </c>
      <c r="BF4" s="34" t="s">
        <v>7</v>
      </c>
      <c r="BG4" s="35" t="s">
        <v>87</v>
      </c>
      <c r="BM4" s="34" t="s">
        <v>7</v>
      </c>
      <c r="BN4" s="35" t="s">
        <v>87</v>
      </c>
      <c r="BT4" s="34" t="s">
        <v>7</v>
      </c>
      <c r="BU4" s="35" t="s">
        <v>87</v>
      </c>
      <c r="CA4" s="34" t="s">
        <v>7</v>
      </c>
      <c r="CB4" s="35" t="s">
        <v>87</v>
      </c>
      <c r="CH4" s="34" t="s">
        <v>7</v>
      </c>
      <c r="CI4" s="35" t="s">
        <v>85</v>
      </c>
      <c r="CK4" s="34" t="s">
        <v>7</v>
      </c>
      <c r="CL4" s="35" t="s">
        <v>85</v>
      </c>
      <c r="CW4" s="34" t="s">
        <v>7</v>
      </c>
      <c r="CX4" s="35" t="s">
        <v>87</v>
      </c>
      <c r="DA4" s="7" t="s">
        <v>7</v>
      </c>
      <c r="DB4" t="s">
        <v>64</v>
      </c>
      <c r="DH4" s="7" t="s">
        <v>7</v>
      </c>
      <c r="DI4" t="s">
        <v>63</v>
      </c>
    </row>
    <row r="5" spans="2:115" x14ac:dyDescent="0.45">
      <c r="B5" s="34" t="s">
        <v>3</v>
      </c>
      <c r="C5" s="35" t="s">
        <v>85</v>
      </c>
      <c r="I5" s="34" t="s">
        <v>3</v>
      </c>
      <c r="J5" s="35" t="s">
        <v>85</v>
      </c>
      <c r="P5" s="34" t="s">
        <v>3</v>
      </c>
      <c r="Q5" s="35" t="s">
        <v>26</v>
      </c>
      <c r="S5" s="15" t="s">
        <v>91</v>
      </c>
      <c r="T5" s="14">
        <f>IF(COUNTA(P8:P1048576)-1 &lt; 0, 0, COUNTA(P8:P1048576)-1)</f>
        <v>1</v>
      </c>
      <c r="W5" s="34" t="s">
        <v>3</v>
      </c>
      <c r="X5" s="35" t="s">
        <v>25</v>
      </c>
      <c r="Z5" s="15" t="s">
        <v>92</v>
      </c>
      <c r="AA5" s="14">
        <f>IF(COUNTA(W8:W1048576)-1 &lt; 0, 0, COUNTA(W8:W1048576)-1)</f>
        <v>3</v>
      </c>
      <c r="AD5" s="34" t="s">
        <v>3</v>
      </c>
      <c r="AE5" s="35" t="s">
        <v>24</v>
      </c>
      <c r="AG5" s="15" t="s">
        <v>93</v>
      </c>
      <c r="AH5" s="14">
        <f>IF(COUNTA(AD8:AD1048576)-1 &lt; 0, 0, COUNTA(AD8:AD1048576)-1)</f>
        <v>5</v>
      </c>
      <c r="AK5" s="34" t="s">
        <v>3</v>
      </c>
      <c r="AL5" s="35" t="s">
        <v>27</v>
      </c>
      <c r="AN5" s="15" t="s">
        <v>94</v>
      </c>
      <c r="AO5" s="14">
        <f>IF(COUNTA(AK8:AK1048576)-1 &lt; 0, 0, COUNTA(AK8:AK1048576)-1)</f>
        <v>2</v>
      </c>
      <c r="AR5" s="34" t="s">
        <v>8</v>
      </c>
      <c r="AS5" s="35" t="s">
        <v>85</v>
      </c>
      <c r="AY5" s="34" t="s">
        <v>8</v>
      </c>
      <c r="AZ5" s="35" t="s">
        <v>85</v>
      </c>
      <c r="BF5" s="34" t="s">
        <v>3</v>
      </c>
      <c r="BG5" s="35" t="s">
        <v>24</v>
      </c>
      <c r="BM5" s="34" t="s">
        <v>3</v>
      </c>
      <c r="BN5" s="35" t="s">
        <v>25</v>
      </c>
      <c r="BT5" s="34" t="s">
        <v>3</v>
      </c>
      <c r="BU5" s="35" t="s">
        <v>26</v>
      </c>
      <c r="CA5" s="34" t="s">
        <v>3</v>
      </c>
      <c r="CB5" s="35" t="s">
        <v>27</v>
      </c>
      <c r="CH5" s="34" t="s">
        <v>3</v>
      </c>
      <c r="CI5" s="35" t="s">
        <v>85</v>
      </c>
      <c r="CK5" s="34" t="s">
        <v>3</v>
      </c>
      <c r="CL5" s="35" t="s">
        <v>85</v>
      </c>
      <c r="CR5" s="14" t="s">
        <v>107</v>
      </c>
      <c r="CS5" s="14"/>
      <c r="CT5" s="14">
        <f>SUM(CS6:CS9)</f>
        <v>9</v>
      </c>
      <c r="CW5" s="34" t="s">
        <v>3</v>
      </c>
      <c r="CX5" s="35" t="s">
        <v>26</v>
      </c>
    </row>
    <row r="6" spans="2:115" x14ac:dyDescent="0.45">
      <c r="AU6" s="15" t="s">
        <v>103</v>
      </c>
      <c r="AV6" s="14">
        <f>IF(COUNTA(AR8:AR1048576)-1 &lt; 0, 0, COUNTA(AR8:AR48578)-1)</f>
        <v>5</v>
      </c>
      <c r="CN6" s="15" t="s">
        <v>102</v>
      </c>
      <c r="CO6" s="16">
        <f>(BC8+M8)/(F9+AV8)</f>
        <v>0.36</v>
      </c>
      <c r="CR6" s="15" t="s">
        <v>93</v>
      </c>
      <c r="CS6" s="14">
        <f>AH5</f>
        <v>5</v>
      </c>
      <c r="CT6" s="14">
        <f>$CT$5-CS6</f>
        <v>4</v>
      </c>
      <c r="DA6" s="7" t="s">
        <v>10</v>
      </c>
      <c r="DB6"/>
      <c r="DC6"/>
      <c r="DH6" s="7" t="s">
        <v>10</v>
      </c>
      <c r="DI6"/>
    </row>
    <row r="7" spans="2:115" x14ac:dyDescent="0.45">
      <c r="B7" s="34" t="s">
        <v>0</v>
      </c>
      <c r="C7" s="35" t="s">
        <v>497</v>
      </c>
      <c r="E7" s="15" t="s">
        <v>101</v>
      </c>
      <c r="F7" s="14">
        <f>IF(COUNTA(C8:C1048576)-1 &lt; 0, 0, COUNTA(C8:C48578)-1)</f>
        <v>11</v>
      </c>
      <c r="I7" s="34" t="s">
        <v>0</v>
      </c>
      <c r="J7" s="35" t="s">
        <v>497</v>
      </c>
      <c r="P7" s="34" t="s">
        <v>0</v>
      </c>
      <c r="Q7" s="35" t="s">
        <v>497</v>
      </c>
      <c r="W7" s="34" t="s">
        <v>0</v>
      </c>
      <c r="X7" s="35" t="s">
        <v>497</v>
      </c>
      <c r="AD7" s="34" t="s">
        <v>0</v>
      </c>
      <c r="AE7" s="35" t="s">
        <v>497</v>
      </c>
      <c r="AK7" s="34" t="s">
        <v>0</v>
      </c>
      <c r="AL7" s="35" t="s">
        <v>497</v>
      </c>
      <c r="AR7" s="34" t="s">
        <v>28</v>
      </c>
      <c r="AS7" s="35" t="s">
        <v>497</v>
      </c>
      <c r="AU7" s="15" t="s">
        <v>97</v>
      </c>
      <c r="AV7" s="14">
        <f>INT(IF(COUNTIF(AS8:AS1048576, "&lt;0")-1&lt;0,"0"))</f>
        <v>0</v>
      </c>
      <c r="AY7" s="34" t="s">
        <v>28</v>
      </c>
      <c r="AZ7" s="35" t="s">
        <v>497</v>
      </c>
      <c r="BF7" s="34" t="s">
        <v>28</v>
      </c>
      <c r="BG7" s="35" t="s">
        <v>497</v>
      </c>
      <c r="BM7" s="34" t="s">
        <v>28</v>
      </c>
      <c r="BN7" s="35" t="s">
        <v>497</v>
      </c>
      <c r="BT7" s="34" t="s">
        <v>28</v>
      </c>
      <c r="BU7" s="35" t="s">
        <v>497</v>
      </c>
      <c r="CA7" s="34" t="s">
        <v>28</v>
      </c>
      <c r="CB7" s="35" t="s">
        <v>497</v>
      </c>
      <c r="CH7" s="34" t="s">
        <v>28</v>
      </c>
      <c r="CI7" s="35" t="s">
        <v>497</v>
      </c>
      <c r="CK7" s="34" t="s">
        <v>0</v>
      </c>
      <c r="CL7" s="35" t="s">
        <v>497</v>
      </c>
      <c r="CR7" s="15" t="s">
        <v>92</v>
      </c>
      <c r="CS7" s="14">
        <f>BQ8</f>
        <v>1</v>
      </c>
      <c r="CT7" s="14">
        <f t="shared" ref="CT7:CT8" si="0">$CT$5-CS7</f>
        <v>8</v>
      </c>
      <c r="CW7" s="34" t="s">
        <v>0</v>
      </c>
      <c r="CX7" s="35" t="s">
        <v>497</v>
      </c>
      <c r="DA7" t="s">
        <v>80</v>
      </c>
      <c r="DB7"/>
      <c r="DC7"/>
      <c r="DD7" s="15" t="s">
        <v>117</v>
      </c>
      <c r="DE7" s="14">
        <f>IF(COUNTA(DA7:DA1048576)-1 &lt; 0, 0, COUNTA(DA7:DA1048575)-1)</f>
        <v>4</v>
      </c>
      <c r="DH7" t="s">
        <v>66</v>
      </c>
      <c r="DI7"/>
      <c r="DJ7" s="15" t="s">
        <v>119</v>
      </c>
      <c r="DK7" s="14">
        <f>IF(COUNTA(DH7:DH1048576)-1 &lt; 0, 0, COUNTA(DH7:DH1048575)-1)</f>
        <v>3</v>
      </c>
    </row>
    <row r="8" spans="2:115" x14ac:dyDescent="0.45">
      <c r="B8" s="35" t="s">
        <v>44</v>
      </c>
      <c r="C8" s="36">
        <v>0</v>
      </c>
      <c r="E8" s="15" t="s">
        <v>98</v>
      </c>
      <c r="F8" s="14">
        <f>INT(IF(COUNTIF(C8:C1048576, "&lt;0")-1&lt;0,"0"))</f>
        <v>0</v>
      </c>
      <c r="I8" s="35" t="s">
        <v>30</v>
      </c>
      <c r="J8" s="36">
        <v>-19</v>
      </c>
      <c r="L8" s="15" t="s">
        <v>95</v>
      </c>
      <c r="M8" s="14">
        <f>IF(COUNTA(I8:I1048576)-1 &lt; 0, 0, COUNTA(I8:I1048576)-1)</f>
        <v>6</v>
      </c>
      <c r="P8" s="35" t="s">
        <v>41</v>
      </c>
      <c r="Q8" s="36">
        <v>0</v>
      </c>
      <c r="W8" s="35" t="s">
        <v>44</v>
      </c>
      <c r="X8" s="36">
        <v>0</v>
      </c>
      <c r="AD8" s="35" t="s">
        <v>43</v>
      </c>
      <c r="AE8" s="36">
        <v>0</v>
      </c>
      <c r="AK8" s="35" t="s">
        <v>37</v>
      </c>
      <c r="AL8" s="36">
        <v>-1</v>
      </c>
      <c r="AR8" s="35" t="s">
        <v>34</v>
      </c>
      <c r="AS8" s="36">
        <v>27</v>
      </c>
      <c r="AU8" s="15" t="s">
        <v>99</v>
      </c>
      <c r="AV8" s="14">
        <f>IF(COUNTA(AR8:AR1048576)-1 &lt; 0, 0, COUNTA(AR8:AR48578)-1)+BC8</f>
        <v>8</v>
      </c>
      <c r="AY8" s="35" t="s">
        <v>14</v>
      </c>
      <c r="AZ8" s="36">
        <v>3</v>
      </c>
      <c r="BB8" s="15" t="s">
        <v>96</v>
      </c>
      <c r="BC8" s="14">
        <f>IF(COUNTA(AZ8:AZ1048576)-1 &lt; 0, 0, COUNTA(AZ8:AZ1048576)-1)</f>
        <v>3</v>
      </c>
      <c r="BF8" s="35" t="s">
        <v>45</v>
      </c>
      <c r="BG8" s="36">
        <v>0</v>
      </c>
      <c r="BI8" s="15" t="s">
        <v>93</v>
      </c>
      <c r="BJ8" s="14">
        <f>IF(COUNTA(BF8:BF1048576)-1 &lt; 0, 0, COUNTA(BF8:BF1048576)-1)</f>
        <v>2</v>
      </c>
      <c r="BM8" s="35" t="s">
        <v>39</v>
      </c>
      <c r="BN8" s="36">
        <v>0</v>
      </c>
      <c r="BP8" s="15" t="s">
        <v>92</v>
      </c>
      <c r="BQ8" s="14">
        <f>IF(COUNTA(BM8:BM1048576)-1 &lt; 0, 0, COUNTA(BM8:BM1048576)-1)</f>
        <v>1</v>
      </c>
      <c r="BT8" s="35" t="s">
        <v>34</v>
      </c>
      <c r="BU8" s="36">
        <v>27</v>
      </c>
      <c r="BW8" s="15" t="s">
        <v>91</v>
      </c>
      <c r="BX8" s="14">
        <f>IF(COUNTA(BT8:BT1048576)-1 &lt; 0, 0, COUNTA(BT8:BT1048576)-1)</f>
        <v>1</v>
      </c>
      <c r="CA8" s="35" t="s">
        <v>33</v>
      </c>
      <c r="CB8" s="36">
        <v>15</v>
      </c>
      <c r="CD8" s="15" t="s">
        <v>94</v>
      </c>
      <c r="CE8" s="14">
        <f>IF(COUNTA(CA8:CA1048576)-1 &lt; 0, 0, COUNTA(CA8:CA1048576)-1)</f>
        <v>1</v>
      </c>
      <c r="CH8" s="35" t="s">
        <v>14</v>
      </c>
      <c r="CI8" s="36">
        <v>3</v>
      </c>
      <c r="CK8" s="35" t="s">
        <v>44</v>
      </c>
      <c r="CL8" s="36">
        <v>0</v>
      </c>
      <c r="CR8" s="15" t="s">
        <v>91</v>
      </c>
      <c r="CS8" s="14">
        <f>BX8</f>
        <v>1</v>
      </c>
      <c r="CT8" s="14">
        <f t="shared" si="0"/>
        <v>8</v>
      </c>
      <c r="CW8" s="35" t="s">
        <v>41</v>
      </c>
      <c r="CX8" s="36">
        <v>0</v>
      </c>
      <c r="DA8" t="s">
        <v>70</v>
      </c>
      <c r="DB8"/>
      <c r="DC8"/>
      <c r="DH8" t="s">
        <v>74</v>
      </c>
      <c r="DI8"/>
    </row>
    <row r="9" spans="2:115" x14ac:dyDescent="0.45">
      <c r="B9" s="35" t="s">
        <v>43</v>
      </c>
      <c r="C9" s="36">
        <v>0</v>
      </c>
      <c r="E9" s="15" t="s">
        <v>89</v>
      </c>
      <c r="F9" s="14">
        <f>IF(COUNTA(C8:C1048576)-1 &lt; 0, 0, COUNTA(C8:C48578)-1)+M8</f>
        <v>17</v>
      </c>
      <c r="I9" s="35" t="s">
        <v>32</v>
      </c>
      <c r="J9" s="36">
        <v>-5</v>
      </c>
      <c r="P9" s="35" t="s">
        <v>86</v>
      </c>
      <c r="Q9" s="36">
        <v>0</v>
      </c>
      <c r="W9" s="35" t="s">
        <v>51</v>
      </c>
      <c r="X9" s="36">
        <v>0</v>
      </c>
      <c r="AD9" s="35" t="s">
        <v>47</v>
      </c>
      <c r="AE9" s="36">
        <v>0</v>
      </c>
      <c r="AK9" s="35" t="s">
        <v>52</v>
      </c>
      <c r="AL9" s="36">
        <v>0</v>
      </c>
      <c r="AR9" s="35" t="s">
        <v>33</v>
      </c>
      <c r="AS9" s="36">
        <v>15</v>
      </c>
      <c r="AU9" s="15" t="s">
        <v>100</v>
      </c>
      <c r="AV9" s="16">
        <f>BC8/AV8</f>
        <v>0.375</v>
      </c>
      <c r="AY9" s="35" t="s">
        <v>36</v>
      </c>
      <c r="AZ9" s="36">
        <v>0</v>
      </c>
      <c r="BF9" s="35" t="s">
        <v>73</v>
      </c>
      <c r="BG9" s="36">
        <v>35</v>
      </c>
      <c r="BM9" s="35" t="s">
        <v>86</v>
      </c>
      <c r="BN9" s="36">
        <v>0</v>
      </c>
      <c r="BT9" s="35" t="s">
        <v>86</v>
      </c>
      <c r="BU9" s="36">
        <v>27</v>
      </c>
      <c r="CA9" s="35" t="s">
        <v>86</v>
      </c>
      <c r="CB9" s="36">
        <v>15</v>
      </c>
      <c r="CH9" s="35" t="s">
        <v>34</v>
      </c>
      <c r="CI9" s="36">
        <v>27</v>
      </c>
      <c r="CK9" s="35" t="s">
        <v>30</v>
      </c>
      <c r="CL9" s="36">
        <v>-19</v>
      </c>
      <c r="CR9" s="15" t="s">
        <v>27</v>
      </c>
      <c r="CS9" s="14">
        <f>AO5</f>
        <v>2</v>
      </c>
      <c r="CT9" s="14">
        <f>$CT$5-CS9</f>
        <v>7</v>
      </c>
      <c r="CW9" s="35" t="s">
        <v>86</v>
      </c>
      <c r="CX9" s="36">
        <v>0</v>
      </c>
      <c r="DA9" t="s">
        <v>65</v>
      </c>
      <c r="DB9"/>
      <c r="DC9"/>
      <c r="DH9" t="s">
        <v>77</v>
      </c>
      <c r="DI9"/>
    </row>
    <row r="10" spans="2:115" x14ac:dyDescent="0.45">
      <c r="B10" s="35" t="s">
        <v>47</v>
      </c>
      <c r="C10" s="36">
        <v>0</v>
      </c>
      <c r="E10" s="15" t="s">
        <v>90</v>
      </c>
      <c r="F10" s="16">
        <f>M8/F9</f>
        <v>0.35294117647058826</v>
      </c>
      <c r="I10" s="35" t="s">
        <v>31</v>
      </c>
      <c r="J10" s="36">
        <v>-15</v>
      </c>
      <c r="P10"/>
      <c r="Q10"/>
      <c r="W10" s="35" t="s">
        <v>38</v>
      </c>
      <c r="X10" s="36">
        <v>7</v>
      </c>
      <c r="AD10" s="35" t="s">
        <v>46</v>
      </c>
      <c r="AE10" s="36">
        <v>0</v>
      </c>
      <c r="AK10" s="35" t="s">
        <v>86</v>
      </c>
      <c r="AL10" s="36">
        <v>-1</v>
      </c>
      <c r="AR10" s="35" t="s">
        <v>39</v>
      </c>
      <c r="AS10" s="36">
        <v>0</v>
      </c>
      <c r="AY10" s="35" t="s">
        <v>49</v>
      </c>
      <c r="AZ10" s="36">
        <v>-11</v>
      </c>
      <c r="BF10" s="35" t="s">
        <v>86</v>
      </c>
      <c r="BG10" s="36">
        <v>35</v>
      </c>
      <c r="BM10"/>
      <c r="BN10"/>
      <c r="CH10" s="35" t="s">
        <v>36</v>
      </c>
      <c r="CI10" s="36">
        <v>0</v>
      </c>
      <c r="CK10" s="35" t="s">
        <v>43</v>
      </c>
      <c r="CL10" s="36">
        <v>0</v>
      </c>
      <c r="CN10" s="14" t="s">
        <v>112</v>
      </c>
      <c r="CO10" s="14"/>
      <c r="DA10" t="s">
        <v>67</v>
      </c>
      <c r="DB10"/>
      <c r="DC10"/>
      <c r="DH10" t="s">
        <v>86</v>
      </c>
      <c r="DI10"/>
      <c r="DJ10" s="15" t="s">
        <v>120</v>
      </c>
      <c r="DK10" s="14">
        <f>SUM(DE7,DK7)</f>
        <v>7</v>
      </c>
    </row>
    <row r="11" spans="2:115" x14ac:dyDescent="0.45">
      <c r="B11" s="35" t="s">
        <v>46</v>
      </c>
      <c r="C11" s="36">
        <v>0</v>
      </c>
      <c r="I11" s="35" t="s">
        <v>50</v>
      </c>
      <c r="J11" s="36">
        <v>0</v>
      </c>
      <c r="W11" s="35" t="s">
        <v>86</v>
      </c>
      <c r="X11" s="36">
        <v>7</v>
      </c>
      <c r="AD11" s="35" t="s">
        <v>48</v>
      </c>
      <c r="AE11" s="36">
        <v>0</v>
      </c>
      <c r="AR11" s="35" t="s">
        <v>45</v>
      </c>
      <c r="AS11" s="36">
        <v>0</v>
      </c>
      <c r="AY11" s="35" t="s">
        <v>86</v>
      </c>
      <c r="AZ11" s="36">
        <v>-8</v>
      </c>
      <c r="CH11" s="35" t="s">
        <v>33</v>
      </c>
      <c r="CI11" s="36">
        <v>15</v>
      </c>
      <c r="CK11" s="35" t="s">
        <v>32</v>
      </c>
      <c r="CL11" s="36">
        <v>-5</v>
      </c>
      <c r="CN11" s="15" t="s">
        <v>88</v>
      </c>
      <c r="CO11" s="16">
        <f>CO6</f>
        <v>0.36</v>
      </c>
      <c r="DA11" t="s">
        <v>86</v>
      </c>
      <c r="DB11"/>
      <c r="DC11"/>
      <c r="DH11"/>
      <c r="DI11"/>
      <c r="DJ11" s="15" t="s">
        <v>121</v>
      </c>
      <c r="DK11" s="16">
        <f>DE7/DK10</f>
        <v>0.5714285714285714</v>
      </c>
    </row>
    <row r="12" spans="2:115" x14ac:dyDescent="0.45">
      <c r="B12" s="35" t="s">
        <v>48</v>
      </c>
      <c r="C12" s="36">
        <v>0</v>
      </c>
      <c r="I12" s="35" t="s">
        <v>29</v>
      </c>
      <c r="J12" s="36">
        <v>-22</v>
      </c>
      <c r="AD12" s="35" t="s">
        <v>42</v>
      </c>
      <c r="AE12" s="36">
        <v>0</v>
      </c>
      <c r="AR12" s="35" t="s">
        <v>73</v>
      </c>
      <c r="AS12" s="36">
        <v>35</v>
      </c>
      <c r="CH12" s="35" t="s">
        <v>39</v>
      </c>
      <c r="CI12" s="36">
        <v>0</v>
      </c>
      <c r="CK12" s="35" t="s">
        <v>31</v>
      </c>
      <c r="CL12" s="36">
        <v>-15</v>
      </c>
      <c r="CN12" s="15" t="s">
        <v>113</v>
      </c>
      <c r="CO12" s="16">
        <f>1-CO6</f>
        <v>0.64</v>
      </c>
      <c r="CR12" s="14" t="s">
        <v>2</v>
      </c>
      <c r="CS12" s="14"/>
      <c r="CT12" s="14">
        <f>SUM(CS13:CS16)</f>
        <v>5</v>
      </c>
      <c r="DA12"/>
      <c r="DB12"/>
      <c r="DC12"/>
    </row>
    <row r="13" spans="2:115" x14ac:dyDescent="0.45">
      <c r="B13" s="35" t="s">
        <v>51</v>
      </c>
      <c r="C13" s="36">
        <v>0</v>
      </c>
      <c r="E13" s="14" t="s">
        <v>112</v>
      </c>
      <c r="F13" s="14"/>
      <c r="I13" s="35" t="s">
        <v>40</v>
      </c>
      <c r="J13" s="36">
        <v>0</v>
      </c>
      <c r="AD13" s="35" t="s">
        <v>86</v>
      </c>
      <c r="AE13" s="36">
        <v>0</v>
      </c>
      <c r="AR13" s="35" t="s">
        <v>86</v>
      </c>
      <c r="AS13" s="36">
        <v>77</v>
      </c>
      <c r="AU13" s="14" t="s">
        <v>112</v>
      </c>
      <c r="AV13" s="14"/>
      <c r="CH13" s="35" t="s">
        <v>49</v>
      </c>
      <c r="CI13" s="36">
        <v>-11</v>
      </c>
      <c r="CK13" s="35" t="s">
        <v>47</v>
      </c>
      <c r="CL13" s="36">
        <v>0</v>
      </c>
      <c r="CN13" s="15" t="s">
        <v>114</v>
      </c>
      <c r="CO13" s="16">
        <v>1</v>
      </c>
      <c r="CR13" s="15" t="s">
        <v>93</v>
      </c>
      <c r="CS13" s="14">
        <f>BJ8</f>
        <v>2</v>
      </c>
      <c r="CT13" s="14">
        <f>$CT$12-CS13</f>
        <v>3</v>
      </c>
      <c r="DA13"/>
      <c r="DB13"/>
      <c r="DC13"/>
    </row>
    <row r="14" spans="2:115" x14ac:dyDescent="0.45">
      <c r="B14" s="35" t="s">
        <v>42</v>
      </c>
      <c r="C14" s="36">
        <v>0</v>
      </c>
      <c r="E14" s="15" t="s">
        <v>88</v>
      </c>
      <c r="F14" s="16">
        <f>F10</f>
        <v>0.35294117647058826</v>
      </c>
      <c r="I14" s="35" t="s">
        <v>86</v>
      </c>
      <c r="J14" s="36">
        <v>-61</v>
      </c>
      <c r="AU14" s="15" t="s">
        <v>88</v>
      </c>
      <c r="AV14" s="16">
        <f>AV9</f>
        <v>0.375</v>
      </c>
      <c r="CH14" s="35" t="s">
        <v>45</v>
      </c>
      <c r="CI14" s="36">
        <v>0</v>
      </c>
      <c r="CK14" s="35" t="s">
        <v>46</v>
      </c>
      <c r="CL14" s="36">
        <v>0</v>
      </c>
      <c r="CR14" s="15" t="s">
        <v>92</v>
      </c>
      <c r="CS14" s="14">
        <f>BQ8</f>
        <v>1</v>
      </c>
      <c r="CT14" s="14">
        <f t="shared" ref="CT14:CT16" si="1">$CT$12-CS14</f>
        <v>4</v>
      </c>
      <c r="DA14"/>
      <c r="DB14"/>
      <c r="DC14"/>
      <c r="DJ14" s="14" t="s">
        <v>122</v>
      </c>
      <c r="DK14" s="14"/>
    </row>
    <row r="15" spans="2:115" x14ac:dyDescent="0.45">
      <c r="B15" s="35" t="s">
        <v>37</v>
      </c>
      <c r="C15" s="36">
        <v>-1</v>
      </c>
      <c r="E15" s="15" t="s">
        <v>113</v>
      </c>
      <c r="F15" s="16">
        <f>1-F14</f>
        <v>0.64705882352941169</v>
      </c>
      <c r="AU15" s="15" t="s">
        <v>113</v>
      </c>
      <c r="AV15" s="16">
        <f>1-AV14</f>
        <v>0.625</v>
      </c>
      <c r="CH15" s="35" t="s">
        <v>73</v>
      </c>
      <c r="CI15" s="36">
        <v>35</v>
      </c>
      <c r="CK15" s="35" t="s">
        <v>48</v>
      </c>
      <c r="CL15" s="36">
        <v>0</v>
      </c>
      <c r="CR15" s="15" t="s">
        <v>91</v>
      </c>
      <c r="CS15" s="14">
        <f>BX8</f>
        <v>1</v>
      </c>
      <c r="CT15" s="14">
        <f t="shared" si="1"/>
        <v>4</v>
      </c>
      <c r="DA15"/>
      <c r="DB15"/>
      <c r="DC15"/>
      <c r="DJ15" s="15" t="s">
        <v>117</v>
      </c>
      <c r="DK15" s="16">
        <f>DK11</f>
        <v>0.5714285714285714</v>
      </c>
    </row>
    <row r="16" spans="2:115" x14ac:dyDescent="0.45">
      <c r="B16" s="35" t="s">
        <v>41</v>
      </c>
      <c r="C16" s="36">
        <v>0</v>
      </c>
      <c r="E16" s="15" t="s">
        <v>114</v>
      </c>
      <c r="F16" s="17">
        <v>1</v>
      </c>
      <c r="AU16" s="15" t="s">
        <v>114</v>
      </c>
      <c r="AV16" s="16">
        <v>1</v>
      </c>
      <c r="CH16" s="35" t="s">
        <v>86</v>
      </c>
      <c r="CI16" s="36">
        <v>69</v>
      </c>
      <c r="CK16" s="35" t="s">
        <v>51</v>
      </c>
      <c r="CL16" s="36">
        <v>0</v>
      </c>
      <c r="CR16" s="15" t="s">
        <v>27</v>
      </c>
      <c r="CS16" s="14">
        <f>CE8</f>
        <v>1</v>
      </c>
      <c r="CT16" s="14">
        <f t="shared" si="1"/>
        <v>4</v>
      </c>
      <c r="DA16"/>
      <c r="DB16"/>
      <c r="DC16"/>
      <c r="DJ16" s="15" t="s">
        <v>113</v>
      </c>
      <c r="DK16" s="16">
        <f>1-DK15</f>
        <v>0.4285714285714286</v>
      </c>
    </row>
    <row r="17" spans="2:115" x14ac:dyDescent="0.45">
      <c r="B17" s="35" t="s">
        <v>38</v>
      </c>
      <c r="C17" s="36">
        <v>7</v>
      </c>
      <c r="CK17" s="35" t="s">
        <v>50</v>
      </c>
      <c r="CL17" s="36">
        <v>0</v>
      </c>
      <c r="DA17"/>
      <c r="DB17"/>
      <c r="DC17"/>
      <c r="DJ17" s="15" t="s">
        <v>114</v>
      </c>
      <c r="DK17" s="16">
        <v>1</v>
      </c>
    </row>
    <row r="18" spans="2:115" x14ac:dyDescent="0.45">
      <c r="B18" s="35" t="s">
        <v>52</v>
      </c>
      <c r="C18" s="36">
        <v>0</v>
      </c>
      <c r="CK18" s="35" t="s">
        <v>29</v>
      </c>
      <c r="CL18" s="36">
        <v>-22</v>
      </c>
      <c r="DA18"/>
      <c r="DB18"/>
      <c r="DC18"/>
    </row>
    <row r="19" spans="2:115" x14ac:dyDescent="0.45">
      <c r="B19" s="35" t="s">
        <v>86</v>
      </c>
      <c r="C19" s="36">
        <v>6</v>
      </c>
      <c r="CK19" s="35" t="s">
        <v>40</v>
      </c>
      <c r="CL19" s="36">
        <v>0</v>
      </c>
      <c r="DA19"/>
      <c r="DB19"/>
      <c r="DC19"/>
    </row>
    <row r="20" spans="2:115" x14ac:dyDescent="0.45">
      <c r="CK20" s="35" t="s">
        <v>42</v>
      </c>
      <c r="CL20" s="36">
        <v>0</v>
      </c>
      <c r="DA20"/>
      <c r="DB20"/>
      <c r="DC20"/>
    </row>
    <row r="21" spans="2:115" x14ac:dyDescent="0.45">
      <c r="CK21" s="35" t="s">
        <v>37</v>
      </c>
      <c r="CL21" s="36">
        <v>-1</v>
      </c>
      <c r="DA21"/>
      <c r="DB21"/>
      <c r="DC21"/>
    </row>
    <row r="22" spans="2:115" x14ac:dyDescent="0.45">
      <c r="CK22" s="35" t="s">
        <v>41</v>
      </c>
      <c r="CL22" s="36">
        <v>0</v>
      </c>
      <c r="DA22"/>
      <c r="DB22"/>
      <c r="DC22"/>
    </row>
    <row r="23" spans="2:115" x14ac:dyDescent="0.45">
      <c r="CK23" s="35" t="s">
        <v>38</v>
      </c>
      <c r="CL23" s="36">
        <v>7</v>
      </c>
      <c r="DA23"/>
      <c r="DB23"/>
      <c r="DC23"/>
    </row>
    <row r="24" spans="2:115" x14ac:dyDescent="0.45">
      <c r="CK24" s="35" t="s">
        <v>52</v>
      </c>
      <c r="CL24" s="36">
        <v>0</v>
      </c>
    </row>
    <row r="25" spans="2:115" x14ac:dyDescent="0.45">
      <c r="CK25" s="35" t="s">
        <v>86</v>
      </c>
      <c r="CL25" s="36">
        <v>-55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FA909-BB9B-491A-971A-34315793021D}">
  <dimension ref="B1:I14"/>
  <sheetViews>
    <sheetView showGridLines="0" zoomScaleNormal="100" workbookViewId="0">
      <selection activeCell="B17" sqref="B17"/>
    </sheetView>
  </sheetViews>
  <sheetFormatPr defaultRowHeight="16.5" x14ac:dyDescent="0.45"/>
  <cols>
    <col min="1" max="1" width="8.7265625" style="1"/>
    <col min="2" max="2" width="30.1796875" style="1" customWidth="1"/>
    <col min="3" max="3" width="15.36328125" style="1" customWidth="1"/>
    <col min="4" max="4" width="16.08984375" style="1" customWidth="1"/>
    <col min="5" max="5" width="17.54296875" style="1" customWidth="1"/>
    <col min="6" max="6" width="19.6328125" style="1" customWidth="1"/>
    <col min="7" max="7" width="19.08984375" style="1" customWidth="1"/>
    <col min="8" max="8" width="14.7265625" style="1" customWidth="1"/>
    <col min="9" max="9" width="18.453125" style="1" customWidth="1"/>
    <col min="10" max="16384" width="8.7265625" style="1"/>
  </cols>
  <sheetData>
    <row r="1" spans="2:9" s="10" customFormat="1" ht="25.5" customHeight="1" x14ac:dyDescent="0.45">
      <c r="B1" s="22" t="s">
        <v>487</v>
      </c>
    </row>
    <row r="3" spans="2:9" ht="48" customHeight="1" x14ac:dyDescent="0.45">
      <c r="B3" s="24" t="s">
        <v>492</v>
      </c>
      <c r="C3" s="24"/>
      <c r="D3" s="24"/>
      <c r="E3" s="24"/>
      <c r="F3" s="24"/>
      <c r="G3" s="24"/>
      <c r="H3" s="24"/>
      <c r="I3" s="24"/>
    </row>
    <row r="4" spans="2:9" ht="16.5" customHeight="1" x14ac:dyDescent="0.45">
      <c r="B4" s="21"/>
      <c r="C4" s="21"/>
      <c r="D4" s="21"/>
      <c r="E4" s="21"/>
      <c r="F4" s="21"/>
      <c r="G4" s="21"/>
      <c r="H4" s="21"/>
      <c r="I4" s="21"/>
    </row>
    <row r="5" spans="2:9" x14ac:dyDescent="0.45">
      <c r="H5" s="25" t="s">
        <v>493</v>
      </c>
      <c r="I5" s="25"/>
    </row>
    <row r="6" spans="2:9" x14ac:dyDescent="0.45">
      <c r="B6" s="2" t="s">
        <v>28</v>
      </c>
      <c r="C6" s="2" t="s">
        <v>7</v>
      </c>
      <c r="D6" s="2" t="s">
        <v>8</v>
      </c>
      <c r="E6" s="2" t="s">
        <v>9</v>
      </c>
      <c r="F6" s="2" t="s">
        <v>1</v>
      </c>
      <c r="G6" s="2" t="s">
        <v>3</v>
      </c>
      <c r="H6" s="4" t="s">
        <v>83</v>
      </c>
      <c r="I6" s="4" t="s">
        <v>84</v>
      </c>
    </row>
    <row r="7" spans="2:9" x14ac:dyDescent="0.45">
      <c r="B7" s="1" t="s">
        <v>14</v>
      </c>
      <c r="C7" s="1" t="s">
        <v>17</v>
      </c>
      <c r="D7" s="1" t="s">
        <v>20</v>
      </c>
      <c r="E7" s="5">
        <v>45646</v>
      </c>
      <c r="F7" s="5">
        <v>45292</v>
      </c>
      <c r="G7" s="1" t="s">
        <v>26</v>
      </c>
      <c r="H7" s="1">
        <f ca="1">INT(IF(New_Project[[#This Row],[Due Date]] &lt;&gt; "", (New_Project[[#This Row],[Due Date]] - TODAY()), "0"))</f>
        <v>3</v>
      </c>
      <c r="I7" s="1" t="str">
        <f ca="1">IF(OR(New_Project[[#This Row],[Status]] = "COMPLETED", New_Project[[#This Row],[Status]] = "DELEGATED", New_Project[[#This Row],[Status]] = "ELIMINATED"), "Project Complete",
   IF(ISBLANK(New_Project[[#This Row],[Due Date]]), "NO DUE DATE",
      IF(OR(ISBLANK(New_Project[[#This Row],[Start Date]]), New_Project[[#This Row],[Due Date]] &lt; TODAY()), "",
         IF(New_Project[[#This Row],[Due Date]] = TODAY(), "Due Today",
            IF(New_Project[[#This Row],[Due Date]] - TODAY() = 1, "Due Tomorrow",
               "Due in " &amp; (New_Project[[#This Row],[Due Date]] - TODAY()) &amp; " days")))))</f>
        <v>Project Complete</v>
      </c>
    </row>
    <row r="8" spans="2:9" x14ac:dyDescent="0.45">
      <c r="B8" s="1" t="s">
        <v>33</v>
      </c>
      <c r="C8" s="1" t="s">
        <v>16</v>
      </c>
      <c r="D8" s="1" t="s">
        <v>20</v>
      </c>
      <c r="E8" s="5">
        <v>45654</v>
      </c>
      <c r="F8" s="5">
        <v>45304</v>
      </c>
      <c r="G8" s="1" t="s">
        <v>27</v>
      </c>
      <c r="H8" s="1">
        <f ca="1">INT(IF(New_Project[[#This Row],[Due Date]] &lt;&gt; "", (New_Project[[#This Row],[Due Date]] - TODAY()), "0"))</f>
        <v>15</v>
      </c>
      <c r="I8" s="1" t="str">
        <f ca="1">IF(OR(New_Project[[#This Row],[Status]] = "COMPLETED", New_Project[[#This Row],[Status]] = "DELEGATED", New_Project[[#This Row],[Status]] = "ELIMINATED"), "Project Complete",
   IF(ISBLANK(New_Project[[#This Row],[Due Date]]), "NO DUE DATE",
      IF(OR(ISBLANK(New_Project[[#This Row],[Start Date]]), New_Project[[#This Row],[Due Date]] &lt; TODAY()), "",
         IF(New_Project[[#This Row],[Due Date]] = TODAY(), "Due Today",
            IF(New_Project[[#This Row],[Due Date]] - TODAY() = 1, "Due Tomorrow",
               "Due in " &amp; (New_Project[[#This Row],[Due Date]] - TODAY()) &amp; " days")))))</f>
        <v>Due in 15 days</v>
      </c>
    </row>
    <row r="9" spans="2:9" x14ac:dyDescent="0.45">
      <c r="B9" s="1" t="s">
        <v>34</v>
      </c>
      <c r="C9" s="1" t="s">
        <v>15</v>
      </c>
      <c r="D9" s="1" t="s">
        <v>35</v>
      </c>
      <c r="E9" s="5">
        <v>45294</v>
      </c>
      <c r="F9" s="5">
        <v>45316</v>
      </c>
      <c r="G9" s="1" t="s">
        <v>26</v>
      </c>
      <c r="H9" s="1">
        <f ca="1">INT(IF(New_Project[[#This Row],[Due Date]] &lt;&gt; "", (New_Project[[#This Row],[Due Date]] - TODAY()), "0"))</f>
        <v>27</v>
      </c>
      <c r="I9" s="1" t="str">
        <f ca="1">IF(OR(New_Project[[#This Row],[Status]] = "COMPLETED", New_Project[[#This Row],[Status]] = "DELEGATED", New_Project[[#This Row],[Status]] = "ELIMINATED"), "Project Complete",
   IF(ISBLANK(New_Project[[#This Row],[Due Date]]), "NO DUE DATE",
      IF(OR(ISBLANK(New_Project[[#This Row],[Start Date]]), New_Project[[#This Row],[Due Date]] &lt; TODAY()), "",
         IF(New_Project[[#This Row],[Due Date]] = TODAY(), "Due Today",
            IF(New_Project[[#This Row],[Due Date]] - TODAY() = 1, "Due Tomorrow",
               "Due in " &amp; (New_Project[[#This Row],[Due Date]] - TODAY()) &amp; " days")))))</f>
        <v>Due in 27 days</v>
      </c>
    </row>
    <row r="10" spans="2:9" x14ac:dyDescent="0.45">
      <c r="B10" s="1" t="s">
        <v>36</v>
      </c>
      <c r="C10" s="1" t="s">
        <v>17</v>
      </c>
      <c r="D10" s="1" t="s">
        <v>35</v>
      </c>
      <c r="E10" s="5">
        <v>45273</v>
      </c>
      <c r="F10" s="5"/>
      <c r="G10" s="1" t="s">
        <v>26</v>
      </c>
      <c r="H10" s="1">
        <f ca="1">INT(IF(New_Project[[#This Row],[Due Date]] &lt;&gt; "", (New_Project[[#This Row],[Due Date]] - TODAY()), "0"))</f>
        <v>0</v>
      </c>
      <c r="I10" s="1" t="str">
        <f ca="1">IF(OR(New_Project[[#This Row],[Status]] = "COMPLETED", New_Project[[#This Row],[Status]] = "DELEGATED", New_Project[[#This Row],[Status]] = "ELIMINATED"), "Project Complete",
   IF(ISBLANK(New_Project[[#This Row],[Due Date]]), "NO DUE DATE",
      IF(OR(ISBLANK(New_Project[[#This Row],[Start Date]]), New_Project[[#This Row],[Due Date]] &lt; TODAY()), "",
         IF(New_Project[[#This Row],[Due Date]] = TODAY(), "Due Today",
            IF(New_Project[[#This Row],[Due Date]] - TODAY() = 1, "Due Tomorrow",
               "Due in " &amp; (New_Project[[#This Row],[Due Date]] - TODAY()) &amp; " days")))))</f>
        <v>Project Complete</v>
      </c>
    </row>
    <row r="11" spans="2:9" x14ac:dyDescent="0.45">
      <c r="B11" s="1" t="s">
        <v>39</v>
      </c>
      <c r="C11" s="1" t="s">
        <v>15</v>
      </c>
      <c r="D11" s="1" t="s">
        <v>21</v>
      </c>
      <c r="E11" s="5"/>
      <c r="F11" s="5"/>
      <c r="G11" s="1" t="s">
        <v>25</v>
      </c>
      <c r="H11" s="1">
        <f ca="1">INT(IF(New_Project[[#This Row],[Due Date]] &lt;&gt; "", (New_Project[[#This Row],[Due Date]] - TODAY()), "0"))</f>
        <v>0</v>
      </c>
      <c r="I11" s="1" t="str">
        <f ca="1">IF(OR(New_Project[[#This Row],[Status]] = "COMPLETED", New_Project[[#This Row],[Status]] = "DELEGATED", New_Project[[#This Row],[Status]] = "ELIMINATED"), "Project Complete",
   IF(ISBLANK(New_Project[[#This Row],[Due Date]]), "NO DUE DATE",
      IF(OR(ISBLANK(New_Project[[#This Row],[Start Date]]), New_Project[[#This Row],[Due Date]] &lt; TODAY()), "",
         IF(New_Project[[#This Row],[Due Date]] = TODAY(), "Due Today",
            IF(New_Project[[#This Row],[Due Date]] - TODAY() = 1, "Due Tomorrow",
               "Due in " &amp; (New_Project[[#This Row],[Due Date]] - TODAY()) &amp; " days")))))</f>
        <v>NO DUE DATE</v>
      </c>
    </row>
    <row r="12" spans="2:9" x14ac:dyDescent="0.45">
      <c r="B12" s="1" t="s">
        <v>45</v>
      </c>
      <c r="C12" s="1" t="s">
        <v>15</v>
      </c>
      <c r="D12" s="1" t="s">
        <v>23</v>
      </c>
      <c r="E12" s="5"/>
      <c r="F12" s="5"/>
      <c r="G12" s="1" t="s">
        <v>24</v>
      </c>
      <c r="H12" s="1">
        <f ca="1">INT(IF(New_Project[[#This Row],[Due Date]] &lt;&gt; "", (New_Project[[#This Row],[Due Date]] - TODAY()), "0"))</f>
        <v>0</v>
      </c>
      <c r="I12" s="1" t="str">
        <f ca="1">IF(OR(New_Project[[#This Row],[Status]] = "COMPLETED", New_Project[[#This Row],[Status]] = "DELEGATED", New_Project[[#This Row],[Status]] = "ELIMINATED"), "Project Complete",
   IF(ISBLANK(New_Project[[#This Row],[Due Date]]), "NO DUE DATE",
      IF(OR(ISBLANK(New_Project[[#This Row],[Start Date]]), New_Project[[#This Row],[Due Date]] &lt; TODAY()), "",
         IF(New_Project[[#This Row],[Due Date]] = TODAY(), "Due Today",
            IF(New_Project[[#This Row],[Due Date]] - TODAY() = 1, "Due Tomorrow",
               "Due in " &amp; (New_Project[[#This Row],[Due Date]] - TODAY()) &amp; " days")))))</f>
        <v>NO DUE DATE</v>
      </c>
    </row>
    <row r="13" spans="2:9" x14ac:dyDescent="0.45">
      <c r="B13" s="1" t="s">
        <v>49</v>
      </c>
      <c r="C13" s="1" t="s">
        <v>17</v>
      </c>
      <c r="D13" s="1" t="s">
        <v>22</v>
      </c>
      <c r="E13" s="5">
        <v>45261</v>
      </c>
      <c r="F13" s="5">
        <v>45278</v>
      </c>
      <c r="G13" s="1" t="s">
        <v>27</v>
      </c>
      <c r="H13" s="1">
        <f ca="1">INT(IF(New_Project[[#This Row],[Due Date]] &lt;&gt; "", (New_Project[[#This Row],[Due Date]] - TODAY()), "0"))</f>
        <v>-11</v>
      </c>
      <c r="I13" s="1" t="str">
        <f ca="1">IF(OR(New_Project[[#This Row],[Status]] = "COMPLETED", New_Project[[#This Row],[Status]] = "DELEGATED", New_Project[[#This Row],[Status]] = "ELIMINATED"), "Project Complete",
   IF(ISBLANK(New_Project[[#This Row],[Due Date]]), "NO DUE DATE",
      IF(OR(ISBLANK(New_Project[[#This Row],[Start Date]]), New_Project[[#This Row],[Due Date]] &lt; TODAY()), "",
         IF(New_Project[[#This Row],[Due Date]] = TODAY(), "Due Today",
            IF(New_Project[[#This Row],[Due Date]] - TODAY() = 1, "Due Tomorrow",
               "Due in " &amp; (New_Project[[#This Row],[Due Date]] - TODAY()) &amp; " days")))))</f>
        <v>Project Complete</v>
      </c>
    </row>
    <row r="14" spans="2:9" x14ac:dyDescent="0.45">
      <c r="B14" s="1" t="s">
        <v>73</v>
      </c>
      <c r="C14" s="1" t="s">
        <v>15</v>
      </c>
      <c r="D14" s="1" t="s">
        <v>35</v>
      </c>
      <c r="E14" s="5">
        <v>44941</v>
      </c>
      <c r="F14" s="5">
        <v>45324</v>
      </c>
      <c r="G14" s="1" t="s">
        <v>24</v>
      </c>
      <c r="H14" s="1">
        <f ca="1">INT(IF(New_Project[[#This Row],[Due Date]] &lt;&gt; "", (New_Project[[#This Row],[Due Date]] - TODAY()), "0"))</f>
        <v>35</v>
      </c>
      <c r="I14" s="1" t="str">
        <f ca="1">IF(OR(New_Project[[#This Row],[Status]] = "COMPLETED", New_Project[[#This Row],[Status]] = "DELEGATED", New_Project[[#This Row],[Status]] = "ELIMINATED"), "Project Complete",
   IF(ISBLANK(New_Project[[#This Row],[Due Date]]), "NO DUE DATE",
      IF(OR(ISBLANK(New_Project[[#This Row],[Start Date]]), New_Project[[#This Row],[Due Date]] &lt; TODAY()), "",
         IF(New_Project[[#This Row],[Due Date]] = TODAY(), "Due Today",
            IF(New_Project[[#This Row],[Due Date]] - TODAY() = 1, "Due Tomorrow",
               "Due in " &amp; (New_Project[[#This Row],[Due Date]] - TODAY()) &amp; " days")))))</f>
        <v>Due in 35 days</v>
      </c>
    </row>
  </sheetData>
  <mergeCells count="2">
    <mergeCell ref="B3:I3"/>
    <mergeCell ref="H5:I5"/>
  </mergeCells>
  <phoneticPr fontId="12" type="noConversion"/>
  <dataValidations count="8">
    <dataValidation type="list" allowBlank="1" showInputMessage="1" showErrorMessage="1" promptTitle="Priority" prompt="Setup the project's priority." sqref="G7:G14" xr:uid="{9BD1D2FD-03EB-485C-B712-C3C97821F810}">
      <formula1>INDIRECT("Settings[Priority]")</formula1>
    </dataValidation>
    <dataValidation allowBlank="1" showInputMessage="1" showErrorMessage="1" promptTitle="Project Name" prompt="Please enter a project name." sqref="B7:B14" xr:uid="{1874BD90-3026-40C2-99C6-B18ED21A8D8C}"/>
    <dataValidation allowBlank="1" showInputMessage="1" showErrorMessage="1" errorTitle="Data Mismatch" error="Must be in a date format dd/mm/yy and greater than year 1999." sqref="F6" xr:uid="{E726FC88-6582-4CF0-804F-B031775B0D20}"/>
    <dataValidation type="date" operator="greaterThan" allowBlank="1" showInputMessage="1" showErrorMessage="1" errorTitle="Data Mismatch" error="Must be in a date format dd/mm/yy and greater than year 1999." promptTitle="Due Date" prompt="Please enter the deadline of the project." sqref="F7:F9 F11:F14" xr:uid="{9EAA76DF-0BE4-4686-AFCA-C098C2EC0427}">
      <formula1>36525</formula1>
    </dataValidation>
    <dataValidation type="list" allowBlank="1" showInputMessage="1" showErrorMessage="1" promptTitle="Status" prompt="Enter the project's status." sqref="C6:C14" xr:uid="{510E37C4-F5E6-4D28-B4F9-82ED94A3D1C7}">
      <formula1>INDIRECT("Settings[Status]")</formula1>
    </dataValidation>
    <dataValidation type="date" operator="greaterThan" allowBlank="1" showInputMessage="1" showErrorMessage="1" promptTitle="Start Date" prompt="Must be in dd/mm/yy date format." sqref="E6:E10 E12:E14" xr:uid="{FB1819FC-469B-47F5-93B4-A63EC29BFD9C}">
      <formula1>1999</formula1>
    </dataValidation>
    <dataValidation type="date" operator="greaterThan" allowBlank="1" showInputMessage="1" showErrorMessage="1" errorTitle="Data Mismatch" error="Must be in a date format dd/mm/yy and greater than year 1999." promptTitle="Due Date" prompt="Must be in dd/mm/yy date format." sqref="F10" xr:uid="{82BD0E35-1398-4FFC-B107-314C04CDA275}">
      <formula1>36525</formula1>
    </dataValidation>
    <dataValidation type="date" operator="greaterThan" allowBlank="1" showInputMessage="1" showErrorMessage="1" promptTitle="Start Date" prompt="Must be in dd/mm/yy date format." sqref="E11" xr:uid="{F807F548-8474-400A-A03F-6F09F3C2322C}">
      <formula1>36525</formula1>
    </dataValidation>
  </dataValidations>
  <pageMargins left="0.7" right="0.7" top="0.75" bottom="0.75" header="0.3" footer="0.3"/>
  <ignoredErrors>
    <ignoredError sqref="C6:E6" listDataValidation="1"/>
  </ignoredErrors>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Title="Area" prompt="Enter area of the project." xr:uid="{14AEEB42-8463-4BDD-ABE0-095CA14DD3FA}">
          <x14:formula1>
            <xm:f>INDIRECT(New_Area!$B$5:$B$9)</xm:f>
          </x14:formula1>
          <xm:sqref>D6:D14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35472-7C2A-4923-B1F8-1B5B2F8761FB}">
  <dimension ref="B1:K23"/>
  <sheetViews>
    <sheetView showGridLines="0" zoomScale="85" zoomScaleNormal="85" workbookViewId="0">
      <selection activeCell="B35" sqref="B35"/>
    </sheetView>
  </sheetViews>
  <sheetFormatPr defaultRowHeight="16.5" x14ac:dyDescent="0.45"/>
  <cols>
    <col min="1" max="1" width="8.7265625" style="1"/>
    <col min="2" max="2" width="31.6328125" style="1" customWidth="1"/>
    <col min="3" max="3" width="16.26953125" style="1" customWidth="1"/>
    <col min="4" max="4" width="14.6328125" style="1" customWidth="1"/>
    <col min="5" max="5" width="14.81640625" style="1" customWidth="1"/>
    <col min="6" max="6" width="39.26953125" style="1" customWidth="1"/>
    <col min="7" max="7" width="17.6328125" style="1" customWidth="1"/>
    <col min="8" max="8" width="16.54296875" style="1" customWidth="1"/>
    <col min="9" max="9" width="23.453125" style="1" customWidth="1"/>
    <col min="10" max="10" width="16.08984375" style="1" customWidth="1"/>
    <col min="11" max="11" width="20.453125" style="1" customWidth="1"/>
    <col min="12" max="16384" width="8.7265625" style="1"/>
  </cols>
  <sheetData>
    <row r="1" spans="2:11" s="10" customFormat="1" ht="25.5" customHeight="1" x14ac:dyDescent="0.45">
      <c r="B1" s="22" t="s">
        <v>488</v>
      </c>
    </row>
    <row r="3" spans="2:11" ht="35.5" customHeight="1" x14ac:dyDescent="0.45">
      <c r="B3" s="24" t="s">
        <v>494</v>
      </c>
      <c r="C3" s="24"/>
      <c r="D3" s="24"/>
      <c r="E3" s="24"/>
      <c r="F3" s="24"/>
      <c r="G3" s="24"/>
      <c r="H3" s="24"/>
      <c r="I3" s="24"/>
      <c r="J3" s="24"/>
      <c r="K3" s="24"/>
    </row>
    <row r="4" spans="2:11" ht="16.5" customHeight="1" x14ac:dyDescent="0.45">
      <c r="B4" s="23"/>
      <c r="C4" s="23"/>
      <c r="D4" s="23"/>
      <c r="E4" s="23"/>
      <c r="F4" s="23"/>
      <c r="G4" s="23"/>
      <c r="H4" s="23"/>
      <c r="I4" s="23"/>
      <c r="J4" s="23"/>
      <c r="K4" s="23"/>
    </row>
    <row r="5" spans="2:11" x14ac:dyDescent="0.45">
      <c r="J5" s="25" t="s">
        <v>484</v>
      </c>
      <c r="K5" s="25"/>
    </row>
    <row r="6" spans="2:11" x14ac:dyDescent="0.45">
      <c r="B6" s="2" t="s">
        <v>0</v>
      </c>
      <c r="C6" s="2" t="s">
        <v>7</v>
      </c>
      <c r="D6" s="2" t="s">
        <v>9</v>
      </c>
      <c r="E6" s="2" t="s">
        <v>1</v>
      </c>
      <c r="F6" s="2" t="s">
        <v>2</v>
      </c>
      <c r="G6" s="2" t="s">
        <v>3</v>
      </c>
      <c r="H6" s="2" t="s">
        <v>4</v>
      </c>
      <c r="I6" s="2" t="s">
        <v>6</v>
      </c>
      <c r="J6" s="4" t="s">
        <v>83</v>
      </c>
      <c r="K6" s="4" t="s">
        <v>84</v>
      </c>
    </row>
    <row r="7" spans="2:11" x14ac:dyDescent="0.45">
      <c r="B7" s="1" t="s">
        <v>29</v>
      </c>
      <c r="C7" s="1" t="s">
        <v>17</v>
      </c>
      <c r="D7" s="3">
        <v>45265</v>
      </c>
      <c r="E7" s="3">
        <v>45267</v>
      </c>
      <c r="F7" s="1" t="s">
        <v>14</v>
      </c>
      <c r="G7" s="1" t="s">
        <v>26</v>
      </c>
      <c r="J7" s="8">
        <f ca="1">INT(IF(New_Task[[#This Row],[Due Date]] &lt;&gt; "", (New_Task[[#This Row],[Due Date]] - TODAY()), "0"))</f>
        <v>-22</v>
      </c>
      <c r="K7" s="1" t="str">
        <f ca="1">IF(OR(New_Task[[#This Row],[Status]] = "COMPLETED", New_Task[[#This Row],[Status]] = "DELEGATED", New_Task[[#This Row],[Status]] = "ELIMINATED"), "Task Complete",
   IF(ISBLANK(New_Task[[#This Row],[Due Date]]), "NO DUE DATE",
      IF(OR(ISBLANK(New_Task[[#This Row],[Start Date]]), New_Task[[#This Row],[Due Date]] &lt; TODAY()), "",
         IF(New_Task[[#This Row],[Due Date]] = TODAY(), "Due Today",
            IF(New_Task[[#This Row],[Due Date]] - TODAY() = 1, "Due Tomorrow",
               "Due in " &amp; (New_Task[[#This Row],[Due Date]] - TODAY()) &amp; " days")))))</f>
        <v>Task Complete</v>
      </c>
    </row>
    <row r="8" spans="2:11" x14ac:dyDescent="0.45">
      <c r="B8" s="1" t="s">
        <v>30</v>
      </c>
      <c r="C8" s="1" t="s">
        <v>17</v>
      </c>
      <c r="D8" s="3">
        <v>45267</v>
      </c>
      <c r="E8" s="3">
        <v>45270</v>
      </c>
      <c r="F8" s="1" t="s">
        <v>14</v>
      </c>
      <c r="G8" s="1" t="s">
        <v>27</v>
      </c>
      <c r="J8" s="8">
        <f ca="1">INT(IF(New_Task[[#This Row],[Due Date]] &lt;&gt; "", (New_Task[[#This Row],[Due Date]] - TODAY()), "0"))</f>
        <v>-19</v>
      </c>
      <c r="K8" s="1" t="str">
        <f ca="1">IF(OR(New_Task[[#This Row],[Status]] = "COMPLETED", New_Task[[#This Row],[Status]] = "DELEGATED", New_Task[[#This Row],[Status]] = "ELIMINATED"), "Task Complete",
   IF(ISBLANK(New_Task[[#This Row],[Due Date]]), "NO DUE DATE",
      IF(OR(ISBLANK(New_Task[[#This Row],[Start Date]]), New_Task[[#This Row],[Due Date]] &lt; TODAY()), "",
         IF(New_Task[[#This Row],[Due Date]] = TODAY(), "Due Today",
            IF(New_Task[[#This Row],[Due Date]] - TODAY() = 1, "Due Tomorrow",
               "Due in " &amp; (New_Task[[#This Row],[Due Date]] - TODAY()) &amp; " days")))))</f>
        <v>Task Complete</v>
      </c>
    </row>
    <row r="9" spans="2:11" x14ac:dyDescent="0.45">
      <c r="B9" s="1" t="s">
        <v>31</v>
      </c>
      <c r="C9" s="1" t="s">
        <v>17</v>
      </c>
      <c r="D9" s="3">
        <v>45270</v>
      </c>
      <c r="E9" s="3">
        <v>45274</v>
      </c>
      <c r="F9" s="1" t="s">
        <v>14</v>
      </c>
      <c r="G9" s="1" t="s">
        <v>27</v>
      </c>
      <c r="J9" s="8">
        <f ca="1">INT(IF(New_Task[[#This Row],[Due Date]] &lt;&gt; "", (New_Task[[#This Row],[Due Date]] - TODAY()), "0"))</f>
        <v>-15</v>
      </c>
      <c r="K9" s="1" t="str">
        <f ca="1">IF(OR(New_Task[[#This Row],[Status]] = "COMPLETED", New_Task[[#This Row],[Status]] = "DELEGATED", New_Task[[#This Row],[Status]] = "ELIMINATED"), "Task Complete",
   IF(ISBLANK(New_Task[[#This Row],[Due Date]]), "NO DUE DATE",
      IF(OR(ISBLANK(New_Task[[#This Row],[Start Date]]), New_Task[[#This Row],[Due Date]] &lt; TODAY()), "",
         IF(New_Task[[#This Row],[Due Date]] = TODAY(), "Due Today",
            IF(New_Task[[#This Row],[Due Date]] - TODAY() = 1, "Due Tomorrow",
               "Due in " &amp; (New_Task[[#This Row],[Due Date]] - TODAY()) &amp; " days")))))</f>
        <v>Task Complete</v>
      </c>
    </row>
    <row r="10" spans="2:11" x14ac:dyDescent="0.45">
      <c r="B10" s="1" t="s">
        <v>32</v>
      </c>
      <c r="C10" s="1" t="s">
        <v>17</v>
      </c>
      <c r="D10" s="3">
        <v>45283</v>
      </c>
      <c r="E10" s="3">
        <v>45284</v>
      </c>
      <c r="F10" s="1" t="s">
        <v>36</v>
      </c>
      <c r="G10" s="1" t="s">
        <v>26</v>
      </c>
      <c r="J10" s="8">
        <f ca="1">INT(IF(New_Task[[#This Row],[Due Date]] &lt;&gt; "", (New_Task[[#This Row],[Due Date]] - TODAY()), "0"))</f>
        <v>-5</v>
      </c>
      <c r="K10" s="1" t="str">
        <f ca="1">IF(OR(New_Task[[#This Row],[Status]] = "COMPLETED", New_Task[[#This Row],[Status]] = "DELEGATED", New_Task[[#This Row],[Status]] = "ELIMINATED"), "Task Complete",
   IF(ISBLANK(New_Task[[#This Row],[Due Date]]), "NO DUE DATE",
      IF(OR(ISBLANK(New_Task[[#This Row],[Start Date]]), New_Task[[#This Row],[Due Date]] &lt; TODAY()), "",
         IF(New_Task[[#This Row],[Due Date]] = TODAY(), "Due Today",
            IF(New_Task[[#This Row],[Due Date]] - TODAY() = 1, "Due Tomorrow",
               "Due in " &amp; (New_Task[[#This Row],[Due Date]] - TODAY()) &amp; " days")))))</f>
        <v>Task Complete</v>
      </c>
    </row>
    <row r="11" spans="2:11" x14ac:dyDescent="0.45">
      <c r="B11" s="1" t="s">
        <v>37</v>
      </c>
      <c r="C11" s="1" t="s">
        <v>16</v>
      </c>
      <c r="D11" s="3">
        <v>45287</v>
      </c>
      <c r="E11" s="3">
        <v>45288</v>
      </c>
      <c r="F11" s="1" t="s">
        <v>33</v>
      </c>
      <c r="G11" s="1" t="s">
        <v>27</v>
      </c>
      <c r="J11" s="8">
        <f ca="1">INT(IF(New_Task[[#This Row],[Due Date]] &lt;&gt; "", (New_Task[[#This Row],[Due Date]] - TODAY()), "0"))</f>
        <v>-1</v>
      </c>
      <c r="K11" s="1" t="str">
        <f ca="1">IF(OR(New_Task[[#This Row],[Status]] = "COMPLETED", New_Task[[#This Row],[Status]] = "DELEGATED", New_Task[[#This Row],[Status]] = "ELIMINATED"), "Task Complete",
   IF(ISBLANK(New_Task[[#This Row],[Due Date]]), "NO DUE DATE",
      IF(OR(ISBLANK(New_Task[[#This Row],[Start Date]]), New_Task[[#This Row],[Due Date]] &lt; TODAY()), "",
         IF(New_Task[[#This Row],[Due Date]] = TODAY(), "Due Today",
            IF(New_Task[[#This Row],[Due Date]] - TODAY() = 1, "Due Tomorrow",
               "Due in " &amp; (New_Task[[#This Row],[Due Date]] - TODAY()) &amp; " days")))))</f>
        <v/>
      </c>
    </row>
    <row r="12" spans="2:11" x14ac:dyDescent="0.45">
      <c r="B12" s="1" t="s">
        <v>38</v>
      </c>
      <c r="C12" s="1" t="s">
        <v>16</v>
      </c>
      <c r="D12" s="3">
        <v>45296</v>
      </c>
      <c r="E12" s="3">
        <v>45296</v>
      </c>
      <c r="F12" s="1" t="s">
        <v>34</v>
      </c>
      <c r="G12" s="1" t="s">
        <v>25</v>
      </c>
      <c r="J12" s="8">
        <f ca="1">INT(IF(New_Task[[#This Row],[Due Date]] &lt;&gt; "", (New_Task[[#This Row],[Due Date]] - TODAY()), "0"))</f>
        <v>7</v>
      </c>
      <c r="K12" s="1" t="str">
        <f ca="1">IF(OR(New_Task[[#This Row],[Status]] = "COMPLETED", New_Task[[#This Row],[Status]] = "DELEGATED", New_Task[[#This Row],[Status]] = "ELIMINATED"), "Task Complete",
   IF(ISBLANK(New_Task[[#This Row],[Due Date]]), "NO DUE DATE",
      IF(OR(ISBLANK(New_Task[[#This Row],[Start Date]]), New_Task[[#This Row],[Due Date]] &lt; TODAY()), "",
         IF(New_Task[[#This Row],[Due Date]] = TODAY(), "Due Today",
            IF(New_Task[[#This Row],[Due Date]] - TODAY() = 1, "Due Tomorrow",
               "Due in " &amp; (New_Task[[#This Row],[Due Date]] - TODAY()) &amp; " days")))))</f>
        <v>Due in 7 days</v>
      </c>
    </row>
    <row r="13" spans="2:11" x14ac:dyDescent="0.45">
      <c r="B13" s="1" t="s">
        <v>40</v>
      </c>
      <c r="C13" s="1" t="s">
        <v>17</v>
      </c>
      <c r="D13" s="3">
        <v>45265</v>
      </c>
      <c r="E13" s="3"/>
      <c r="F13" s="1" t="s">
        <v>39</v>
      </c>
      <c r="G13" s="1" t="s">
        <v>25</v>
      </c>
      <c r="J13" s="8">
        <f ca="1">INT(IF(New_Task[[#This Row],[Due Date]] &lt;&gt; "", (New_Task[[#This Row],[Due Date]] - TODAY()), "0"))</f>
        <v>0</v>
      </c>
      <c r="K13" s="1" t="str">
        <f ca="1">IF(OR(New_Task[[#This Row],[Status]] = "COMPLETED", New_Task[[#This Row],[Status]] = "DELEGATED", New_Task[[#This Row],[Status]] = "ELIMINATED"), "Task Complete",
   IF(ISBLANK(New_Task[[#This Row],[Due Date]]), "NO DUE DATE",
      IF(OR(ISBLANK(New_Task[[#This Row],[Start Date]]), New_Task[[#This Row],[Due Date]] &lt; TODAY()), "",
         IF(New_Task[[#This Row],[Due Date]] = TODAY(), "Due Today",
            IF(New_Task[[#This Row],[Due Date]] - TODAY() = 1, "Due Tomorrow",
               "Due in " &amp; (New_Task[[#This Row],[Due Date]] - TODAY()) &amp; " days")))))</f>
        <v>Task Complete</v>
      </c>
    </row>
    <row r="14" spans="2:11" x14ac:dyDescent="0.45">
      <c r="B14" s="1" t="s">
        <v>41</v>
      </c>
      <c r="C14" s="1" t="s">
        <v>15</v>
      </c>
      <c r="D14" s="3"/>
      <c r="E14" s="3"/>
      <c r="F14" s="1" t="s">
        <v>39</v>
      </c>
      <c r="G14" s="1" t="s">
        <v>26</v>
      </c>
      <c r="I14" s="1" t="s">
        <v>41</v>
      </c>
      <c r="J14" s="8">
        <f ca="1">INT(IF(New_Task[[#This Row],[Due Date]] &lt;&gt; "", (New_Task[[#This Row],[Due Date]] - TODAY()), "0"))</f>
        <v>0</v>
      </c>
      <c r="K14" s="1" t="str">
        <f ca="1">IF(OR(New_Task[[#This Row],[Status]] = "COMPLETED", New_Task[[#This Row],[Status]] = "DELEGATED", New_Task[[#This Row],[Status]] = "ELIMINATED"), "Task Complete",
   IF(ISBLANK(New_Task[[#This Row],[Due Date]]), "NO DUE DATE",
      IF(OR(ISBLANK(New_Task[[#This Row],[Start Date]]), New_Task[[#This Row],[Due Date]] &lt; TODAY()), "",
         IF(New_Task[[#This Row],[Due Date]] = TODAY(), "Due Today",
            IF(New_Task[[#This Row],[Due Date]] - TODAY() = 1, "Due Tomorrow",
               "Due in " &amp; (New_Task[[#This Row],[Due Date]] - TODAY()) &amp; " days")))))</f>
        <v>NO DUE DATE</v>
      </c>
    </row>
    <row r="15" spans="2:11" x14ac:dyDescent="0.45">
      <c r="B15" s="1" t="s">
        <v>42</v>
      </c>
      <c r="C15" s="1" t="s">
        <v>15</v>
      </c>
      <c r="D15" s="3"/>
      <c r="E15" s="3"/>
      <c r="F15" s="1" t="s">
        <v>39</v>
      </c>
      <c r="G15" s="1" t="s">
        <v>24</v>
      </c>
      <c r="J15" s="8">
        <f ca="1">INT(IF(New_Task[[#This Row],[Due Date]] &lt;&gt; "", (New_Task[[#This Row],[Due Date]] - TODAY()), "0"))</f>
        <v>0</v>
      </c>
      <c r="K15" s="1" t="str">
        <f ca="1">IF(OR(New_Task[[#This Row],[Status]] = "COMPLETED", New_Task[[#This Row],[Status]] = "DELEGATED", New_Task[[#This Row],[Status]] = "ELIMINATED"), "Task Complete",
   IF(ISBLANK(New_Task[[#This Row],[Due Date]]), "NO DUE DATE",
      IF(OR(ISBLANK(New_Task[[#This Row],[Start Date]]), New_Task[[#This Row],[Due Date]] &lt; TODAY()), "",
         IF(New_Task[[#This Row],[Due Date]] = TODAY(), "Due Today",
            IF(New_Task[[#This Row],[Due Date]] - TODAY() = 1, "Due Tomorrow",
               "Due in " &amp; (New_Task[[#This Row],[Due Date]] - TODAY()) &amp; " days")))))</f>
        <v>NO DUE DATE</v>
      </c>
    </row>
    <row r="16" spans="2:11" x14ac:dyDescent="0.45">
      <c r="B16" s="1" t="s">
        <v>43</v>
      </c>
      <c r="C16" s="1" t="s">
        <v>15</v>
      </c>
      <c r="D16" s="3"/>
      <c r="E16" s="3"/>
      <c r="F16" s="1" t="s">
        <v>39</v>
      </c>
      <c r="G16" s="1" t="s">
        <v>24</v>
      </c>
      <c r="I16" s="1" t="s">
        <v>42</v>
      </c>
      <c r="J16" s="8">
        <f ca="1">INT(IF(New_Task[[#This Row],[Due Date]] &lt;&gt; "", (New_Task[[#This Row],[Due Date]] - TODAY()), "0"))</f>
        <v>0</v>
      </c>
      <c r="K16" s="1" t="str">
        <f ca="1">IF(OR(New_Task[[#This Row],[Status]] = "COMPLETED", New_Task[[#This Row],[Status]] = "DELEGATED", New_Task[[#This Row],[Status]] = "ELIMINATED"), "Task Complete",
   IF(ISBLANK(New_Task[[#This Row],[Due Date]]), "NO DUE DATE",
      IF(OR(ISBLANK(New_Task[[#This Row],[Start Date]]), New_Task[[#This Row],[Due Date]] &lt; TODAY()), "",
         IF(New_Task[[#This Row],[Due Date]] = TODAY(), "Due Today",
            IF(New_Task[[#This Row],[Due Date]] - TODAY() = 1, "Due Tomorrow",
               "Due in " &amp; (New_Task[[#This Row],[Due Date]] - TODAY()) &amp; " days")))))</f>
        <v>NO DUE DATE</v>
      </c>
    </row>
    <row r="17" spans="2:11" x14ac:dyDescent="0.45">
      <c r="B17" s="1" t="s">
        <v>44</v>
      </c>
      <c r="C17" s="1" t="s">
        <v>15</v>
      </c>
      <c r="D17" s="3"/>
      <c r="E17" s="3"/>
      <c r="F17" s="1" t="s">
        <v>45</v>
      </c>
      <c r="G17" s="1" t="s">
        <v>25</v>
      </c>
      <c r="J17" s="8">
        <f ca="1">INT(IF(New_Task[[#This Row],[Due Date]] &lt;&gt; "", (New_Task[[#This Row],[Due Date]] - TODAY()), "0"))</f>
        <v>0</v>
      </c>
      <c r="K17" s="1" t="str">
        <f ca="1">IF(OR(New_Task[[#This Row],[Status]] = "COMPLETED", New_Task[[#This Row],[Status]] = "DELEGATED", New_Task[[#This Row],[Status]] = "ELIMINATED"), "Task Complete",
   IF(ISBLANK(New_Task[[#This Row],[Due Date]]), "NO DUE DATE",
      IF(OR(ISBLANK(New_Task[[#This Row],[Start Date]]), New_Task[[#This Row],[Due Date]] &lt; TODAY()), "",
         IF(New_Task[[#This Row],[Due Date]] = TODAY(), "Due Today",
            IF(New_Task[[#This Row],[Due Date]] - TODAY() = 1, "Due Tomorrow",
               "Due in " &amp; (New_Task[[#This Row],[Due Date]] - TODAY()) &amp; " days")))))</f>
        <v>NO DUE DATE</v>
      </c>
    </row>
    <row r="18" spans="2:11" x14ac:dyDescent="0.45">
      <c r="B18" s="1" t="s">
        <v>46</v>
      </c>
      <c r="C18" s="1" t="s">
        <v>16</v>
      </c>
      <c r="D18" s="3"/>
      <c r="E18" s="3"/>
      <c r="F18" s="1" t="s">
        <v>45</v>
      </c>
      <c r="G18" s="1" t="s">
        <v>24</v>
      </c>
      <c r="J18" s="8">
        <f ca="1">INT(IF(New_Task[[#This Row],[Due Date]] &lt;&gt; "", (New_Task[[#This Row],[Due Date]] - TODAY()), "0"))</f>
        <v>0</v>
      </c>
      <c r="K18" s="1" t="str">
        <f ca="1">IF(OR(New_Task[[#This Row],[Status]] = "COMPLETED", New_Task[[#This Row],[Status]] = "DELEGATED", New_Task[[#This Row],[Status]] = "ELIMINATED"), "Task Complete",
   IF(ISBLANK(New_Task[[#This Row],[Due Date]]), "NO DUE DATE",
      IF(OR(ISBLANK(New_Task[[#This Row],[Start Date]]), New_Task[[#This Row],[Due Date]] &lt; TODAY()), "",
         IF(New_Task[[#This Row],[Due Date]] = TODAY(), "Due Today",
            IF(New_Task[[#This Row],[Due Date]] - TODAY() = 1, "Due Tomorrow",
               "Due in " &amp; (New_Task[[#This Row],[Due Date]] - TODAY()) &amp; " days")))))</f>
        <v>NO DUE DATE</v>
      </c>
    </row>
    <row r="19" spans="2:11" x14ac:dyDescent="0.45">
      <c r="B19" s="1" t="s">
        <v>47</v>
      </c>
      <c r="C19" s="1" t="s">
        <v>16</v>
      </c>
      <c r="D19" s="3"/>
      <c r="E19" s="3"/>
      <c r="F19" s="1" t="s">
        <v>45</v>
      </c>
      <c r="G19" s="1" t="s">
        <v>24</v>
      </c>
      <c r="J19" s="8">
        <f ca="1">INT(IF(New_Task[[#This Row],[Due Date]] &lt;&gt; "", (New_Task[[#This Row],[Due Date]] - TODAY()), "0"))</f>
        <v>0</v>
      </c>
      <c r="K19" s="1" t="str">
        <f ca="1">IF(OR(New_Task[[#This Row],[Status]] = "COMPLETED", New_Task[[#This Row],[Status]] = "DELEGATED", New_Task[[#This Row],[Status]] = "ELIMINATED"), "Task Complete",
   IF(ISBLANK(New_Task[[#This Row],[Due Date]]), "NO DUE DATE",
      IF(OR(ISBLANK(New_Task[[#This Row],[Start Date]]), New_Task[[#This Row],[Due Date]] &lt; TODAY()), "",
         IF(New_Task[[#This Row],[Due Date]] = TODAY(), "Due Today",
            IF(New_Task[[#This Row],[Due Date]] - TODAY() = 1, "Due Tomorrow",
               "Due in " &amp; (New_Task[[#This Row],[Due Date]] - TODAY()) &amp; " days")))))</f>
        <v>NO DUE DATE</v>
      </c>
    </row>
    <row r="20" spans="2:11" x14ac:dyDescent="0.45">
      <c r="B20" s="1" t="s">
        <v>48</v>
      </c>
      <c r="C20" s="1" t="s">
        <v>16</v>
      </c>
      <c r="D20" s="3"/>
      <c r="E20" s="3"/>
      <c r="F20" s="1" t="s">
        <v>45</v>
      </c>
      <c r="G20" s="1" t="s">
        <v>24</v>
      </c>
      <c r="J20" s="8">
        <f ca="1">INT(IF(New_Task[[#This Row],[Due Date]] &lt;&gt; "", (New_Task[[#This Row],[Due Date]] - TODAY()), "0"))</f>
        <v>0</v>
      </c>
      <c r="K20" s="1" t="str">
        <f ca="1">IF(OR(New_Task[[#This Row],[Status]] = "COMPLETED", New_Task[[#This Row],[Status]] = "DELEGATED", New_Task[[#This Row],[Status]] = "ELIMINATED"), "Task Complete",
   IF(ISBLANK(New_Task[[#This Row],[Due Date]]), "NO DUE DATE",
      IF(OR(ISBLANK(New_Task[[#This Row],[Start Date]]), New_Task[[#This Row],[Due Date]] &lt; TODAY()), "",
         IF(New_Task[[#This Row],[Due Date]] = TODAY(), "Due Today",
            IF(New_Task[[#This Row],[Due Date]] - TODAY() = 1, "Due Tomorrow",
               "Due in " &amp; (New_Task[[#This Row],[Due Date]] - TODAY()) &amp; " days")))))</f>
        <v>NO DUE DATE</v>
      </c>
    </row>
    <row r="21" spans="2:11" x14ac:dyDescent="0.45">
      <c r="B21" s="1" t="s">
        <v>50</v>
      </c>
      <c r="C21" s="1" t="s">
        <v>17</v>
      </c>
      <c r="D21" s="3">
        <v>45278</v>
      </c>
      <c r="E21" s="3"/>
      <c r="F21" s="1" t="s">
        <v>49</v>
      </c>
      <c r="G21" s="1" t="s">
        <v>27</v>
      </c>
      <c r="J21" s="8">
        <f ca="1">INT(IF(New_Task[[#This Row],[Due Date]] &lt;&gt; "", (New_Task[[#This Row],[Due Date]] - TODAY()), "0"))</f>
        <v>0</v>
      </c>
      <c r="K21" s="1" t="str">
        <f ca="1">IF(OR(New_Task[[#This Row],[Status]] = "COMPLETED", New_Task[[#This Row],[Status]] = "DELEGATED", New_Task[[#This Row],[Status]] = "ELIMINATED"), "Task Complete",
   IF(ISBLANK(New_Task[[#This Row],[Due Date]]), "NO DUE DATE",
      IF(OR(ISBLANK(New_Task[[#This Row],[Start Date]]), New_Task[[#This Row],[Due Date]] &lt; TODAY()), "",
         IF(New_Task[[#This Row],[Due Date]] = TODAY(), "Due Today",
            IF(New_Task[[#This Row],[Due Date]] - TODAY() = 1, "Due Tomorrow",
               "Due in " &amp; (New_Task[[#This Row],[Due Date]] - TODAY()) &amp; " days")))))</f>
        <v>Task Complete</v>
      </c>
    </row>
    <row r="22" spans="2:11" x14ac:dyDescent="0.45">
      <c r="B22" s="1" t="s">
        <v>51</v>
      </c>
      <c r="C22" s="1" t="s">
        <v>18</v>
      </c>
      <c r="D22" s="3">
        <v>45275</v>
      </c>
      <c r="E22" s="3"/>
      <c r="F22" s="1" t="s">
        <v>49</v>
      </c>
      <c r="G22" s="1" t="s">
        <v>25</v>
      </c>
      <c r="J22" s="8">
        <f ca="1">INT(IF(New_Task[[#This Row],[Due Date]] &lt;&gt; "", (New_Task[[#This Row],[Due Date]] - TODAY()), "0"))</f>
        <v>0</v>
      </c>
      <c r="K22" s="1" t="str">
        <f ca="1">IF(OR(New_Task[[#This Row],[Status]] = "COMPLETED", New_Task[[#This Row],[Status]] = "DELEGATED", New_Task[[#This Row],[Status]] = "ELIMINATED"), "Task Complete",
   IF(ISBLANK(New_Task[[#This Row],[Due Date]]), "NO DUE DATE",
      IF(OR(ISBLANK(New_Task[[#This Row],[Start Date]]), New_Task[[#This Row],[Due Date]] &lt; TODAY()), "",
         IF(New_Task[[#This Row],[Due Date]] = TODAY(), "Due Today",
            IF(New_Task[[#This Row],[Due Date]] - TODAY() = 1, "Due Tomorrow",
               "Due in " &amp; (New_Task[[#This Row],[Due Date]] - TODAY()) &amp; " days")))))</f>
        <v>Task Complete</v>
      </c>
    </row>
    <row r="23" spans="2:11" x14ac:dyDescent="0.45">
      <c r="B23" s="1" t="s">
        <v>52</v>
      </c>
      <c r="C23" s="1" t="s">
        <v>19</v>
      </c>
      <c r="D23" s="3">
        <v>45277</v>
      </c>
      <c r="E23" s="3"/>
      <c r="F23" s="1" t="s">
        <v>49</v>
      </c>
      <c r="G23" s="1" t="s">
        <v>27</v>
      </c>
      <c r="J23" s="8">
        <f ca="1">INT(IF(New_Task[[#This Row],[Due Date]] &lt;&gt; "", (New_Task[[#This Row],[Due Date]] - TODAY()), "0"))</f>
        <v>0</v>
      </c>
      <c r="K23" s="1" t="str">
        <f ca="1">IF(OR(New_Task[[#This Row],[Status]] = "COMPLETED", New_Task[[#This Row],[Status]] = "DELEGATED", New_Task[[#This Row],[Status]] = "ELIMINATED"), "Task Complete",
   IF(ISBLANK(New_Task[[#This Row],[Due Date]]), "NO DUE DATE",
      IF(OR(ISBLANK(New_Task[[#This Row],[Start Date]]), New_Task[[#This Row],[Due Date]] &lt; TODAY()), "",
         IF(New_Task[[#This Row],[Due Date]] = TODAY(), "Due Today",
            IF(New_Task[[#This Row],[Due Date]] - TODAY() = 1, "Due Tomorrow",
               "Due in " &amp; (New_Task[[#This Row],[Due Date]] - TODAY()) &amp; " days")))))</f>
        <v>Task Complete</v>
      </c>
    </row>
  </sheetData>
  <mergeCells count="2">
    <mergeCell ref="B3:K3"/>
    <mergeCell ref="J5:K5"/>
  </mergeCells>
  <dataValidations xWindow="1075" yWindow="400" count="10">
    <dataValidation type="date" operator="greaterThan" allowBlank="1" showInputMessage="1" showErrorMessage="1" errorTitle="Data Mismatch" error="Must be in dd/mm/yy date format and greater than year 1999." promptTitle="Due Date" prompt="Must be in dd/mm/yy date format." sqref="E7:E23" xr:uid="{601D003B-49F6-4F6F-8117-1116596C8559}">
      <formula1>36525</formula1>
    </dataValidation>
    <dataValidation type="list" allowBlank="1" showInputMessage="1" showErrorMessage="1" promptTitle="Project (Optional)" prompt="Is this class connected with projects or an individual task?" sqref="F7:F23" xr:uid="{CC234A77-6EB6-4649-AD4E-7219131C361C}">
      <formula1>INDIRECT("New_Project[Project Name]")</formula1>
    </dataValidation>
    <dataValidation type="list" allowBlank="1" showInputMessage="1" showErrorMessage="1" promptTitle="Parent Task (Optional)" prompt="If the task is a subtask of a main task, then choose a main task." sqref="I7:I23" xr:uid="{E80F5DF8-8F49-4168-847F-9E3EC3431075}">
      <formula1>INDIRECT("New_Task[Task Name]")</formula1>
    </dataValidation>
    <dataValidation type="list" allowBlank="1" showInputMessage="1" showErrorMessage="1" sqref="G6" xr:uid="{24861DA2-DAAF-4655-8DF7-5CAD64363A23}">
      <formula1>INDIRECT("Priority[Priority]")</formula1>
    </dataValidation>
    <dataValidation type="list" allowBlank="1" showInputMessage="1" showErrorMessage="1" promptTitle="Status" prompt="Choose a status of your task." sqref="C23" xr:uid="{DF74DBB0-C720-4F18-B172-76F718A519E9}">
      <formula1>INDIRECT("Settings[Status]")</formula1>
    </dataValidation>
    <dataValidation type="list" allowBlank="1" showInputMessage="1" showErrorMessage="1" promptTitle="Priority (Recommended)" prompt="Choose your task priority level." sqref="G7:G23" xr:uid="{FEEADCD6-4387-424F-8CD9-6003AE5F828A}">
      <formula1>INDIRECT("Settings[Priority]")</formula1>
    </dataValidation>
    <dataValidation allowBlank="1" showInputMessage="1" showErrorMessage="1" promptTitle="Task Name (Highly Recommended)" prompt="Enter a task name." sqref="B7:B23" xr:uid="{A9DF6789-A896-41DF-BE38-C6FFFC7F4F6E}"/>
    <dataValidation type="date" operator="greaterThan" allowBlank="1" showInputMessage="1" showErrorMessage="1" errorTitle="Data Mismatch" error="Must be in dd/mm/yy date format and greater than year 1999." promptTitle="Start Date" prompt="Must be in dd/mm/yy date format." sqref="D7:D23" xr:uid="{91816007-ACF5-4939-B1D7-138FB745AC14}">
      <formula1>36525</formula1>
    </dataValidation>
    <dataValidation allowBlank="1" showInputMessage="1" showErrorMessage="1" promptTitle="Description (Optional)" prompt="You can input your task description here." sqref="H7:H23" xr:uid="{93781391-9E07-43FE-8282-9E2813A225D8}"/>
    <dataValidation type="list" allowBlank="1" showInputMessage="1" showErrorMessage="1" promptTitle="Status (Highly recommended)" prompt="Choose a status of your task." sqref="C7:C22" xr:uid="{DBA44298-BC44-457B-A45D-C2DB70D7EEE7}">
      <formula1>INDIRECT("Settings[Status]")</formula1>
    </dataValidation>
  </dataValidations>
  <pageMargins left="0.7" right="0.7" top="0.75" bottom="0.75" header="0.3" footer="0.3"/>
  <ignoredErrors>
    <ignoredError sqref="G6" listDataValidation="1"/>
  </ignoredErrors>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C9C44-6528-4A48-AB2C-4F6991997F16}">
  <dimension ref="B1:J12"/>
  <sheetViews>
    <sheetView showGridLines="0" zoomScale="85" zoomScaleNormal="85" workbookViewId="0">
      <selection activeCell="G26" sqref="G26"/>
    </sheetView>
  </sheetViews>
  <sheetFormatPr defaultRowHeight="16.5" x14ac:dyDescent="0.45"/>
  <cols>
    <col min="1" max="1" width="8.7265625" style="1"/>
    <col min="2" max="2" width="31.26953125" style="1" customWidth="1"/>
    <col min="3" max="3" width="13.54296875" style="1" customWidth="1"/>
    <col min="4" max="4" width="14" style="1" customWidth="1"/>
    <col min="5" max="5" width="31.6328125" style="1" customWidth="1"/>
    <col min="6" max="6" width="19.453125" style="1" customWidth="1"/>
    <col min="7" max="7" width="15.453125" style="1" customWidth="1"/>
    <col min="8" max="8" width="14.36328125" style="1" customWidth="1"/>
    <col min="9" max="9" width="16.81640625" style="1" customWidth="1"/>
    <col min="10" max="10" width="13.54296875" style="1" customWidth="1"/>
    <col min="11" max="16384" width="8.7265625" style="1"/>
  </cols>
  <sheetData>
    <row r="1" spans="2:10" s="10" customFormat="1" ht="25.5" customHeight="1" x14ac:dyDescent="0.45">
      <c r="B1" s="22" t="s">
        <v>489</v>
      </c>
    </row>
    <row r="3" spans="2:10" ht="45.5" customHeight="1" x14ac:dyDescent="0.45">
      <c r="B3" s="24" t="s">
        <v>495</v>
      </c>
      <c r="C3" s="24"/>
      <c r="D3" s="24"/>
      <c r="E3" s="24"/>
      <c r="F3" s="24"/>
      <c r="G3" s="24"/>
      <c r="H3" s="24"/>
      <c r="I3" s="24"/>
      <c r="J3" s="24"/>
    </row>
    <row r="5" spans="2:10" x14ac:dyDescent="0.45">
      <c r="B5" s="2" t="s">
        <v>10</v>
      </c>
      <c r="C5" s="2" t="s">
        <v>7</v>
      </c>
      <c r="D5" s="2" t="s">
        <v>11</v>
      </c>
      <c r="E5" s="2" t="s">
        <v>4</v>
      </c>
      <c r="F5" s="2" t="s">
        <v>5</v>
      </c>
      <c r="G5" s="2" t="s">
        <v>8</v>
      </c>
      <c r="H5" s="2" t="s">
        <v>12</v>
      </c>
      <c r="I5" s="2" t="s">
        <v>2</v>
      </c>
      <c r="J5" s="2" t="s">
        <v>13</v>
      </c>
    </row>
    <row r="6" spans="2:10" ht="49.5" x14ac:dyDescent="0.45">
      <c r="B6" s="1" t="s">
        <v>65</v>
      </c>
      <c r="C6" s="1" t="s">
        <v>64</v>
      </c>
      <c r="D6" s="1" t="s">
        <v>54</v>
      </c>
      <c r="F6" s="6" t="s">
        <v>500</v>
      </c>
      <c r="G6" s="1" t="s">
        <v>20</v>
      </c>
      <c r="I6" s="1" t="s">
        <v>33</v>
      </c>
    </row>
    <row r="7" spans="2:10" ht="49.5" x14ac:dyDescent="0.45">
      <c r="B7" s="1" t="s">
        <v>66</v>
      </c>
      <c r="C7" s="1" t="s">
        <v>63</v>
      </c>
      <c r="D7" s="1" t="s">
        <v>54</v>
      </c>
      <c r="F7" s="6" t="s">
        <v>499</v>
      </c>
      <c r="G7" s="1" t="s">
        <v>20</v>
      </c>
      <c r="H7" s="1" t="s">
        <v>72</v>
      </c>
      <c r="I7" s="1" t="s">
        <v>33</v>
      </c>
    </row>
    <row r="8" spans="2:10" ht="33" x14ac:dyDescent="0.45">
      <c r="B8" s="1" t="s">
        <v>67</v>
      </c>
      <c r="C8" s="1" t="s">
        <v>64</v>
      </c>
      <c r="D8" s="1" t="s">
        <v>53</v>
      </c>
      <c r="E8" s="6" t="s">
        <v>68</v>
      </c>
      <c r="F8" s="6" t="s">
        <v>69</v>
      </c>
    </row>
    <row r="9" spans="2:10" ht="161" customHeight="1" x14ac:dyDescent="0.45">
      <c r="B9" s="6" t="s">
        <v>70</v>
      </c>
      <c r="C9" s="1" t="s">
        <v>64</v>
      </c>
      <c r="D9" s="1" t="s">
        <v>54</v>
      </c>
      <c r="E9" s="6" t="s">
        <v>71</v>
      </c>
      <c r="F9" s="6" t="s">
        <v>501</v>
      </c>
      <c r="H9" s="1" t="s">
        <v>72</v>
      </c>
    </row>
    <row r="10" spans="2:10" ht="66" x14ac:dyDescent="0.45">
      <c r="B10" s="6" t="s">
        <v>74</v>
      </c>
      <c r="C10" s="1" t="s">
        <v>63</v>
      </c>
      <c r="D10" s="1" t="s">
        <v>54</v>
      </c>
      <c r="E10" s="6" t="s">
        <v>76</v>
      </c>
      <c r="F10" s="6" t="s">
        <v>75</v>
      </c>
      <c r="H10" s="1" t="s">
        <v>72</v>
      </c>
    </row>
    <row r="11" spans="2:10" ht="66" x14ac:dyDescent="0.45">
      <c r="B11" s="1" t="s">
        <v>77</v>
      </c>
      <c r="C11" s="1" t="s">
        <v>63</v>
      </c>
      <c r="D11" s="1" t="s">
        <v>61</v>
      </c>
      <c r="E11" s="6" t="s">
        <v>79</v>
      </c>
      <c r="F11" s="6" t="s">
        <v>78</v>
      </c>
    </row>
    <row r="12" spans="2:10" ht="115.5" x14ac:dyDescent="0.45">
      <c r="B12" s="6" t="s">
        <v>80</v>
      </c>
      <c r="C12" s="1" t="s">
        <v>64</v>
      </c>
      <c r="D12" s="1" t="s">
        <v>53</v>
      </c>
      <c r="E12" s="6" t="s">
        <v>82</v>
      </c>
      <c r="F12" s="6" t="s">
        <v>81</v>
      </c>
    </row>
  </sheetData>
  <mergeCells count="1">
    <mergeCell ref="B3:J3"/>
  </mergeCells>
  <dataValidations xWindow="1057" yWindow="409" count="8">
    <dataValidation type="list" allowBlank="1" showInputMessage="1" showErrorMessage="1" promptTitle="Type (Recommended)" prompt="In what medium did you know the resource?" sqref="D6:D12" xr:uid="{8FE9B0C1-261A-4FBB-B9AC-97213E7A86D0}">
      <formula1>INDIRECT("Settings[Type]")</formula1>
    </dataValidation>
    <dataValidation type="list" allowBlank="1" showInputMessage="1" showErrorMessage="1" promptTitle="Project (Optional)" prompt="In what project is this task?" sqref="I6:I12" xr:uid="{9E3E6BF8-7C66-446E-A017-93C39D1ED246}">
      <formula1>INDIRECT("New_Project[Project Name]")</formula1>
    </dataValidation>
    <dataValidation type="list" allowBlank="1" showInputMessage="1" showErrorMessage="1" promptTitle="Status (Recommended)" prompt="Did you reviewed your resource?" sqref="C6:C12" xr:uid="{FAF99F3E-E08A-40DF-B838-90A7DB309DDF}">
      <formula1>INDIRECT("Settings[Resource Status]")</formula1>
    </dataValidation>
    <dataValidation allowBlank="1" showInputMessage="1" showErrorMessage="1" promptTitle="Resource Title " prompt="Enter your resource title." sqref="B6:B12" xr:uid="{74E35B36-BF85-4DB9-9037-2C1B217E9E4D}"/>
    <dataValidation allowBlank="1" showInputMessage="1" showErrorMessage="1" promptTitle="Description (Optional)" prompt="You can add some description about the resource." sqref="E6:E12" xr:uid="{3483330B-F26A-4A67-A0AC-31C05CD85D7A}"/>
    <dataValidation allowBlank="1" showInputMessage="1" showErrorMessage="1" promptTitle="URL (Optional)" prompt="For better documentation, you can paste the link of your resource here." sqref="F6:F12" xr:uid="{46E5589E-AFFB-4526-8ED8-8267FE1EADE2}"/>
    <dataValidation allowBlank="1" showInputMessage="1" showErrorMessage="1" promptTitle="Tags (Optional)" prompt="Severs as hashtags or clue about the topic." sqref="H6:H12" xr:uid="{75A6643D-9966-48DF-849C-20C09FF8043A}"/>
    <dataValidation allowBlank="1" showInputMessage="1" showErrorMessage="1" promptTitle="Task (Optional)" prompt="In what main task is this sub task?" sqref="J6:J12" xr:uid="{F9E12FF8-2779-428C-BE31-2154E11D2F3E}"/>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xWindow="1057" yWindow="409" count="1">
        <x14:dataValidation type="list" allowBlank="1" showInputMessage="1" showErrorMessage="1" promptTitle="Area (Optional)" prompt="In what area is related this task?" xr:uid="{3FCAE6C5-6E89-4729-B4C3-DD90F17320E1}">
          <x14:formula1>
            <xm:f>INDIRECT(New_Area!$B$5:$B$10)</xm:f>
          </x14:formula1>
          <xm:sqref>G6:G12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6E744-7E42-41A3-B58F-000D4E4584A0}">
  <dimension ref="B1:Q10"/>
  <sheetViews>
    <sheetView showGridLines="0" workbookViewId="0">
      <selection activeCell="C22" sqref="C22"/>
    </sheetView>
  </sheetViews>
  <sheetFormatPr defaultRowHeight="16.5" x14ac:dyDescent="0.45"/>
  <cols>
    <col min="1" max="1" width="8.7265625" style="1"/>
    <col min="2" max="2" width="14.453125" style="1" customWidth="1"/>
    <col min="3" max="16384" width="8.7265625" style="1"/>
  </cols>
  <sheetData>
    <row r="1" spans="2:17" s="10" customFormat="1" ht="25.5" customHeight="1" x14ac:dyDescent="0.45">
      <c r="B1" s="22" t="s">
        <v>490</v>
      </c>
    </row>
    <row r="3" spans="2:17" ht="49" customHeight="1" x14ac:dyDescent="0.45">
      <c r="B3" s="24" t="s">
        <v>496</v>
      </c>
      <c r="C3" s="24"/>
      <c r="D3" s="24"/>
      <c r="E3" s="24"/>
      <c r="F3" s="24"/>
      <c r="G3" s="24"/>
      <c r="H3" s="24"/>
      <c r="I3" s="24"/>
      <c r="J3" s="24"/>
      <c r="K3" s="24"/>
      <c r="L3" s="24"/>
      <c r="M3" s="24"/>
      <c r="N3" s="24"/>
      <c r="O3" s="24"/>
      <c r="P3" s="24"/>
      <c r="Q3" s="24"/>
    </row>
    <row r="5" spans="2:17" x14ac:dyDescent="0.45">
      <c r="B5" s="1" t="s">
        <v>8</v>
      </c>
    </row>
    <row r="6" spans="2:17" x14ac:dyDescent="0.45">
      <c r="B6" s="1" t="s">
        <v>20</v>
      </c>
    </row>
    <row r="7" spans="2:17" x14ac:dyDescent="0.45">
      <c r="B7" s="1" t="s">
        <v>22</v>
      </c>
    </row>
    <row r="8" spans="2:17" x14ac:dyDescent="0.45">
      <c r="B8" s="1" t="s">
        <v>21</v>
      </c>
    </row>
    <row r="9" spans="2:17" x14ac:dyDescent="0.45">
      <c r="B9" s="1" t="s">
        <v>23</v>
      </c>
    </row>
    <row r="10" spans="2:17" x14ac:dyDescent="0.45">
      <c r="B10" s="1" t="s">
        <v>35</v>
      </c>
    </row>
  </sheetData>
  <mergeCells count="1">
    <mergeCell ref="B3:Q3"/>
  </mergeCells>
  <dataValidations count="1">
    <dataValidation allowBlank="1" showInputMessage="1" showErrorMessage="1" promptTitle="Area" prompt="You can modify or add some areas that best suits you." sqref="B6:B10" xr:uid="{01ACA4F0-EA0A-4971-862D-2BF43903C914}"/>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FE776-685A-4B2A-AB8C-1EF8F377F77A}">
  <dimension ref="B1:I364"/>
  <sheetViews>
    <sheetView showGridLines="0" workbookViewId="0">
      <selection activeCell="G3" sqref="G3"/>
    </sheetView>
  </sheetViews>
  <sheetFormatPr defaultRowHeight="16.5" x14ac:dyDescent="0.45"/>
  <cols>
    <col min="1" max="1" width="8.7265625" style="1"/>
    <col min="2" max="2" width="19.81640625" style="1" customWidth="1"/>
    <col min="3" max="3" width="15.81640625" style="1" customWidth="1"/>
    <col min="4" max="4" width="16.36328125" style="1" customWidth="1"/>
    <col min="5" max="5" width="20.36328125" style="1" customWidth="1"/>
    <col min="6" max="6" width="8.7265625" style="1"/>
    <col min="7" max="7" width="8.7265625" style="1" customWidth="1"/>
    <col min="8" max="8" width="20" style="1" customWidth="1"/>
    <col min="9" max="9" width="74.453125" style="1" customWidth="1"/>
    <col min="10" max="16384" width="8.7265625" style="1"/>
  </cols>
  <sheetData>
    <row r="1" spans="2:9" s="10" customFormat="1" ht="25.5" customHeight="1" x14ac:dyDescent="0.45">
      <c r="B1" s="22" t="s">
        <v>491</v>
      </c>
    </row>
    <row r="3" spans="2:9" x14ac:dyDescent="0.45">
      <c r="H3" s="14" t="s">
        <v>483</v>
      </c>
      <c r="I3" s="14" t="str">
        <f ca="1">INDEX($H$5:$H$364,MATCH((DATE(YEAR(TODAY()),12,31))-TODAY(),$G$5:$G$364,0))</f>
        <v>You can observe a lot just by watching.</v>
      </c>
    </row>
    <row r="4" spans="2:9" x14ac:dyDescent="0.45">
      <c r="B4" s="1" t="s">
        <v>7</v>
      </c>
      <c r="C4" s="1" t="s">
        <v>3</v>
      </c>
      <c r="D4" s="1" t="s">
        <v>11</v>
      </c>
      <c r="E4" s="1" t="s">
        <v>62</v>
      </c>
      <c r="H4" s="2"/>
    </row>
    <row r="5" spans="2:9" x14ac:dyDescent="0.45">
      <c r="B5" s="1" t="s">
        <v>15</v>
      </c>
      <c r="C5" s="1" t="s">
        <v>24</v>
      </c>
      <c r="D5" s="1" t="s">
        <v>54</v>
      </c>
      <c r="E5" s="1" t="s">
        <v>16</v>
      </c>
      <c r="G5" s="14">
        <v>1</v>
      </c>
      <c r="H5" s="14" t="s">
        <v>123</v>
      </c>
      <c r="I5" s="14"/>
    </row>
    <row r="6" spans="2:9" x14ac:dyDescent="0.45">
      <c r="B6" s="1" t="s">
        <v>16</v>
      </c>
      <c r="C6" s="1" t="s">
        <v>25</v>
      </c>
      <c r="D6" s="1" t="s">
        <v>53</v>
      </c>
      <c r="E6" s="1" t="s">
        <v>63</v>
      </c>
      <c r="G6" s="14">
        <v>2</v>
      </c>
      <c r="H6" s="14" t="s">
        <v>124</v>
      </c>
      <c r="I6" s="14"/>
    </row>
    <row r="7" spans="2:9" x14ac:dyDescent="0.45">
      <c r="B7" s="1" t="s">
        <v>17</v>
      </c>
      <c r="C7" s="1" t="s">
        <v>26</v>
      </c>
      <c r="D7" s="1" t="s">
        <v>55</v>
      </c>
      <c r="E7" s="1" t="s">
        <v>64</v>
      </c>
      <c r="G7" s="14">
        <v>3</v>
      </c>
      <c r="H7" s="14" t="s">
        <v>125</v>
      </c>
      <c r="I7" s="14"/>
    </row>
    <row r="8" spans="2:9" x14ac:dyDescent="0.45">
      <c r="B8" s="1" t="s">
        <v>18</v>
      </c>
      <c r="C8" s="1" t="s">
        <v>27</v>
      </c>
      <c r="D8" s="1" t="s">
        <v>56</v>
      </c>
      <c r="G8" s="14">
        <v>4</v>
      </c>
      <c r="H8" s="14" t="s">
        <v>126</v>
      </c>
      <c r="I8" s="14"/>
    </row>
    <row r="9" spans="2:9" x14ac:dyDescent="0.45">
      <c r="B9" s="1" t="s">
        <v>19</v>
      </c>
      <c r="D9" s="1" t="s">
        <v>57</v>
      </c>
      <c r="G9" s="14">
        <v>5</v>
      </c>
      <c r="H9" s="14" t="s">
        <v>127</v>
      </c>
      <c r="I9" s="14"/>
    </row>
    <row r="10" spans="2:9" x14ac:dyDescent="0.45">
      <c r="D10" s="1" t="s">
        <v>58</v>
      </c>
      <c r="G10" s="14">
        <v>6</v>
      </c>
      <c r="H10" s="14" t="s">
        <v>128</v>
      </c>
      <c r="I10" s="14"/>
    </row>
    <row r="11" spans="2:9" x14ac:dyDescent="0.45">
      <c r="D11" s="1" t="s">
        <v>59</v>
      </c>
      <c r="G11" s="14">
        <v>7</v>
      </c>
      <c r="H11" s="14" t="s">
        <v>129</v>
      </c>
      <c r="I11" s="14"/>
    </row>
    <row r="12" spans="2:9" x14ac:dyDescent="0.45">
      <c r="D12" s="1" t="s">
        <v>60</v>
      </c>
      <c r="G12" s="14">
        <v>8</v>
      </c>
      <c r="H12" s="14" t="s">
        <v>130</v>
      </c>
      <c r="I12" s="14"/>
    </row>
    <row r="13" spans="2:9" x14ac:dyDescent="0.45">
      <c r="D13" s="1" t="s">
        <v>61</v>
      </c>
      <c r="G13" s="14">
        <v>9</v>
      </c>
      <c r="H13" s="14" t="s">
        <v>131</v>
      </c>
      <c r="I13" s="14"/>
    </row>
    <row r="14" spans="2:9" x14ac:dyDescent="0.45">
      <c r="G14" s="14">
        <v>10</v>
      </c>
      <c r="H14" s="14" t="s">
        <v>132</v>
      </c>
      <c r="I14" s="14"/>
    </row>
    <row r="15" spans="2:9" x14ac:dyDescent="0.45">
      <c r="G15" s="14">
        <v>11</v>
      </c>
      <c r="H15" s="14" t="s">
        <v>133</v>
      </c>
      <c r="I15" s="14"/>
    </row>
    <row r="16" spans="2:9" x14ac:dyDescent="0.45">
      <c r="G16" s="14">
        <v>12</v>
      </c>
      <c r="H16" s="14" t="s">
        <v>134</v>
      </c>
      <c r="I16" s="14"/>
    </row>
    <row r="17" spans="7:9" x14ac:dyDescent="0.45">
      <c r="G17" s="14">
        <v>13</v>
      </c>
      <c r="H17" s="14" t="s">
        <v>135</v>
      </c>
      <c r="I17" s="14"/>
    </row>
    <row r="18" spans="7:9" x14ac:dyDescent="0.45">
      <c r="G18" s="14">
        <v>14</v>
      </c>
      <c r="H18" s="14" t="s">
        <v>136</v>
      </c>
      <c r="I18" s="14"/>
    </row>
    <row r="19" spans="7:9" x14ac:dyDescent="0.45">
      <c r="G19" s="14">
        <v>15</v>
      </c>
      <c r="H19" s="14" t="s">
        <v>137</v>
      </c>
      <c r="I19" s="14"/>
    </row>
    <row r="20" spans="7:9" x14ac:dyDescent="0.45">
      <c r="G20" s="14">
        <v>16</v>
      </c>
      <c r="H20" s="14" t="s">
        <v>138</v>
      </c>
      <c r="I20" s="14"/>
    </row>
    <row r="21" spans="7:9" x14ac:dyDescent="0.45">
      <c r="G21" s="14">
        <v>17</v>
      </c>
      <c r="H21" s="14" t="s">
        <v>139</v>
      </c>
      <c r="I21" s="14"/>
    </row>
    <row r="22" spans="7:9" x14ac:dyDescent="0.45">
      <c r="G22" s="14">
        <v>18</v>
      </c>
      <c r="H22" s="14" t="s">
        <v>140</v>
      </c>
      <c r="I22" s="14"/>
    </row>
    <row r="23" spans="7:9" x14ac:dyDescent="0.45">
      <c r="G23" s="14">
        <v>19</v>
      </c>
      <c r="H23" s="14" t="s">
        <v>141</v>
      </c>
      <c r="I23" s="14"/>
    </row>
    <row r="24" spans="7:9" x14ac:dyDescent="0.45">
      <c r="G24" s="14">
        <v>20</v>
      </c>
      <c r="H24" s="14" t="s">
        <v>142</v>
      </c>
      <c r="I24" s="14"/>
    </row>
    <row r="25" spans="7:9" x14ac:dyDescent="0.45">
      <c r="G25" s="14">
        <v>21</v>
      </c>
      <c r="H25" s="14" t="s">
        <v>143</v>
      </c>
      <c r="I25" s="14"/>
    </row>
    <row r="26" spans="7:9" x14ac:dyDescent="0.45">
      <c r="G26" s="14">
        <v>22</v>
      </c>
      <c r="H26" s="14" t="s">
        <v>144</v>
      </c>
      <c r="I26" s="14"/>
    </row>
    <row r="27" spans="7:9" x14ac:dyDescent="0.45">
      <c r="G27" s="14">
        <v>23</v>
      </c>
      <c r="H27" s="14" t="s">
        <v>145</v>
      </c>
      <c r="I27" s="14"/>
    </row>
    <row r="28" spans="7:9" x14ac:dyDescent="0.45">
      <c r="G28" s="14">
        <v>24</v>
      </c>
      <c r="H28" s="14" t="s">
        <v>146</v>
      </c>
      <c r="I28" s="14"/>
    </row>
    <row r="29" spans="7:9" x14ac:dyDescent="0.45">
      <c r="G29" s="14">
        <v>25</v>
      </c>
      <c r="H29" s="14" t="s">
        <v>147</v>
      </c>
      <c r="I29" s="14"/>
    </row>
    <row r="30" spans="7:9" x14ac:dyDescent="0.45">
      <c r="G30" s="14">
        <v>26</v>
      </c>
      <c r="H30" s="14" t="s">
        <v>148</v>
      </c>
      <c r="I30" s="14"/>
    </row>
    <row r="31" spans="7:9" x14ac:dyDescent="0.45">
      <c r="G31" s="14">
        <v>27</v>
      </c>
      <c r="H31" s="14" t="s">
        <v>149</v>
      </c>
      <c r="I31" s="14"/>
    </row>
    <row r="32" spans="7:9" x14ac:dyDescent="0.45">
      <c r="G32" s="14">
        <v>28</v>
      </c>
      <c r="H32" s="14" t="s">
        <v>150</v>
      </c>
      <c r="I32" s="14"/>
    </row>
    <row r="33" spans="7:9" x14ac:dyDescent="0.45">
      <c r="G33" s="14">
        <v>29</v>
      </c>
      <c r="H33" s="14" t="s">
        <v>151</v>
      </c>
      <c r="I33" s="14"/>
    </row>
    <row r="34" spans="7:9" x14ac:dyDescent="0.45">
      <c r="G34" s="14">
        <v>30</v>
      </c>
      <c r="H34" s="14" t="s">
        <v>152</v>
      </c>
      <c r="I34" s="14"/>
    </row>
    <row r="35" spans="7:9" x14ac:dyDescent="0.45">
      <c r="G35" s="14">
        <v>31</v>
      </c>
      <c r="H35" s="14" t="s">
        <v>153</v>
      </c>
      <c r="I35" s="14"/>
    </row>
    <row r="36" spans="7:9" x14ac:dyDescent="0.45">
      <c r="G36" s="14">
        <v>32</v>
      </c>
      <c r="H36" s="14" t="s">
        <v>154</v>
      </c>
      <c r="I36" s="14"/>
    </row>
    <row r="37" spans="7:9" x14ac:dyDescent="0.45">
      <c r="G37" s="14">
        <v>33</v>
      </c>
      <c r="H37" s="14" t="s">
        <v>155</v>
      </c>
      <c r="I37" s="14"/>
    </row>
    <row r="38" spans="7:9" x14ac:dyDescent="0.45">
      <c r="G38" s="14">
        <v>34</v>
      </c>
      <c r="H38" s="14" t="s">
        <v>156</v>
      </c>
      <c r="I38" s="14"/>
    </row>
    <row r="39" spans="7:9" x14ac:dyDescent="0.45">
      <c r="G39" s="14">
        <v>35</v>
      </c>
      <c r="H39" s="14" t="s">
        <v>157</v>
      </c>
      <c r="I39" s="14"/>
    </row>
    <row r="40" spans="7:9" x14ac:dyDescent="0.45">
      <c r="G40" s="14">
        <v>36</v>
      </c>
      <c r="H40" s="14" t="s">
        <v>158</v>
      </c>
      <c r="I40" s="14"/>
    </row>
    <row r="41" spans="7:9" x14ac:dyDescent="0.45">
      <c r="G41" s="14">
        <v>37</v>
      </c>
      <c r="H41" s="14" t="s">
        <v>159</v>
      </c>
      <c r="I41" s="14"/>
    </row>
    <row r="42" spans="7:9" x14ac:dyDescent="0.45">
      <c r="G42" s="14">
        <v>38</v>
      </c>
      <c r="H42" s="14" t="s">
        <v>160</v>
      </c>
      <c r="I42" s="14"/>
    </row>
    <row r="43" spans="7:9" x14ac:dyDescent="0.45">
      <c r="G43" s="14">
        <v>39</v>
      </c>
      <c r="H43" s="14" t="s">
        <v>161</v>
      </c>
      <c r="I43" s="14"/>
    </row>
    <row r="44" spans="7:9" x14ac:dyDescent="0.45">
      <c r="G44" s="14">
        <v>40</v>
      </c>
      <c r="H44" s="14" t="s">
        <v>162</v>
      </c>
      <c r="I44" s="14"/>
    </row>
    <row r="45" spans="7:9" x14ac:dyDescent="0.45">
      <c r="G45" s="14">
        <v>41</v>
      </c>
      <c r="H45" s="14" t="s">
        <v>163</v>
      </c>
      <c r="I45" s="14"/>
    </row>
    <row r="46" spans="7:9" x14ac:dyDescent="0.45">
      <c r="G46" s="14">
        <v>42</v>
      </c>
      <c r="H46" s="14" t="s">
        <v>164</v>
      </c>
      <c r="I46" s="14"/>
    </row>
    <row r="47" spans="7:9" x14ac:dyDescent="0.45">
      <c r="G47" s="14">
        <v>43</v>
      </c>
      <c r="H47" s="14" t="s">
        <v>165</v>
      </c>
      <c r="I47" s="14"/>
    </row>
    <row r="48" spans="7:9" x14ac:dyDescent="0.45">
      <c r="G48" s="14">
        <v>44</v>
      </c>
      <c r="H48" s="14" t="s">
        <v>166</v>
      </c>
      <c r="I48" s="14"/>
    </row>
    <row r="49" spans="7:9" x14ac:dyDescent="0.45">
      <c r="G49" s="14">
        <v>45</v>
      </c>
      <c r="H49" s="14" t="s">
        <v>167</v>
      </c>
      <c r="I49" s="14"/>
    </row>
    <row r="50" spans="7:9" x14ac:dyDescent="0.45">
      <c r="G50" s="14">
        <v>46</v>
      </c>
      <c r="H50" s="14" t="s">
        <v>168</v>
      </c>
      <c r="I50" s="14"/>
    </row>
    <row r="51" spans="7:9" x14ac:dyDescent="0.45">
      <c r="G51" s="14">
        <v>47</v>
      </c>
      <c r="H51" s="14" t="s">
        <v>169</v>
      </c>
      <c r="I51" s="14"/>
    </row>
    <row r="52" spans="7:9" x14ac:dyDescent="0.45">
      <c r="G52" s="14">
        <v>48</v>
      </c>
      <c r="H52" s="14" t="s">
        <v>170</v>
      </c>
      <c r="I52" s="14"/>
    </row>
    <row r="53" spans="7:9" x14ac:dyDescent="0.45">
      <c r="G53" s="14">
        <v>49</v>
      </c>
      <c r="H53" s="14" t="s">
        <v>171</v>
      </c>
      <c r="I53" s="14"/>
    </row>
    <row r="54" spans="7:9" x14ac:dyDescent="0.45">
      <c r="G54" s="14">
        <v>50</v>
      </c>
      <c r="H54" s="14" t="s">
        <v>172</v>
      </c>
      <c r="I54" s="14"/>
    </row>
    <row r="55" spans="7:9" x14ac:dyDescent="0.45">
      <c r="G55" s="14">
        <v>51</v>
      </c>
      <c r="H55" s="14" t="s">
        <v>173</v>
      </c>
      <c r="I55" s="14"/>
    </row>
    <row r="56" spans="7:9" x14ac:dyDescent="0.45">
      <c r="G56" s="14">
        <v>52</v>
      </c>
      <c r="H56" s="14" t="s">
        <v>174</v>
      </c>
      <c r="I56" s="14"/>
    </row>
    <row r="57" spans="7:9" x14ac:dyDescent="0.45">
      <c r="G57" s="14">
        <v>53</v>
      </c>
      <c r="H57" s="14" t="s">
        <v>175</v>
      </c>
      <c r="I57" s="14"/>
    </row>
    <row r="58" spans="7:9" x14ac:dyDescent="0.45">
      <c r="G58" s="14">
        <v>54</v>
      </c>
      <c r="H58" s="14" t="s">
        <v>176</v>
      </c>
      <c r="I58" s="14"/>
    </row>
    <row r="59" spans="7:9" x14ac:dyDescent="0.45">
      <c r="G59" s="14">
        <v>55</v>
      </c>
      <c r="H59" s="14" t="s">
        <v>177</v>
      </c>
      <c r="I59" s="14"/>
    </row>
    <row r="60" spans="7:9" x14ac:dyDescent="0.45">
      <c r="G60" s="14">
        <v>56</v>
      </c>
      <c r="H60" s="14" t="s">
        <v>178</v>
      </c>
      <c r="I60" s="14"/>
    </row>
    <row r="61" spans="7:9" x14ac:dyDescent="0.45">
      <c r="G61" s="14">
        <v>57</v>
      </c>
      <c r="H61" s="14" t="s">
        <v>179</v>
      </c>
      <c r="I61" s="14"/>
    </row>
    <row r="62" spans="7:9" x14ac:dyDescent="0.45">
      <c r="G62" s="14">
        <v>58</v>
      </c>
      <c r="H62" s="14" t="s">
        <v>180</v>
      </c>
      <c r="I62" s="14"/>
    </row>
    <row r="63" spans="7:9" x14ac:dyDescent="0.45">
      <c r="G63" s="14">
        <v>59</v>
      </c>
      <c r="H63" s="14" t="s">
        <v>181</v>
      </c>
      <c r="I63" s="14"/>
    </row>
    <row r="64" spans="7:9" x14ac:dyDescent="0.45">
      <c r="G64" s="14">
        <v>60</v>
      </c>
      <c r="H64" s="14" t="s">
        <v>182</v>
      </c>
      <c r="I64" s="14"/>
    </row>
    <row r="65" spans="7:9" x14ac:dyDescent="0.45">
      <c r="G65" s="14">
        <v>61</v>
      </c>
      <c r="H65" s="14" t="s">
        <v>183</v>
      </c>
      <c r="I65" s="14"/>
    </row>
    <row r="66" spans="7:9" x14ac:dyDescent="0.45">
      <c r="G66" s="14">
        <v>62</v>
      </c>
      <c r="H66" s="14" t="s">
        <v>184</v>
      </c>
      <c r="I66" s="14"/>
    </row>
    <row r="67" spans="7:9" x14ac:dyDescent="0.45">
      <c r="G67" s="14">
        <v>63</v>
      </c>
      <c r="H67" s="14" t="s">
        <v>185</v>
      </c>
      <c r="I67" s="14"/>
    </row>
    <row r="68" spans="7:9" x14ac:dyDescent="0.45">
      <c r="G68" s="14">
        <v>64</v>
      </c>
      <c r="H68" s="14" t="s">
        <v>186</v>
      </c>
      <c r="I68" s="14"/>
    </row>
    <row r="69" spans="7:9" x14ac:dyDescent="0.45">
      <c r="G69" s="14">
        <v>65</v>
      </c>
      <c r="H69" s="14" t="s">
        <v>187</v>
      </c>
      <c r="I69" s="14"/>
    </row>
    <row r="70" spans="7:9" x14ac:dyDescent="0.45">
      <c r="G70" s="14">
        <v>66</v>
      </c>
      <c r="H70" s="14" t="s">
        <v>188</v>
      </c>
      <c r="I70" s="14"/>
    </row>
    <row r="71" spans="7:9" x14ac:dyDescent="0.45">
      <c r="G71" s="14">
        <v>67</v>
      </c>
      <c r="H71" s="14" t="s">
        <v>189</v>
      </c>
      <c r="I71" s="14"/>
    </row>
    <row r="72" spans="7:9" x14ac:dyDescent="0.45">
      <c r="G72" s="14">
        <v>68</v>
      </c>
      <c r="H72" s="14" t="s">
        <v>190</v>
      </c>
      <c r="I72" s="14"/>
    </row>
    <row r="73" spans="7:9" x14ac:dyDescent="0.45">
      <c r="G73" s="14">
        <v>69</v>
      </c>
      <c r="H73" s="14" t="s">
        <v>191</v>
      </c>
      <c r="I73" s="14"/>
    </row>
    <row r="74" spans="7:9" x14ac:dyDescent="0.45">
      <c r="G74" s="14">
        <v>70</v>
      </c>
      <c r="H74" s="14" t="s">
        <v>192</v>
      </c>
      <c r="I74" s="14"/>
    </row>
    <row r="75" spans="7:9" x14ac:dyDescent="0.45">
      <c r="G75" s="14">
        <v>71</v>
      </c>
      <c r="H75" s="14" t="s">
        <v>193</v>
      </c>
      <c r="I75" s="14"/>
    </row>
    <row r="76" spans="7:9" x14ac:dyDescent="0.45">
      <c r="G76" s="14">
        <v>72</v>
      </c>
      <c r="H76" s="14" t="s">
        <v>194</v>
      </c>
      <c r="I76" s="14"/>
    </row>
    <row r="77" spans="7:9" x14ac:dyDescent="0.45">
      <c r="G77" s="14">
        <v>73</v>
      </c>
      <c r="H77" s="14" t="s">
        <v>195</v>
      </c>
      <c r="I77" s="14"/>
    </row>
    <row r="78" spans="7:9" x14ac:dyDescent="0.45">
      <c r="G78" s="14">
        <v>74</v>
      </c>
      <c r="H78" s="14" t="s">
        <v>196</v>
      </c>
      <c r="I78" s="14"/>
    </row>
    <row r="79" spans="7:9" x14ac:dyDescent="0.45">
      <c r="G79" s="14">
        <v>75</v>
      </c>
      <c r="H79" s="14" t="s">
        <v>197</v>
      </c>
      <c r="I79" s="14"/>
    </row>
    <row r="80" spans="7:9" x14ac:dyDescent="0.45">
      <c r="G80" s="14">
        <v>76</v>
      </c>
      <c r="H80" s="14" t="s">
        <v>198</v>
      </c>
      <c r="I80" s="14"/>
    </row>
    <row r="81" spans="7:9" x14ac:dyDescent="0.45">
      <c r="G81" s="14">
        <v>77</v>
      </c>
      <c r="H81" s="14" t="s">
        <v>199</v>
      </c>
      <c r="I81" s="14"/>
    </row>
    <row r="82" spans="7:9" x14ac:dyDescent="0.45">
      <c r="G82" s="14">
        <v>78</v>
      </c>
      <c r="H82" s="14" t="s">
        <v>200</v>
      </c>
      <c r="I82" s="14"/>
    </row>
    <row r="83" spans="7:9" x14ac:dyDescent="0.45">
      <c r="G83" s="14">
        <v>79</v>
      </c>
      <c r="H83" s="14" t="s">
        <v>201</v>
      </c>
      <c r="I83" s="14"/>
    </row>
    <row r="84" spans="7:9" x14ac:dyDescent="0.45">
      <c r="G84" s="14">
        <v>80</v>
      </c>
      <c r="H84" s="14" t="s">
        <v>202</v>
      </c>
      <c r="I84" s="14"/>
    </row>
    <row r="85" spans="7:9" x14ac:dyDescent="0.45">
      <c r="G85" s="14">
        <v>81</v>
      </c>
      <c r="H85" s="14" t="s">
        <v>203</v>
      </c>
      <c r="I85" s="14"/>
    </row>
    <row r="86" spans="7:9" x14ac:dyDescent="0.45">
      <c r="G86" s="14">
        <v>82</v>
      </c>
      <c r="H86" s="14" t="s">
        <v>204</v>
      </c>
      <c r="I86" s="14"/>
    </row>
    <row r="87" spans="7:9" x14ac:dyDescent="0.45">
      <c r="G87" s="14">
        <v>83</v>
      </c>
      <c r="H87" s="14" t="s">
        <v>205</v>
      </c>
      <c r="I87" s="14"/>
    </row>
    <row r="88" spans="7:9" x14ac:dyDescent="0.45">
      <c r="G88" s="14">
        <v>84</v>
      </c>
      <c r="H88" s="14" t="s">
        <v>206</v>
      </c>
      <c r="I88" s="14"/>
    </row>
    <row r="89" spans="7:9" x14ac:dyDescent="0.45">
      <c r="G89" s="14">
        <v>85</v>
      </c>
      <c r="H89" s="14" t="s">
        <v>207</v>
      </c>
      <c r="I89" s="14"/>
    </row>
    <row r="90" spans="7:9" x14ac:dyDescent="0.45">
      <c r="G90" s="14">
        <v>86</v>
      </c>
      <c r="H90" s="14" t="s">
        <v>208</v>
      </c>
      <c r="I90" s="14"/>
    </row>
    <row r="91" spans="7:9" x14ac:dyDescent="0.45">
      <c r="G91" s="14">
        <v>87</v>
      </c>
      <c r="H91" s="14" t="s">
        <v>209</v>
      </c>
      <c r="I91" s="14"/>
    </row>
    <row r="92" spans="7:9" x14ac:dyDescent="0.45">
      <c r="G92" s="14">
        <v>88</v>
      </c>
      <c r="H92" s="14" t="s">
        <v>210</v>
      </c>
      <c r="I92" s="14"/>
    </row>
    <row r="93" spans="7:9" x14ac:dyDescent="0.45">
      <c r="G93" s="14">
        <v>89</v>
      </c>
      <c r="H93" s="14" t="s">
        <v>211</v>
      </c>
      <c r="I93" s="14"/>
    </row>
    <row r="94" spans="7:9" x14ac:dyDescent="0.45">
      <c r="G94" s="14">
        <v>90</v>
      </c>
      <c r="H94" s="14" t="s">
        <v>212</v>
      </c>
      <c r="I94" s="14"/>
    </row>
    <row r="95" spans="7:9" x14ac:dyDescent="0.45">
      <c r="G95" s="14">
        <v>91</v>
      </c>
      <c r="H95" s="14" t="s">
        <v>213</v>
      </c>
      <c r="I95" s="14"/>
    </row>
    <row r="96" spans="7:9" x14ac:dyDescent="0.45">
      <c r="G96" s="14">
        <v>92</v>
      </c>
      <c r="H96" s="14" t="s">
        <v>214</v>
      </c>
      <c r="I96" s="14"/>
    </row>
    <row r="97" spans="7:9" x14ac:dyDescent="0.45">
      <c r="G97" s="14">
        <v>93</v>
      </c>
      <c r="H97" s="14" t="s">
        <v>215</v>
      </c>
      <c r="I97" s="14"/>
    </row>
    <row r="98" spans="7:9" x14ac:dyDescent="0.45">
      <c r="G98" s="14">
        <v>94</v>
      </c>
      <c r="H98" s="14" t="s">
        <v>216</v>
      </c>
      <c r="I98" s="14"/>
    </row>
    <row r="99" spans="7:9" x14ac:dyDescent="0.45">
      <c r="G99" s="14">
        <v>95</v>
      </c>
      <c r="H99" s="14" t="s">
        <v>217</v>
      </c>
      <c r="I99" s="14"/>
    </row>
    <row r="100" spans="7:9" x14ac:dyDescent="0.45">
      <c r="G100" s="14">
        <v>96</v>
      </c>
      <c r="H100" s="14" t="s">
        <v>218</v>
      </c>
      <c r="I100" s="14"/>
    </row>
    <row r="101" spans="7:9" x14ac:dyDescent="0.45">
      <c r="G101" s="14">
        <v>97</v>
      </c>
      <c r="H101" s="14" t="s">
        <v>219</v>
      </c>
      <c r="I101" s="14"/>
    </row>
    <row r="102" spans="7:9" x14ac:dyDescent="0.45">
      <c r="G102" s="14">
        <v>98</v>
      </c>
      <c r="H102" s="14" t="s">
        <v>220</v>
      </c>
      <c r="I102" s="14"/>
    </row>
    <row r="103" spans="7:9" x14ac:dyDescent="0.45">
      <c r="G103" s="14">
        <v>99</v>
      </c>
      <c r="H103" s="14" t="s">
        <v>221</v>
      </c>
      <c r="I103" s="14"/>
    </row>
    <row r="104" spans="7:9" x14ac:dyDescent="0.45">
      <c r="G104" s="14">
        <v>100</v>
      </c>
      <c r="H104" s="14" t="s">
        <v>222</v>
      </c>
      <c r="I104" s="14"/>
    </row>
    <row r="105" spans="7:9" x14ac:dyDescent="0.45">
      <c r="G105" s="14">
        <v>101</v>
      </c>
      <c r="H105" s="14" t="s">
        <v>223</v>
      </c>
      <c r="I105" s="14"/>
    </row>
    <row r="106" spans="7:9" x14ac:dyDescent="0.45">
      <c r="G106" s="14">
        <v>102</v>
      </c>
      <c r="H106" s="14" t="s">
        <v>224</v>
      </c>
      <c r="I106" s="14"/>
    </row>
    <row r="107" spans="7:9" x14ac:dyDescent="0.45">
      <c r="G107" s="14">
        <v>103</v>
      </c>
      <c r="H107" s="14" t="s">
        <v>225</v>
      </c>
      <c r="I107" s="14"/>
    </row>
    <row r="108" spans="7:9" x14ac:dyDescent="0.45">
      <c r="G108" s="14">
        <v>104</v>
      </c>
      <c r="H108" s="14" t="s">
        <v>226</v>
      </c>
      <c r="I108" s="14"/>
    </row>
    <row r="109" spans="7:9" x14ac:dyDescent="0.45">
      <c r="G109" s="14">
        <v>105</v>
      </c>
      <c r="H109" s="14" t="s">
        <v>227</v>
      </c>
      <c r="I109" s="14"/>
    </row>
    <row r="110" spans="7:9" x14ac:dyDescent="0.45">
      <c r="G110" s="14">
        <v>106</v>
      </c>
      <c r="H110" s="14" t="s">
        <v>228</v>
      </c>
      <c r="I110" s="14"/>
    </row>
    <row r="111" spans="7:9" x14ac:dyDescent="0.45">
      <c r="G111" s="14">
        <v>107</v>
      </c>
      <c r="H111" s="14" t="s">
        <v>229</v>
      </c>
      <c r="I111" s="14"/>
    </row>
    <row r="112" spans="7:9" x14ac:dyDescent="0.45">
      <c r="G112" s="14">
        <v>108</v>
      </c>
      <c r="H112" s="14" t="s">
        <v>230</v>
      </c>
      <c r="I112" s="14"/>
    </row>
    <row r="113" spans="7:9" x14ac:dyDescent="0.45">
      <c r="G113" s="14">
        <v>109</v>
      </c>
      <c r="H113" s="14" t="s">
        <v>231</v>
      </c>
      <c r="I113" s="14"/>
    </row>
    <row r="114" spans="7:9" x14ac:dyDescent="0.45">
      <c r="G114" s="14">
        <v>110</v>
      </c>
      <c r="H114" s="14" t="s">
        <v>232</v>
      </c>
      <c r="I114" s="14"/>
    </row>
    <row r="115" spans="7:9" x14ac:dyDescent="0.45">
      <c r="G115" s="14">
        <v>111</v>
      </c>
      <c r="H115" s="14" t="s">
        <v>233</v>
      </c>
      <c r="I115" s="14"/>
    </row>
    <row r="116" spans="7:9" x14ac:dyDescent="0.45">
      <c r="G116" s="14">
        <v>112</v>
      </c>
      <c r="H116" s="14" t="s">
        <v>234</v>
      </c>
      <c r="I116" s="14"/>
    </row>
    <row r="117" spans="7:9" x14ac:dyDescent="0.45">
      <c r="G117" s="14">
        <v>113</v>
      </c>
      <c r="H117" s="14" t="s">
        <v>235</v>
      </c>
      <c r="I117" s="14"/>
    </row>
    <row r="118" spans="7:9" x14ac:dyDescent="0.45">
      <c r="G118" s="14">
        <v>114</v>
      </c>
      <c r="H118" s="14" t="s">
        <v>236</v>
      </c>
      <c r="I118" s="14"/>
    </row>
    <row r="119" spans="7:9" x14ac:dyDescent="0.45">
      <c r="G119" s="14">
        <v>115</v>
      </c>
      <c r="H119" s="14" t="s">
        <v>237</v>
      </c>
      <c r="I119" s="14"/>
    </row>
    <row r="120" spans="7:9" x14ac:dyDescent="0.45">
      <c r="G120" s="14">
        <v>116</v>
      </c>
      <c r="H120" s="14" t="s">
        <v>238</v>
      </c>
      <c r="I120" s="14"/>
    </row>
    <row r="121" spans="7:9" x14ac:dyDescent="0.45">
      <c r="G121" s="14">
        <v>117</v>
      </c>
      <c r="H121" s="14" t="s">
        <v>239</v>
      </c>
      <c r="I121" s="14"/>
    </row>
    <row r="122" spans="7:9" x14ac:dyDescent="0.45">
      <c r="G122" s="14">
        <v>118</v>
      </c>
      <c r="H122" s="14" t="s">
        <v>240</v>
      </c>
      <c r="I122" s="14"/>
    </row>
    <row r="123" spans="7:9" x14ac:dyDescent="0.45">
      <c r="G123" s="14">
        <v>119</v>
      </c>
      <c r="H123" s="14" t="s">
        <v>241</v>
      </c>
      <c r="I123" s="14"/>
    </row>
    <row r="124" spans="7:9" x14ac:dyDescent="0.45">
      <c r="G124" s="14">
        <v>120</v>
      </c>
      <c r="H124" s="14" t="s">
        <v>242</v>
      </c>
      <c r="I124" s="14"/>
    </row>
    <row r="125" spans="7:9" x14ac:dyDescent="0.45">
      <c r="G125" s="14">
        <v>121</v>
      </c>
      <c r="H125" s="14" t="s">
        <v>243</v>
      </c>
      <c r="I125" s="14"/>
    </row>
    <row r="126" spans="7:9" x14ac:dyDescent="0.45">
      <c r="G126" s="14">
        <v>122</v>
      </c>
      <c r="H126" s="14" t="s">
        <v>244</v>
      </c>
      <c r="I126" s="14"/>
    </row>
    <row r="127" spans="7:9" x14ac:dyDescent="0.45">
      <c r="G127" s="14">
        <v>123</v>
      </c>
      <c r="H127" s="14" t="s">
        <v>245</v>
      </c>
      <c r="I127" s="14"/>
    </row>
    <row r="128" spans="7:9" x14ac:dyDescent="0.45">
      <c r="G128" s="14">
        <v>124</v>
      </c>
      <c r="H128" s="14" t="s">
        <v>246</v>
      </c>
      <c r="I128" s="14"/>
    </row>
    <row r="129" spans="7:9" x14ac:dyDescent="0.45">
      <c r="G129" s="14">
        <v>125</v>
      </c>
      <c r="H129" s="14" t="s">
        <v>247</v>
      </c>
      <c r="I129" s="14"/>
    </row>
    <row r="130" spans="7:9" x14ac:dyDescent="0.45">
      <c r="G130" s="14">
        <v>126</v>
      </c>
      <c r="H130" s="14" t="s">
        <v>248</v>
      </c>
      <c r="I130" s="14"/>
    </row>
    <row r="131" spans="7:9" x14ac:dyDescent="0.45">
      <c r="G131" s="14">
        <v>127</v>
      </c>
      <c r="H131" s="14" t="s">
        <v>249</v>
      </c>
      <c r="I131" s="14"/>
    </row>
    <row r="132" spans="7:9" x14ac:dyDescent="0.45">
      <c r="G132" s="14">
        <v>128</v>
      </c>
      <c r="H132" s="14" t="s">
        <v>250</v>
      </c>
      <c r="I132" s="14"/>
    </row>
    <row r="133" spans="7:9" x14ac:dyDescent="0.45">
      <c r="G133" s="14">
        <v>129</v>
      </c>
      <c r="H133" s="14" t="s">
        <v>251</v>
      </c>
      <c r="I133" s="14"/>
    </row>
    <row r="134" spans="7:9" x14ac:dyDescent="0.45">
      <c r="G134" s="14">
        <v>130</v>
      </c>
      <c r="H134" s="14" t="s">
        <v>252</v>
      </c>
      <c r="I134" s="14"/>
    </row>
    <row r="135" spans="7:9" x14ac:dyDescent="0.45">
      <c r="G135" s="14">
        <v>131</v>
      </c>
      <c r="H135" s="14" t="s">
        <v>253</v>
      </c>
      <c r="I135" s="14"/>
    </row>
    <row r="136" spans="7:9" x14ac:dyDescent="0.45">
      <c r="G136" s="14">
        <v>132</v>
      </c>
      <c r="H136" s="14" t="s">
        <v>254</v>
      </c>
      <c r="I136" s="14"/>
    </row>
    <row r="137" spans="7:9" x14ac:dyDescent="0.45">
      <c r="G137" s="14">
        <v>133</v>
      </c>
      <c r="H137" s="14" t="s">
        <v>255</v>
      </c>
      <c r="I137" s="14"/>
    </row>
    <row r="138" spans="7:9" x14ac:dyDescent="0.45">
      <c r="G138" s="14">
        <v>134</v>
      </c>
      <c r="H138" s="14" t="s">
        <v>256</v>
      </c>
      <c r="I138" s="14"/>
    </row>
    <row r="139" spans="7:9" x14ac:dyDescent="0.45">
      <c r="G139" s="14">
        <v>135</v>
      </c>
      <c r="H139" s="14" t="s">
        <v>257</v>
      </c>
      <c r="I139" s="14"/>
    </row>
    <row r="140" spans="7:9" x14ac:dyDescent="0.45">
      <c r="G140" s="14">
        <v>136</v>
      </c>
      <c r="H140" s="14" t="s">
        <v>258</v>
      </c>
      <c r="I140" s="14"/>
    </row>
    <row r="141" spans="7:9" x14ac:dyDescent="0.45">
      <c r="G141" s="14">
        <v>137</v>
      </c>
      <c r="H141" s="14" t="s">
        <v>259</v>
      </c>
      <c r="I141" s="14"/>
    </row>
    <row r="142" spans="7:9" x14ac:dyDescent="0.45">
      <c r="G142" s="14">
        <v>138</v>
      </c>
      <c r="H142" s="14" t="s">
        <v>260</v>
      </c>
      <c r="I142" s="14"/>
    </row>
    <row r="143" spans="7:9" x14ac:dyDescent="0.45">
      <c r="G143" s="14">
        <v>139</v>
      </c>
      <c r="H143" s="14" t="s">
        <v>261</v>
      </c>
      <c r="I143" s="14"/>
    </row>
    <row r="144" spans="7:9" x14ac:dyDescent="0.45">
      <c r="G144" s="14">
        <v>140</v>
      </c>
      <c r="H144" s="14" t="s">
        <v>262</v>
      </c>
      <c r="I144" s="14"/>
    </row>
    <row r="145" spans="7:9" x14ac:dyDescent="0.45">
      <c r="G145" s="14">
        <v>141</v>
      </c>
      <c r="H145" s="14" t="s">
        <v>263</v>
      </c>
      <c r="I145" s="14"/>
    </row>
    <row r="146" spans="7:9" x14ac:dyDescent="0.45">
      <c r="G146" s="14">
        <v>142</v>
      </c>
      <c r="H146" s="14" t="s">
        <v>264</v>
      </c>
      <c r="I146" s="14"/>
    </row>
    <row r="147" spans="7:9" x14ac:dyDescent="0.45">
      <c r="G147" s="14">
        <v>143</v>
      </c>
      <c r="H147" s="14" t="s">
        <v>265</v>
      </c>
      <c r="I147" s="14"/>
    </row>
    <row r="148" spans="7:9" x14ac:dyDescent="0.45">
      <c r="G148" s="14">
        <v>144</v>
      </c>
      <c r="H148" s="14" t="s">
        <v>266</v>
      </c>
      <c r="I148" s="14"/>
    </row>
    <row r="149" spans="7:9" x14ac:dyDescent="0.45">
      <c r="G149" s="14">
        <v>145</v>
      </c>
      <c r="H149" s="14" t="s">
        <v>267</v>
      </c>
      <c r="I149" s="14"/>
    </row>
    <row r="150" spans="7:9" x14ac:dyDescent="0.45">
      <c r="G150" s="14">
        <v>146</v>
      </c>
      <c r="H150" s="14" t="s">
        <v>268</v>
      </c>
      <c r="I150" s="14"/>
    </row>
    <row r="151" spans="7:9" x14ac:dyDescent="0.45">
      <c r="G151" s="14">
        <v>147</v>
      </c>
      <c r="H151" s="14" t="s">
        <v>269</v>
      </c>
      <c r="I151" s="14"/>
    </row>
    <row r="152" spans="7:9" x14ac:dyDescent="0.45">
      <c r="G152" s="14">
        <v>148</v>
      </c>
      <c r="H152" s="14" t="s">
        <v>270</v>
      </c>
      <c r="I152" s="14"/>
    </row>
    <row r="153" spans="7:9" x14ac:dyDescent="0.45">
      <c r="G153" s="14">
        <v>149</v>
      </c>
      <c r="H153" s="14" t="s">
        <v>271</v>
      </c>
      <c r="I153" s="14"/>
    </row>
    <row r="154" spans="7:9" x14ac:dyDescent="0.45">
      <c r="G154" s="14">
        <v>150</v>
      </c>
      <c r="H154" s="14" t="s">
        <v>272</v>
      </c>
      <c r="I154" s="14"/>
    </row>
    <row r="155" spans="7:9" x14ac:dyDescent="0.45">
      <c r="G155" s="14">
        <v>151</v>
      </c>
      <c r="H155" s="14" t="s">
        <v>273</v>
      </c>
      <c r="I155" s="14"/>
    </row>
    <row r="156" spans="7:9" x14ac:dyDescent="0.45">
      <c r="G156" s="14">
        <v>152</v>
      </c>
      <c r="H156" s="14" t="s">
        <v>274</v>
      </c>
      <c r="I156" s="14"/>
    </row>
    <row r="157" spans="7:9" x14ac:dyDescent="0.45">
      <c r="G157" s="14">
        <v>153</v>
      </c>
      <c r="H157" s="14" t="s">
        <v>275</v>
      </c>
      <c r="I157" s="14"/>
    </row>
    <row r="158" spans="7:9" x14ac:dyDescent="0.45">
      <c r="G158" s="14">
        <v>154</v>
      </c>
      <c r="H158" s="14" t="s">
        <v>276</v>
      </c>
      <c r="I158" s="14"/>
    </row>
    <row r="159" spans="7:9" x14ac:dyDescent="0.45">
      <c r="G159" s="14">
        <v>155</v>
      </c>
      <c r="H159" s="14" t="s">
        <v>277</v>
      </c>
      <c r="I159" s="14"/>
    </row>
    <row r="160" spans="7:9" x14ac:dyDescent="0.45">
      <c r="G160" s="14">
        <v>156</v>
      </c>
      <c r="H160" s="14" t="s">
        <v>278</v>
      </c>
      <c r="I160" s="14"/>
    </row>
    <row r="161" spans="7:9" x14ac:dyDescent="0.45">
      <c r="G161" s="14">
        <v>157</v>
      </c>
      <c r="H161" s="14" t="s">
        <v>279</v>
      </c>
      <c r="I161" s="14"/>
    </row>
    <row r="162" spans="7:9" x14ac:dyDescent="0.45">
      <c r="G162" s="14">
        <v>158</v>
      </c>
      <c r="H162" s="14" t="s">
        <v>280</v>
      </c>
      <c r="I162" s="14"/>
    </row>
    <row r="163" spans="7:9" x14ac:dyDescent="0.45">
      <c r="G163" s="14">
        <v>159</v>
      </c>
      <c r="H163" s="14" t="s">
        <v>281</v>
      </c>
      <c r="I163" s="14"/>
    </row>
    <row r="164" spans="7:9" x14ac:dyDescent="0.45">
      <c r="G164" s="14">
        <v>160</v>
      </c>
      <c r="H164" s="14" t="s">
        <v>282</v>
      </c>
      <c r="I164" s="14"/>
    </row>
    <row r="165" spans="7:9" x14ac:dyDescent="0.45">
      <c r="G165" s="14">
        <v>161</v>
      </c>
      <c r="H165" s="14" t="s">
        <v>283</v>
      </c>
      <c r="I165" s="14"/>
    </row>
    <row r="166" spans="7:9" x14ac:dyDescent="0.45">
      <c r="G166" s="14">
        <v>162</v>
      </c>
      <c r="H166" s="14" t="s">
        <v>284</v>
      </c>
      <c r="I166" s="14"/>
    </row>
    <row r="167" spans="7:9" x14ac:dyDescent="0.45">
      <c r="G167" s="14">
        <v>163</v>
      </c>
      <c r="H167" s="14" t="s">
        <v>285</v>
      </c>
      <c r="I167" s="14"/>
    </row>
    <row r="168" spans="7:9" x14ac:dyDescent="0.45">
      <c r="G168" s="14">
        <v>164</v>
      </c>
      <c r="H168" s="14" t="s">
        <v>286</v>
      </c>
      <c r="I168" s="14"/>
    </row>
    <row r="169" spans="7:9" x14ac:dyDescent="0.45">
      <c r="G169" s="14">
        <v>165</v>
      </c>
      <c r="H169" s="14" t="s">
        <v>287</v>
      </c>
      <c r="I169" s="14"/>
    </row>
    <row r="170" spans="7:9" x14ac:dyDescent="0.45">
      <c r="G170" s="14">
        <v>166</v>
      </c>
      <c r="H170" s="14" t="s">
        <v>288</v>
      </c>
      <c r="I170" s="14"/>
    </row>
    <row r="171" spans="7:9" x14ac:dyDescent="0.45">
      <c r="G171" s="14">
        <v>167</v>
      </c>
      <c r="H171" s="14" t="s">
        <v>289</v>
      </c>
      <c r="I171" s="14"/>
    </row>
    <row r="172" spans="7:9" x14ac:dyDescent="0.45">
      <c r="G172" s="14">
        <v>168</v>
      </c>
      <c r="H172" s="14" t="s">
        <v>290</v>
      </c>
      <c r="I172" s="14"/>
    </row>
    <row r="173" spans="7:9" x14ac:dyDescent="0.45">
      <c r="G173" s="14">
        <v>169</v>
      </c>
      <c r="H173" s="14" t="s">
        <v>291</v>
      </c>
      <c r="I173" s="14"/>
    </row>
    <row r="174" spans="7:9" x14ac:dyDescent="0.45">
      <c r="G174" s="14">
        <v>170</v>
      </c>
      <c r="H174" s="14" t="s">
        <v>292</v>
      </c>
      <c r="I174" s="14"/>
    </row>
    <row r="175" spans="7:9" x14ac:dyDescent="0.45">
      <c r="G175" s="14">
        <v>171</v>
      </c>
      <c r="H175" s="14" t="s">
        <v>293</v>
      </c>
      <c r="I175" s="14"/>
    </row>
    <row r="176" spans="7:9" x14ac:dyDescent="0.45">
      <c r="G176" s="14">
        <v>172</v>
      </c>
      <c r="H176" s="14" t="s">
        <v>294</v>
      </c>
      <c r="I176" s="14"/>
    </row>
    <row r="177" spans="7:9" x14ac:dyDescent="0.45">
      <c r="G177" s="14">
        <v>173</v>
      </c>
      <c r="H177" s="14" t="s">
        <v>295</v>
      </c>
      <c r="I177" s="14"/>
    </row>
    <row r="178" spans="7:9" x14ac:dyDescent="0.45">
      <c r="G178" s="14">
        <v>174</v>
      </c>
      <c r="H178" s="14" t="s">
        <v>296</v>
      </c>
      <c r="I178" s="14"/>
    </row>
    <row r="179" spans="7:9" x14ac:dyDescent="0.45">
      <c r="G179" s="14">
        <v>175</v>
      </c>
      <c r="H179" s="14" t="s">
        <v>297</v>
      </c>
      <c r="I179" s="14"/>
    </row>
    <row r="180" spans="7:9" x14ac:dyDescent="0.45">
      <c r="G180" s="14">
        <v>176</v>
      </c>
      <c r="H180" s="14" t="s">
        <v>298</v>
      </c>
      <c r="I180" s="14"/>
    </row>
    <row r="181" spans="7:9" x14ac:dyDescent="0.45">
      <c r="G181" s="14">
        <v>177</v>
      </c>
      <c r="H181" s="14" t="s">
        <v>299</v>
      </c>
      <c r="I181" s="14"/>
    </row>
    <row r="182" spans="7:9" x14ac:dyDescent="0.45">
      <c r="G182" s="14">
        <v>178</v>
      </c>
      <c r="H182" s="14" t="s">
        <v>300</v>
      </c>
      <c r="I182" s="14"/>
    </row>
    <row r="183" spans="7:9" x14ac:dyDescent="0.45">
      <c r="G183" s="14">
        <v>179</v>
      </c>
      <c r="H183" s="14" t="s">
        <v>301</v>
      </c>
      <c r="I183" s="14"/>
    </row>
    <row r="184" spans="7:9" x14ac:dyDescent="0.45">
      <c r="G184" s="14">
        <v>180</v>
      </c>
      <c r="H184" s="14" t="s">
        <v>302</v>
      </c>
      <c r="I184" s="14"/>
    </row>
    <row r="185" spans="7:9" x14ac:dyDescent="0.45">
      <c r="G185" s="14">
        <v>181</v>
      </c>
      <c r="H185" s="14" t="s">
        <v>303</v>
      </c>
      <c r="I185" s="14"/>
    </row>
    <row r="186" spans="7:9" x14ac:dyDescent="0.45">
      <c r="G186" s="14">
        <v>182</v>
      </c>
      <c r="H186" s="14" t="s">
        <v>304</v>
      </c>
      <c r="I186" s="14"/>
    </row>
    <row r="187" spans="7:9" x14ac:dyDescent="0.45">
      <c r="G187" s="14">
        <v>183</v>
      </c>
      <c r="H187" s="14" t="s">
        <v>305</v>
      </c>
      <c r="I187" s="14"/>
    </row>
    <row r="188" spans="7:9" x14ac:dyDescent="0.45">
      <c r="G188" s="14">
        <v>184</v>
      </c>
      <c r="H188" s="14" t="s">
        <v>306</v>
      </c>
      <c r="I188" s="14"/>
    </row>
    <row r="189" spans="7:9" x14ac:dyDescent="0.45">
      <c r="G189" s="14">
        <v>185</v>
      </c>
      <c r="H189" s="14" t="s">
        <v>307</v>
      </c>
      <c r="I189" s="14"/>
    </row>
    <row r="190" spans="7:9" x14ac:dyDescent="0.45">
      <c r="G190" s="14">
        <v>186</v>
      </c>
      <c r="H190" s="14" t="s">
        <v>308</v>
      </c>
      <c r="I190" s="14"/>
    </row>
    <row r="191" spans="7:9" x14ac:dyDescent="0.45">
      <c r="G191" s="14">
        <v>187</v>
      </c>
      <c r="H191" s="14" t="s">
        <v>309</v>
      </c>
      <c r="I191" s="14"/>
    </row>
    <row r="192" spans="7:9" x14ac:dyDescent="0.45">
      <c r="G192" s="14">
        <v>188</v>
      </c>
      <c r="H192" s="14" t="s">
        <v>310</v>
      </c>
      <c r="I192" s="14"/>
    </row>
    <row r="193" spans="7:9" x14ac:dyDescent="0.45">
      <c r="G193" s="14">
        <v>189</v>
      </c>
      <c r="H193" s="14" t="s">
        <v>311</v>
      </c>
      <c r="I193" s="14"/>
    </row>
    <row r="194" spans="7:9" x14ac:dyDescent="0.45">
      <c r="G194" s="14">
        <v>190</v>
      </c>
      <c r="H194" s="14" t="s">
        <v>312</v>
      </c>
      <c r="I194" s="14"/>
    </row>
    <row r="195" spans="7:9" x14ac:dyDescent="0.45">
      <c r="G195" s="14">
        <v>191</v>
      </c>
      <c r="H195" s="14" t="s">
        <v>313</v>
      </c>
      <c r="I195" s="14"/>
    </row>
    <row r="196" spans="7:9" x14ac:dyDescent="0.45">
      <c r="G196" s="14">
        <v>192</v>
      </c>
      <c r="H196" s="14" t="s">
        <v>314</v>
      </c>
      <c r="I196" s="14"/>
    </row>
    <row r="197" spans="7:9" x14ac:dyDescent="0.45">
      <c r="G197" s="14">
        <v>193</v>
      </c>
      <c r="H197" s="14" t="s">
        <v>315</v>
      </c>
      <c r="I197" s="14"/>
    </row>
    <row r="198" spans="7:9" x14ac:dyDescent="0.45">
      <c r="G198" s="14">
        <v>194</v>
      </c>
      <c r="H198" s="14" t="s">
        <v>316</v>
      </c>
      <c r="I198" s="14"/>
    </row>
    <row r="199" spans="7:9" x14ac:dyDescent="0.45">
      <c r="G199" s="14">
        <v>195</v>
      </c>
      <c r="H199" s="14" t="s">
        <v>317</v>
      </c>
      <c r="I199" s="14"/>
    </row>
    <row r="200" spans="7:9" x14ac:dyDescent="0.45">
      <c r="G200" s="14">
        <v>196</v>
      </c>
      <c r="H200" s="14" t="s">
        <v>318</v>
      </c>
      <c r="I200" s="14"/>
    </row>
    <row r="201" spans="7:9" x14ac:dyDescent="0.45">
      <c r="G201" s="14">
        <v>197</v>
      </c>
      <c r="H201" s="14" t="s">
        <v>319</v>
      </c>
      <c r="I201" s="14"/>
    </row>
    <row r="202" spans="7:9" x14ac:dyDescent="0.45">
      <c r="G202" s="14">
        <v>198</v>
      </c>
      <c r="H202" s="14" t="s">
        <v>320</v>
      </c>
      <c r="I202" s="14"/>
    </row>
    <row r="203" spans="7:9" x14ac:dyDescent="0.45">
      <c r="G203" s="14">
        <v>199</v>
      </c>
      <c r="H203" s="14" t="s">
        <v>321</v>
      </c>
      <c r="I203" s="14"/>
    </row>
    <row r="204" spans="7:9" x14ac:dyDescent="0.45">
      <c r="G204" s="14">
        <v>200</v>
      </c>
      <c r="H204" s="14" t="s">
        <v>322</v>
      </c>
      <c r="I204" s="14"/>
    </row>
    <row r="205" spans="7:9" x14ac:dyDescent="0.45">
      <c r="G205" s="14">
        <v>201</v>
      </c>
      <c r="H205" s="14" t="s">
        <v>323</v>
      </c>
      <c r="I205" s="14"/>
    </row>
    <row r="206" spans="7:9" x14ac:dyDescent="0.45">
      <c r="G206" s="14">
        <v>202</v>
      </c>
      <c r="H206" s="14" t="s">
        <v>324</v>
      </c>
      <c r="I206" s="14"/>
    </row>
    <row r="207" spans="7:9" x14ac:dyDescent="0.45">
      <c r="G207" s="14">
        <v>203</v>
      </c>
      <c r="H207" s="14" t="s">
        <v>325</v>
      </c>
      <c r="I207" s="14"/>
    </row>
    <row r="208" spans="7:9" x14ac:dyDescent="0.45">
      <c r="G208" s="14">
        <v>204</v>
      </c>
      <c r="H208" s="14" t="s">
        <v>326</v>
      </c>
      <c r="I208" s="14"/>
    </row>
    <row r="209" spans="7:9" x14ac:dyDescent="0.45">
      <c r="G209" s="14">
        <v>205</v>
      </c>
      <c r="H209" s="14" t="s">
        <v>327</v>
      </c>
      <c r="I209" s="14"/>
    </row>
    <row r="210" spans="7:9" x14ac:dyDescent="0.45">
      <c r="G210" s="14">
        <v>206</v>
      </c>
      <c r="H210" s="14" t="s">
        <v>328</v>
      </c>
      <c r="I210" s="14"/>
    </row>
    <row r="211" spans="7:9" x14ac:dyDescent="0.45">
      <c r="G211" s="14">
        <v>207</v>
      </c>
      <c r="H211" s="14" t="s">
        <v>329</v>
      </c>
      <c r="I211" s="14"/>
    </row>
    <row r="212" spans="7:9" x14ac:dyDescent="0.45">
      <c r="G212" s="14">
        <v>208</v>
      </c>
      <c r="H212" s="14" t="s">
        <v>330</v>
      </c>
      <c r="I212" s="14"/>
    </row>
    <row r="213" spans="7:9" x14ac:dyDescent="0.45">
      <c r="G213" s="14">
        <v>209</v>
      </c>
      <c r="H213" s="14" t="s">
        <v>331</v>
      </c>
      <c r="I213" s="14"/>
    </row>
    <row r="214" spans="7:9" x14ac:dyDescent="0.45">
      <c r="G214" s="14">
        <v>210</v>
      </c>
      <c r="H214" s="14" t="s">
        <v>332</v>
      </c>
      <c r="I214" s="14"/>
    </row>
    <row r="215" spans="7:9" x14ac:dyDescent="0.45">
      <c r="G215" s="14">
        <v>211</v>
      </c>
      <c r="H215" s="14" t="s">
        <v>333</v>
      </c>
      <c r="I215" s="14"/>
    </row>
    <row r="216" spans="7:9" x14ac:dyDescent="0.45">
      <c r="G216" s="14">
        <v>212</v>
      </c>
      <c r="H216" s="14" t="s">
        <v>334</v>
      </c>
      <c r="I216" s="14"/>
    </row>
    <row r="217" spans="7:9" x14ac:dyDescent="0.45">
      <c r="G217" s="14">
        <v>213</v>
      </c>
      <c r="H217" s="14" t="s">
        <v>335</v>
      </c>
      <c r="I217" s="14"/>
    </row>
    <row r="218" spans="7:9" x14ac:dyDescent="0.45">
      <c r="G218" s="14">
        <v>214</v>
      </c>
      <c r="H218" s="14" t="s">
        <v>336</v>
      </c>
      <c r="I218" s="14"/>
    </row>
    <row r="219" spans="7:9" x14ac:dyDescent="0.45">
      <c r="G219" s="14">
        <v>215</v>
      </c>
      <c r="H219" s="14" t="s">
        <v>337</v>
      </c>
      <c r="I219" s="14"/>
    </row>
    <row r="220" spans="7:9" x14ac:dyDescent="0.45">
      <c r="G220" s="14">
        <v>216</v>
      </c>
      <c r="H220" s="14" t="s">
        <v>338</v>
      </c>
      <c r="I220" s="14"/>
    </row>
    <row r="221" spans="7:9" x14ac:dyDescent="0.45">
      <c r="G221" s="14">
        <v>217</v>
      </c>
      <c r="H221" s="14" t="s">
        <v>339</v>
      </c>
      <c r="I221" s="14"/>
    </row>
    <row r="222" spans="7:9" x14ac:dyDescent="0.45">
      <c r="G222" s="14">
        <v>218</v>
      </c>
      <c r="H222" s="14" t="s">
        <v>340</v>
      </c>
      <c r="I222" s="14"/>
    </row>
    <row r="223" spans="7:9" x14ac:dyDescent="0.45">
      <c r="G223" s="14">
        <v>219</v>
      </c>
      <c r="H223" s="14" t="s">
        <v>341</v>
      </c>
      <c r="I223" s="14"/>
    </row>
    <row r="224" spans="7:9" x14ac:dyDescent="0.45">
      <c r="G224" s="14">
        <v>220</v>
      </c>
      <c r="H224" s="14" t="s">
        <v>342</v>
      </c>
      <c r="I224" s="14"/>
    </row>
    <row r="225" spans="7:9" x14ac:dyDescent="0.45">
      <c r="G225" s="14">
        <v>221</v>
      </c>
      <c r="H225" s="14" t="s">
        <v>343</v>
      </c>
      <c r="I225" s="14"/>
    </row>
    <row r="226" spans="7:9" x14ac:dyDescent="0.45">
      <c r="G226" s="14">
        <v>222</v>
      </c>
      <c r="H226" s="14" t="s">
        <v>344</v>
      </c>
      <c r="I226" s="14"/>
    </row>
    <row r="227" spans="7:9" x14ac:dyDescent="0.45">
      <c r="G227" s="14">
        <v>223</v>
      </c>
      <c r="H227" s="14" t="s">
        <v>345</v>
      </c>
      <c r="I227" s="14"/>
    </row>
    <row r="228" spans="7:9" x14ac:dyDescent="0.45">
      <c r="G228" s="14">
        <v>224</v>
      </c>
      <c r="H228" s="14" t="s">
        <v>346</v>
      </c>
      <c r="I228" s="14"/>
    </row>
    <row r="229" spans="7:9" x14ac:dyDescent="0.45">
      <c r="G229" s="14">
        <v>225</v>
      </c>
      <c r="H229" s="14" t="s">
        <v>347</v>
      </c>
      <c r="I229" s="14"/>
    </row>
    <row r="230" spans="7:9" x14ac:dyDescent="0.45">
      <c r="G230" s="14">
        <v>226</v>
      </c>
      <c r="H230" s="14" t="s">
        <v>348</v>
      </c>
      <c r="I230" s="14"/>
    </row>
    <row r="231" spans="7:9" x14ac:dyDescent="0.45">
      <c r="G231" s="14">
        <v>227</v>
      </c>
      <c r="H231" s="14" t="s">
        <v>349</v>
      </c>
      <c r="I231" s="14"/>
    </row>
    <row r="232" spans="7:9" x14ac:dyDescent="0.45">
      <c r="G232" s="14">
        <v>228</v>
      </c>
      <c r="H232" s="14" t="s">
        <v>350</v>
      </c>
      <c r="I232" s="14"/>
    </row>
    <row r="233" spans="7:9" x14ac:dyDescent="0.45">
      <c r="G233" s="14">
        <v>229</v>
      </c>
      <c r="H233" s="14" t="s">
        <v>351</v>
      </c>
      <c r="I233" s="14"/>
    </row>
    <row r="234" spans="7:9" x14ac:dyDescent="0.45">
      <c r="G234" s="14">
        <v>230</v>
      </c>
      <c r="H234" s="14" t="s">
        <v>352</v>
      </c>
      <c r="I234" s="14"/>
    </row>
    <row r="235" spans="7:9" x14ac:dyDescent="0.45">
      <c r="G235" s="14">
        <v>231</v>
      </c>
      <c r="H235" s="14" t="s">
        <v>353</v>
      </c>
      <c r="I235" s="14"/>
    </row>
    <row r="236" spans="7:9" x14ac:dyDescent="0.45">
      <c r="G236" s="14">
        <v>232</v>
      </c>
      <c r="H236" s="14" t="s">
        <v>354</v>
      </c>
      <c r="I236" s="14"/>
    </row>
    <row r="237" spans="7:9" x14ac:dyDescent="0.45">
      <c r="G237" s="14">
        <v>233</v>
      </c>
      <c r="H237" s="14" t="s">
        <v>355</v>
      </c>
      <c r="I237" s="14"/>
    </row>
    <row r="238" spans="7:9" x14ac:dyDescent="0.45">
      <c r="G238" s="14">
        <v>234</v>
      </c>
      <c r="H238" s="14" t="s">
        <v>356</v>
      </c>
      <c r="I238" s="14"/>
    </row>
    <row r="239" spans="7:9" x14ac:dyDescent="0.45">
      <c r="G239" s="14">
        <v>235</v>
      </c>
      <c r="H239" s="14" t="s">
        <v>357</v>
      </c>
      <c r="I239" s="14"/>
    </row>
    <row r="240" spans="7:9" x14ac:dyDescent="0.45">
      <c r="G240" s="14">
        <v>236</v>
      </c>
      <c r="H240" s="14" t="s">
        <v>358</v>
      </c>
      <c r="I240" s="14"/>
    </row>
    <row r="241" spans="7:9" x14ac:dyDescent="0.45">
      <c r="G241" s="14">
        <v>237</v>
      </c>
      <c r="H241" s="14" t="s">
        <v>359</v>
      </c>
      <c r="I241" s="14"/>
    </row>
    <row r="242" spans="7:9" x14ac:dyDescent="0.45">
      <c r="G242" s="14">
        <v>238</v>
      </c>
      <c r="H242" s="14" t="s">
        <v>360</v>
      </c>
      <c r="I242" s="14"/>
    </row>
    <row r="243" spans="7:9" x14ac:dyDescent="0.45">
      <c r="G243" s="14">
        <v>239</v>
      </c>
      <c r="H243" s="14" t="s">
        <v>361</v>
      </c>
      <c r="I243" s="14"/>
    </row>
    <row r="244" spans="7:9" x14ac:dyDescent="0.45">
      <c r="G244" s="14">
        <v>240</v>
      </c>
      <c r="H244" s="14" t="s">
        <v>362</v>
      </c>
      <c r="I244" s="14"/>
    </row>
    <row r="245" spans="7:9" x14ac:dyDescent="0.45">
      <c r="G245" s="14">
        <v>241</v>
      </c>
      <c r="H245" s="14" t="s">
        <v>363</v>
      </c>
      <c r="I245" s="14"/>
    </row>
    <row r="246" spans="7:9" x14ac:dyDescent="0.45">
      <c r="G246" s="14">
        <v>242</v>
      </c>
      <c r="H246" s="14" t="s">
        <v>364</v>
      </c>
      <c r="I246" s="14"/>
    </row>
    <row r="247" spans="7:9" x14ac:dyDescent="0.45">
      <c r="G247" s="14">
        <v>243</v>
      </c>
      <c r="H247" s="14" t="s">
        <v>365</v>
      </c>
      <c r="I247" s="14"/>
    </row>
    <row r="248" spans="7:9" x14ac:dyDescent="0.45">
      <c r="G248" s="14">
        <v>244</v>
      </c>
      <c r="H248" s="14" t="s">
        <v>366</v>
      </c>
      <c r="I248" s="14"/>
    </row>
    <row r="249" spans="7:9" x14ac:dyDescent="0.45">
      <c r="G249" s="14">
        <v>245</v>
      </c>
      <c r="H249" s="14" t="s">
        <v>367</v>
      </c>
      <c r="I249" s="14"/>
    </row>
    <row r="250" spans="7:9" x14ac:dyDescent="0.45">
      <c r="G250" s="14">
        <v>246</v>
      </c>
      <c r="H250" s="14" t="s">
        <v>368</v>
      </c>
      <c r="I250" s="14"/>
    </row>
    <row r="251" spans="7:9" x14ac:dyDescent="0.45">
      <c r="G251" s="14">
        <v>247</v>
      </c>
      <c r="H251" s="14" t="s">
        <v>369</v>
      </c>
      <c r="I251" s="14"/>
    </row>
    <row r="252" spans="7:9" x14ac:dyDescent="0.45">
      <c r="G252" s="14">
        <v>248</v>
      </c>
      <c r="H252" s="14" t="s">
        <v>370</v>
      </c>
      <c r="I252" s="14"/>
    </row>
    <row r="253" spans="7:9" x14ac:dyDescent="0.45">
      <c r="G253" s="14">
        <v>249</v>
      </c>
      <c r="H253" s="14" t="s">
        <v>371</v>
      </c>
      <c r="I253" s="14"/>
    </row>
    <row r="254" spans="7:9" x14ac:dyDescent="0.45">
      <c r="G254" s="14">
        <v>250</v>
      </c>
      <c r="H254" s="14" t="s">
        <v>372</v>
      </c>
      <c r="I254" s="14"/>
    </row>
    <row r="255" spans="7:9" x14ac:dyDescent="0.45">
      <c r="G255" s="14">
        <v>251</v>
      </c>
      <c r="H255" s="14" t="s">
        <v>373</v>
      </c>
      <c r="I255" s="14"/>
    </row>
    <row r="256" spans="7:9" x14ac:dyDescent="0.45">
      <c r="G256" s="14">
        <v>252</v>
      </c>
      <c r="H256" s="14" t="s">
        <v>374</v>
      </c>
      <c r="I256" s="14"/>
    </row>
    <row r="257" spans="7:9" x14ac:dyDescent="0.45">
      <c r="G257" s="14">
        <v>253</v>
      </c>
      <c r="H257" s="14" t="s">
        <v>375</v>
      </c>
      <c r="I257" s="14"/>
    </row>
    <row r="258" spans="7:9" x14ac:dyDescent="0.45">
      <c r="G258" s="14">
        <v>254</v>
      </c>
      <c r="H258" s="14" t="s">
        <v>376</v>
      </c>
      <c r="I258" s="14"/>
    </row>
    <row r="259" spans="7:9" x14ac:dyDescent="0.45">
      <c r="G259" s="14">
        <v>255</v>
      </c>
      <c r="H259" s="14" t="s">
        <v>377</v>
      </c>
      <c r="I259" s="14"/>
    </row>
    <row r="260" spans="7:9" x14ac:dyDescent="0.45">
      <c r="G260" s="14">
        <v>256</v>
      </c>
      <c r="H260" s="14" t="s">
        <v>378</v>
      </c>
      <c r="I260" s="14"/>
    </row>
    <row r="261" spans="7:9" x14ac:dyDescent="0.45">
      <c r="G261" s="14">
        <v>257</v>
      </c>
      <c r="H261" s="14" t="s">
        <v>379</v>
      </c>
      <c r="I261" s="14"/>
    </row>
    <row r="262" spans="7:9" x14ac:dyDescent="0.45">
      <c r="G262" s="14">
        <v>258</v>
      </c>
      <c r="H262" s="14" t="s">
        <v>380</v>
      </c>
      <c r="I262" s="14"/>
    </row>
    <row r="263" spans="7:9" x14ac:dyDescent="0.45">
      <c r="G263" s="14">
        <v>259</v>
      </c>
      <c r="H263" s="14" t="s">
        <v>381</v>
      </c>
      <c r="I263" s="14"/>
    </row>
    <row r="264" spans="7:9" x14ac:dyDescent="0.45">
      <c r="G264" s="14">
        <v>260</v>
      </c>
      <c r="H264" s="14" t="s">
        <v>382</v>
      </c>
      <c r="I264" s="14"/>
    </row>
    <row r="265" spans="7:9" x14ac:dyDescent="0.45">
      <c r="G265" s="14">
        <v>261</v>
      </c>
      <c r="H265" s="14" t="s">
        <v>383</v>
      </c>
      <c r="I265" s="14"/>
    </row>
    <row r="266" spans="7:9" x14ac:dyDescent="0.45">
      <c r="G266" s="14">
        <v>262</v>
      </c>
      <c r="H266" s="14" t="s">
        <v>384</v>
      </c>
      <c r="I266" s="14"/>
    </row>
    <row r="267" spans="7:9" x14ac:dyDescent="0.45">
      <c r="G267" s="14">
        <v>263</v>
      </c>
      <c r="H267" s="14" t="s">
        <v>385</v>
      </c>
      <c r="I267" s="14"/>
    </row>
    <row r="268" spans="7:9" x14ac:dyDescent="0.45">
      <c r="G268" s="14">
        <v>264</v>
      </c>
      <c r="H268" s="14" t="s">
        <v>386</v>
      </c>
      <c r="I268" s="14"/>
    </row>
    <row r="269" spans="7:9" x14ac:dyDescent="0.45">
      <c r="G269" s="14">
        <v>265</v>
      </c>
      <c r="H269" s="14" t="s">
        <v>387</v>
      </c>
      <c r="I269" s="14"/>
    </row>
    <row r="270" spans="7:9" x14ac:dyDescent="0.45">
      <c r="G270" s="14">
        <v>266</v>
      </c>
      <c r="H270" s="14" t="s">
        <v>388</v>
      </c>
      <c r="I270" s="14"/>
    </row>
    <row r="271" spans="7:9" x14ac:dyDescent="0.45">
      <c r="G271" s="14">
        <v>267</v>
      </c>
      <c r="H271" s="14" t="s">
        <v>389</v>
      </c>
      <c r="I271" s="14"/>
    </row>
    <row r="272" spans="7:9" x14ac:dyDescent="0.45">
      <c r="G272" s="14">
        <v>268</v>
      </c>
      <c r="H272" s="14" t="s">
        <v>390</v>
      </c>
      <c r="I272" s="14"/>
    </row>
    <row r="273" spans="7:9" x14ac:dyDescent="0.45">
      <c r="G273" s="14">
        <v>269</v>
      </c>
      <c r="H273" s="14" t="s">
        <v>391</v>
      </c>
      <c r="I273" s="14"/>
    </row>
    <row r="274" spans="7:9" x14ac:dyDescent="0.45">
      <c r="G274" s="14">
        <v>270</v>
      </c>
      <c r="H274" s="14" t="s">
        <v>392</v>
      </c>
      <c r="I274" s="14"/>
    </row>
    <row r="275" spans="7:9" x14ac:dyDescent="0.45">
      <c r="G275" s="14">
        <v>271</v>
      </c>
      <c r="H275" s="14" t="s">
        <v>393</v>
      </c>
      <c r="I275" s="14"/>
    </row>
    <row r="276" spans="7:9" x14ac:dyDescent="0.45">
      <c r="G276" s="14">
        <v>272</v>
      </c>
      <c r="H276" s="14" t="s">
        <v>394</v>
      </c>
      <c r="I276" s="14"/>
    </row>
    <row r="277" spans="7:9" x14ac:dyDescent="0.45">
      <c r="G277" s="14">
        <v>273</v>
      </c>
      <c r="H277" s="14" t="s">
        <v>395</v>
      </c>
      <c r="I277" s="14"/>
    </row>
    <row r="278" spans="7:9" x14ac:dyDescent="0.45">
      <c r="G278" s="14">
        <v>274</v>
      </c>
      <c r="H278" s="14" t="s">
        <v>396</v>
      </c>
      <c r="I278" s="14"/>
    </row>
    <row r="279" spans="7:9" x14ac:dyDescent="0.45">
      <c r="G279" s="14">
        <v>275</v>
      </c>
      <c r="H279" s="14" t="s">
        <v>397</v>
      </c>
      <c r="I279" s="14"/>
    </row>
    <row r="280" spans="7:9" x14ac:dyDescent="0.45">
      <c r="G280" s="14">
        <v>276</v>
      </c>
      <c r="H280" s="14" t="s">
        <v>398</v>
      </c>
      <c r="I280" s="14"/>
    </row>
    <row r="281" spans="7:9" x14ac:dyDescent="0.45">
      <c r="G281" s="14">
        <v>277</v>
      </c>
      <c r="H281" s="14" t="s">
        <v>399</v>
      </c>
      <c r="I281" s="14"/>
    </row>
    <row r="282" spans="7:9" x14ac:dyDescent="0.45">
      <c r="G282" s="14">
        <v>278</v>
      </c>
      <c r="H282" s="14" t="s">
        <v>400</v>
      </c>
      <c r="I282" s="14"/>
    </row>
    <row r="283" spans="7:9" x14ac:dyDescent="0.45">
      <c r="G283" s="14">
        <v>279</v>
      </c>
      <c r="H283" s="14" t="s">
        <v>401</v>
      </c>
      <c r="I283" s="14"/>
    </row>
    <row r="284" spans="7:9" x14ac:dyDescent="0.45">
      <c r="G284" s="14">
        <v>280</v>
      </c>
      <c r="H284" s="14" t="s">
        <v>402</v>
      </c>
      <c r="I284" s="14"/>
    </row>
    <row r="285" spans="7:9" x14ac:dyDescent="0.45">
      <c r="G285" s="14">
        <v>281</v>
      </c>
      <c r="H285" s="14" t="s">
        <v>403</v>
      </c>
      <c r="I285" s="14"/>
    </row>
    <row r="286" spans="7:9" x14ac:dyDescent="0.45">
      <c r="G286" s="14">
        <v>282</v>
      </c>
      <c r="H286" s="14" t="s">
        <v>404</v>
      </c>
      <c r="I286" s="14"/>
    </row>
    <row r="287" spans="7:9" x14ac:dyDescent="0.45">
      <c r="G287" s="14">
        <v>283</v>
      </c>
      <c r="H287" s="14" t="s">
        <v>405</v>
      </c>
      <c r="I287" s="14"/>
    </row>
    <row r="288" spans="7:9" x14ac:dyDescent="0.45">
      <c r="G288" s="14">
        <v>284</v>
      </c>
      <c r="H288" s="14" t="s">
        <v>406</v>
      </c>
      <c r="I288" s="14"/>
    </row>
    <row r="289" spans="7:9" x14ac:dyDescent="0.45">
      <c r="G289" s="14">
        <v>285</v>
      </c>
      <c r="H289" s="14" t="s">
        <v>407</v>
      </c>
      <c r="I289" s="14"/>
    </row>
    <row r="290" spans="7:9" x14ac:dyDescent="0.45">
      <c r="G290" s="14">
        <v>286</v>
      </c>
      <c r="H290" s="14" t="s">
        <v>408</v>
      </c>
      <c r="I290" s="14"/>
    </row>
    <row r="291" spans="7:9" x14ac:dyDescent="0.45">
      <c r="G291" s="14">
        <v>287</v>
      </c>
      <c r="H291" s="14" t="s">
        <v>409</v>
      </c>
      <c r="I291" s="14"/>
    </row>
    <row r="292" spans="7:9" x14ac:dyDescent="0.45">
      <c r="G292" s="14">
        <v>288</v>
      </c>
      <c r="H292" s="14" t="s">
        <v>410</v>
      </c>
      <c r="I292" s="14"/>
    </row>
    <row r="293" spans="7:9" x14ac:dyDescent="0.45">
      <c r="G293" s="14">
        <v>289</v>
      </c>
      <c r="H293" s="14" t="s">
        <v>411</v>
      </c>
      <c r="I293" s="14"/>
    </row>
    <row r="294" spans="7:9" x14ac:dyDescent="0.45">
      <c r="G294" s="14">
        <v>290</v>
      </c>
      <c r="H294" s="14" t="s">
        <v>412</v>
      </c>
      <c r="I294" s="14"/>
    </row>
    <row r="295" spans="7:9" x14ac:dyDescent="0.45">
      <c r="G295" s="14">
        <v>291</v>
      </c>
      <c r="H295" s="14" t="s">
        <v>413</v>
      </c>
      <c r="I295" s="14"/>
    </row>
    <row r="296" spans="7:9" x14ac:dyDescent="0.45">
      <c r="G296" s="14">
        <v>292</v>
      </c>
      <c r="H296" s="14" t="s">
        <v>414</v>
      </c>
      <c r="I296" s="14"/>
    </row>
    <row r="297" spans="7:9" x14ac:dyDescent="0.45">
      <c r="G297" s="14">
        <v>293</v>
      </c>
      <c r="H297" s="14" t="s">
        <v>415</v>
      </c>
      <c r="I297" s="14"/>
    </row>
    <row r="298" spans="7:9" x14ac:dyDescent="0.45">
      <c r="G298" s="14">
        <v>294</v>
      </c>
      <c r="H298" s="14" t="s">
        <v>416</v>
      </c>
      <c r="I298" s="14"/>
    </row>
    <row r="299" spans="7:9" x14ac:dyDescent="0.45">
      <c r="G299" s="14">
        <v>295</v>
      </c>
      <c r="H299" s="14" t="s">
        <v>417</v>
      </c>
      <c r="I299" s="14"/>
    </row>
    <row r="300" spans="7:9" x14ac:dyDescent="0.45">
      <c r="G300" s="14">
        <v>296</v>
      </c>
      <c r="H300" s="14" t="s">
        <v>418</v>
      </c>
      <c r="I300" s="14"/>
    </row>
    <row r="301" spans="7:9" x14ac:dyDescent="0.45">
      <c r="G301" s="14">
        <v>297</v>
      </c>
      <c r="H301" s="14" t="s">
        <v>419</v>
      </c>
      <c r="I301" s="14"/>
    </row>
    <row r="302" spans="7:9" x14ac:dyDescent="0.45">
      <c r="G302" s="14">
        <v>298</v>
      </c>
      <c r="H302" s="14" t="s">
        <v>420</v>
      </c>
      <c r="I302" s="14"/>
    </row>
    <row r="303" spans="7:9" x14ac:dyDescent="0.45">
      <c r="G303" s="14">
        <v>299</v>
      </c>
      <c r="H303" s="14" t="s">
        <v>421</v>
      </c>
      <c r="I303" s="14"/>
    </row>
    <row r="304" spans="7:9" x14ac:dyDescent="0.45">
      <c r="G304" s="14">
        <v>300</v>
      </c>
      <c r="H304" s="14" t="s">
        <v>422</v>
      </c>
      <c r="I304" s="14"/>
    </row>
    <row r="305" spans="7:9" x14ac:dyDescent="0.45">
      <c r="G305" s="14">
        <v>301</v>
      </c>
      <c r="H305" s="14" t="s">
        <v>423</v>
      </c>
      <c r="I305" s="14"/>
    </row>
    <row r="306" spans="7:9" x14ac:dyDescent="0.45">
      <c r="G306" s="14">
        <v>302</v>
      </c>
      <c r="H306" s="14" t="s">
        <v>424</v>
      </c>
      <c r="I306" s="14"/>
    </row>
    <row r="307" spans="7:9" x14ac:dyDescent="0.45">
      <c r="G307" s="14">
        <v>303</v>
      </c>
      <c r="H307" s="14" t="s">
        <v>425</v>
      </c>
      <c r="I307" s="14"/>
    </row>
    <row r="308" spans="7:9" x14ac:dyDescent="0.45">
      <c r="G308" s="14">
        <v>304</v>
      </c>
      <c r="H308" s="14" t="s">
        <v>426</v>
      </c>
      <c r="I308" s="14"/>
    </row>
    <row r="309" spans="7:9" x14ac:dyDescent="0.45">
      <c r="G309" s="14">
        <v>305</v>
      </c>
      <c r="H309" s="14" t="s">
        <v>427</v>
      </c>
      <c r="I309" s="14"/>
    </row>
    <row r="310" spans="7:9" x14ac:dyDescent="0.45">
      <c r="G310" s="14">
        <v>306</v>
      </c>
      <c r="H310" s="14" t="s">
        <v>428</v>
      </c>
      <c r="I310" s="14"/>
    </row>
    <row r="311" spans="7:9" x14ac:dyDescent="0.45">
      <c r="G311" s="14">
        <v>307</v>
      </c>
      <c r="H311" s="14" t="s">
        <v>429</v>
      </c>
      <c r="I311" s="14"/>
    </row>
    <row r="312" spans="7:9" x14ac:dyDescent="0.45">
      <c r="G312" s="14">
        <v>308</v>
      </c>
      <c r="H312" s="14" t="s">
        <v>430</v>
      </c>
      <c r="I312" s="14"/>
    </row>
    <row r="313" spans="7:9" x14ac:dyDescent="0.45">
      <c r="G313" s="14">
        <v>309</v>
      </c>
      <c r="H313" s="14" t="s">
        <v>431</v>
      </c>
      <c r="I313" s="14"/>
    </row>
    <row r="314" spans="7:9" x14ac:dyDescent="0.45">
      <c r="G314" s="14">
        <v>310</v>
      </c>
      <c r="H314" s="14" t="s">
        <v>432</v>
      </c>
      <c r="I314" s="14"/>
    </row>
    <row r="315" spans="7:9" x14ac:dyDescent="0.45">
      <c r="G315" s="14">
        <v>311</v>
      </c>
      <c r="H315" s="14" t="s">
        <v>433</v>
      </c>
      <c r="I315" s="14"/>
    </row>
    <row r="316" spans="7:9" x14ac:dyDescent="0.45">
      <c r="G316" s="14">
        <v>312</v>
      </c>
      <c r="H316" s="14" t="s">
        <v>434</v>
      </c>
      <c r="I316" s="14"/>
    </row>
    <row r="317" spans="7:9" x14ac:dyDescent="0.45">
      <c r="G317" s="14">
        <v>313</v>
      </c>
      <c r="H317" s="14" t="s">
        <v>435</v>
      </c>
      <c r="I317" s="14"/>
    </row>
    <row r="318" spans="7:9" x14ac:dyDescent="0.45">
      <c r="G318" s="14">
        <v>314</v>
      </c>
      <c r="H318" s="14" t="s">
        <v>436</v>
      </c>
      <c r="I318" s="14"/>
    </row>
    <row r="319" spans="7:9" x14ac:dyDescent="0.45">
      <c r="G319" s="14">
        <v>315</v>
      </c>
      <c r="H319" s="14" t="s">
        <v>437</v>
      </c>
      <c r="I319" s="14"/>
    </row>
    <row r="320" spans="7:9" x14ac:dyDescent="0.45">
      <c r="G320" s="14">
        <v>316</v>
      </c>
      <c r="H320" s="14" t="s">
        <v>438</v>
      </c>
      <c r="I320" s="14"/>
    </row>
    <row r="321" spans="7:9" x14ac:dyDescent="0.45">
      <c r="G321" s="14">
        <v>317</v>
      </c>
      <c r="H321" s="14" t="s">
        <v>439</v>
      </c>
      <c r="I321" s="14"/>
    </row>
    <row r="322" spans="7:9" x14ac:dyDescent="0.45">
      <c r="G322" s="14">
        <v>318</v>
      </c>
      <c r="H322" s="14" t="s">
        <v>440</v>
      </c>
      <c r="I322" s="14"/>
    </row>
    <row r="323" spans="7:9" x14ac:dyDescent="0.45">
      <c r="G323" s="14">
        <v>319</v>
      </c>
      <c r="H323" s="14" t="s">
        <v>441</v>
      </c>
      <c r="I323" s="14"/>
    </row>
    <row r="324" spans="7:9" x14ac:dyDescent="0.45">
      <c r="G324" s="14">
        <v>320</v>
      </c>
      <c r="H324" s="14" t="s">
        <v>442</v>
      </c>
      <c r="I324" s="14"/>
    </row>
    <row r="325" spans="7:9" x14ac:dyDescent="0.45">
      <c r="G325" s="14">
        <v>321</v>
      </c>
      <c r="H325" s="14" t="s">
        <v>443</v>
      </c>
      <c r="I325" s="14"/>
    </row>
    <row r="326" spans="7:9" x14ac:dyDescent="0.45">
      <c r="G326" s="14">
        <v>322</v>
      </c>
      <c r="H326" s="14" t="s">
        <v>444</v>
      </c>
      <c r="I326" s="14"/>
    </row>
    <row r="327" spans="7:9" x14ac:dyDescent="0.45">
      <c r="G327" s="14">
        <v>323</v>
      </c>
      <c r="H327" s="14" t="s">
        <v>445</v>
      </c>
      <c r="I327" s="14"/>
    </row>
    <row r="328" spans="7:9" x14ac:dyDescent="0.45">
      <c r="G328" s="14">
        <v>324</v>
      </c>
      <c r="H328" s="14" t="s">
        <v>446</v>
      </c>
      <c r="I328" s="14"/>
    </row>
    <row r="329" spans="7:9" x14ac:dyDescent="0.45">
      <c r="G329" s="14">
        <v>325</v>
      </c>
      <c r="H329" s="14" t="s">
        <v>447</v>
      </c>
      <c r="I329" s="14"/>
    </row>
    <row r="330" spans="7:9" x14ac:dyDescent="0.45">
      <c r="G330" s="14">
        <v>326</v>
      </c>
      <c r="H330" s="14" t="s">
        <v>448</v>
      </c>
      <c r="I330" s="14"/>
    </row>
    <row r="331" spans="7:9" x14ac:dyDescent="0.45">
      <c r="G331" s="14">
        <v>327</v>
      </c>
      <c r="H331" s="14" t="s">
        <v>449</v>
      </c>
      <c r="I331" s="14"/>
    </row>
    <row r="332" spans="7:9" x14ac:dyDescent="0.45">
      <c r="G332" s="14">
        <v>328</v>
      </c>
      <c r="H332" s="14" t="s">
        <v>450</v>
      </c>
      <c r="I332" s="14"/>
    </row>
    <row r="333" spans="7:9" x14ac:dyDescent="0.45">
      <c r="G333" s="14">
        <v>329</v>
      </c>
      <c r="H333" s="14" t="s">
        <v>451</v>
      </c>
      <c r="I333" s="14"/>
    </row>
    <row r="334" spans="7:9" x14ac:dyDescent="0.45">
      <c r="G334" s="14">
        <v>330</v>
      </c>
      <c r="H334" s="14" t="s">
        <v>452</v>
      </c>
      <c r="I334" s="14"/>
    </row>
    <row r="335" spans="7:9" x14ac:dyDescent="0.45">
      <c r="G335" s="14">
        <v>331</v>
      </c>
      <c r="H335" s="14" t="s">
        <v>453</v>
      </c>
      <c r="I335" s="14"/>
    </row>
    <row r="336" spans="7:9" x14ac:dyDescent="0.45">
      <c r="G336" s="14">
        <v>332</v>
      </c>
      <c r="H336" s="14" t="s">
        <v>454</v>
      </c>
      <c r="I336" s="14"/>
    </row>
    <row r="337" spans="7:9" x14ac:dyDescent="0.45">
      <c r="G337" s="14">
        <v>333</v>
      </c>
      <c r="H337" s="14" t="s">
        <v>455</v>
      </c>
      <c r="I337" s="14"/>
    </row>
    <row r="338" spans="7:9" x14ac:dyDescent="0.45">
      <c r="G338" s="14">
        <v>334</v>
      </c>
      <c r="H338" s="14" t="s">
        <v>456</v>
      </c>
      <c r="I338" s="14"/>
    </row>
    <row r="339" spans="7:9" x14ac:dyDescent="0.45">
      <c r="G339" s="14">
        <v>335</v>
      </c>
      <c r="H339" s="14" t="s">
        <v>457</v>
      </c>
      <c r="I339" s="14"/>
    </row>
    <row r="340" spans="7:9" x14ac:dyDescent="0.45">
      <c r="G340" s="14">
        <v>336</v>
      </c>
      <c r="H340" s="14" t="s">
        <v>458</v>
      </c>
      <c r="I340" s="14"/>
    </row>
    <row r="341" spans="7:9" x14ac:dyDescent="0.45">
      <c r="G341" s="14">
        <v>337</v>
      </c>
      <c r="H341" s="14" t="s">
        <v>459</v>
      </c>
      <c r="I341" s="14"/>
    </row>
    <row r="342" spans="7:9" x14ac:dyDescent="0.45">
      <c r="G342" s="14">
        <v>338</v>
      </c>
      <c r="H342" s="14" t="s">
        <v>460</v>
      </c>
      <c r="I342" s="14"/>
    </row>
    <row r="343" spans="7:9" x14ac:dyDescent="0.45">
      <c r="G343" s="14">
        <v>339</v>
      </c>
      <c r="H343" s="14" t="s">
        <v>461</v>
      </c>
      <c r="I343" s="14"/>
    </row>
    <row r="344" spans="7:9" x14ac:dyDescent="0.45">
      <c r="G344" s="14">
        <v>340</v>
      </c>
      <c r="H344" s="14" t="s">
        <v>462</v>
      </c>
      <c r="I344" s="14"/>
    </row>
    <row r="345" spans="7:9" x14ac:dyDescent="0.45">
      <c r="G345" s="14">
        <v>341</v>
      </c>
      <c r="H345" s="14" t="s">
        <v>463</v>
      </c>
      <c r="I345" s="14"/>
    </row>
    <row r="346" spans="7:9" x14ac:dyDescent="0.45">
      <c r="G346" s="14">
        <v>342</v>
      </c>
      <c r="H346" s="14" t="s">
        <v>464</v>
      </c>
      <c r="I346" s="14"/>
    </row>
    <row r="347" spans="7:9" x14ac:dyDescent="0.45">
      <c r="G347" s="14">
        <v>343</v>
      </c>
      <c r="H347" s="14" t="s">
        <v>465</v>
      </c>
      <c r="I347" s="14"/>
    </row>
    <row r="348" spans="7:9" x14ac:dyDescent="0.45">
      <c r="G348" s="14">
        <v>344</v>
      </c>
      <c r="H348" s="14" t="s">
        <v>466</v>
      </c>
      <c r="I348" s="14"/>
    </row>
    <row r="349" spans="7:9" x14ac:dyDescent="0.45">
      <c r="G349" s="14">
        <v>345</v>
      </c>
      <c r="H349" s="14" t="s">
        <v>467</v>
      </c>
      <c r="I349" s="14"/>
    </row>
    <row r="350" spans="7:9" x14ac:dyDescent="0.45">
      <c r="G350" s="14">
        <v>346</v>
      </c>
      <c r="H350" s="14" t="s">
        <v>468</v>
      </c>
      <c r="I350" s="14"/>
    </row>
    <row r="351" spans="7:9" x14ac:dyDescent="0.45">
      <c r="G351" s="14">
        <v>347</v>
      </c>
      <c r="H351" s="14" t="s">
        <v>469</v>
      </c>
      <c r="I351" s="14"/>
    </row>
    <row r="352" spans="7:9" x14ac:dyDescent="0.45">
      <c r="G352" s="14">
        <v>348</v>
      </c>
      <c r="H352" s="14" t="s">
        <v>470</v>
      </c>
      <c r="I352" s="14"/>
    </row>
    <row r="353" spans="7:9" x14ac:dyDescent="0.45">
      <c r="G353" s="14">
        <v>349</v>
      </c>
      <c r="H353" s="14" t="s">
        <v>471</v>
      </c>
      <c r="I353" s="14"/>
    </row>
    <row r="354" spans="7:9" x14ac:dyDescent="0.45">
      <c r="G354" s="14">
        <v>350</v>
      </c>
      <c r="H354" s="14" t="s">
        <v>472</v>
      </c>
      <c r="I354" s="14"/>
    </row>
    <row r="355" spans="7:9" x14ac:dyDescent="0.45">
      <c r="G355" s="14">
        <v>351</v>
      </c>
      <c r="H355" s="14" t="s">
        <v>473</v>
      </c>
      <c r="I355" s="14"/>
    </row>
    <row r="356" spans="7:9" x14ac:dyDescent="0.45">
      <c r="G356" s="14">
        <v>352</v>
      </c>
      <c r="H356" s="14" t="s">
        <v>474</v>
      </c>
      <c r="I356" s="14"/>
    </row>
    <row r="357" spans="7:9" x14ac:dyDescent="0.45">
      <c r="G357" s="14">
        <v>353</v>
      </c>
      <c r="H357" s="14" t="s">
        <v>475</v>
      </c>
      <c r="I357" s="14"/>
    </row>
    <row r="358" spans="7:9" x14ac:dyDescent="0.45">
      <c r="G358" s="14">
        <v>354</v>
      </c>
      <c r="H358" s="14" t="s">
        <v>476</v>
      </c>
      <c r="I358" s="14"/>
    </row>
    <row r="359" spans="7:9" x14ac:dyDescent="0.45">
      <c r="G359" s="14">
        <v>355</v>
      </c>
      <c r="H359" s="14" t="s">
        <v>477</v>
      </c>
      <c r="I359" s="14"/>
    </row>
    <row r="360" spans="7:9" x14ac:dyDescent="0.45">
      <c r="G360" s="14">
        <v>356</v>
      </c>
      <c r="H360" s="14" t="s">
        <v>478</v>
      </c>
      <c r="I360" s="14"/>
    </row>
    <row r="361" spans="7:9" x14ac:dyDescent="0.45">
      <c r="G361" s="14">
        <v>357</v>
      </c>
      <c r="H361" s="14" t="s">
        <v>479</v>
      </c>
      <c r="I361" s="14"/>
    </row>
    <row r="362" spans="7:9" x14ac:dyDescent="0.45">
      <c r="G362" s="14">
        <v>358</v>
      </c>
      <c r="H362" s="14" t="s">
        <v>480</v>
      </c>
      <c r="I362" s="14"/>
    </row>
    <row r="363" spans="7:9" x14ac:dyDescent="0.45">
      <c r="G363" s="14">
        <v>359</v>
      </c>
      <c r="H363" s="14" t="s">
        <v>481</v>
      </c>
      <c r="I363" s="14"/>
    </row>
    <row r="364" spans="7:9" x14ac:dyDescent="0.45">
      <c r="G364" s="14">
        <v>360</v>
      </c>
      <c r="H364" s="14" t="s">
        <v>482</v>
      </c>
      <c r="I364" s="14"/>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Dashboard</vt:lpstr>
      <vt:lpstr>Analysis</vt:lpstr>
      <vt:lpstr>New_Project</vt:lpstr>
      <vt:lpstr>New_Task</vt:lpstr>
      <vt:lpstr>New_Resource</vt:lpstr>
      <vt:lpstr>New_Area</vt:lpstr>
      <vt:lpstr>Settings</vt:lpstr>
      <vt:lpstr>Project_Name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Kyla Mae N. Valoria</dc:creator>
  <cp:lastModifiedBy>Kyla Mae N. Valoria</cp:lastModifiedBy>
  <dcterms:created xsi:type="dcterms:W3CDTF">2023-12-27T04:00:57Z</dcterms:created>
  <dcterms:modified xsi:type="dcterms:W3CDTF">2023-12-29T12:23:52Z</dcterms:modified>
</cp:coreProperties>
</file>