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illiam\Downloads\AAOI\"/>
    </mc:Choice>
  </mc:AlternateContent>
  <xr:revisionPtr revIDLastSave="0" documentId="8_{43D6CD76-DCCB-426E-A5EE-390AD92B75CB}" xr6:coauthVersionLast="45" xr6:coauthVersionMax="45" xr10:uidLastSave="{00000000-0000-0000-0000-000000000000}"/>
  <bookViews>
    <workbookView xWindow="-110" yWindow="-110" windowWidth="18220" windowHeight="11620" xr2:uid="{00000000-000D-0000-FFFF-FFFF00000000}"/>
  </bookViews>
  <sheets>
    <sheet name="Input Page &amp; Instructions" sheetId="3" r:id="rId1"/>
    <sheet name="Buy Recommendation" sheetId="1" r:id="rId2"/>
  </sheets>
  <definedNames>
    <definedName name="_xlnm.Print_Area" localSheetId="1">'Buy Recommendation'!$A$1:$K$57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A1" i="1" l="1"/>
  <c r="C20" i="1" l="1"/>
  <c r="J21" i="1" l="1"/>
  <c r="K21" i="1" s="1"/>
  <c r="K19" i="1" l="1"/>
  <c r="J22" i="1"/>
  <c r="K22" i="1"/>
  <c r="J13" i="1"/>
  <c r="I13" i="1"/>
  <c r="J14" i="1"/>
  <c r="K14" i="1"/>
  <c r="K13" i="1"/>
  <c r="K10" i="1"/>
  <c r="J10" i="1"/>
  <c r="I10" i="1"/>
  <c r="C17" i="1" l="1"/>
  <c r="D8" i="1"/>
  <c r="I22" i="1" l="1"/>
  <c r="H22" i="1"/>
  <c r="G22" i="1"/>
  <c r="F22" i="1"/>
  <c r="F10" i="1"/>
  <c r="G10" i="1"/>
  <c r="H10" i="1"/>
  <c r="I14" i="1"/>
  <c r="H14" i="1"/>
  <c r="J19" i="1"/>
  <c r="I19" i="1" l="1"/>
  <c r="H19" i="1"/>
  <c r="G14" i="1" l="1"/>
  <c r="F14" i="1"/>
  <c r="H13" i="1"/>
  <c r="G13" i="1"/>
  <c r="F13" i="1"/>
  <c r="E13" i="1"/>
  <c r="F19" i="1" l="1"/>
  <c r="G19" i="1"/>
  <c r="C2" i="1" l="1"/>
  <c r="A3" i="1" s="1"/>
  <c r="H1" i="1"/>
  <c r="D1" i="1"/>
  <c r="E25" i="1" l="1"/>
</calcChain>
</file>

<file path=xl/sharedStrings.xml><?xml version="1.0" encoding="utf-8"?>
<sst xmlns="http://schemas.openxmlformats.org/spreadsheetml/2006/main" count="76" uniqueCount="69">
  <si>
    <t>Buy Recommendation</t>
  </si>
  <si>
    <t>Sector</t>
  </si>
  <si>
    <t>Semester</t>
  </si>
  <si>
    <t>Buy Recommendation:</t>
  </si>
  <si>
    <t>Analysis Date:</t>
  </si>
  <si>
    <t>Share Price</t>
  </si>
  <si>
    <t>Market Capitalization</t>
  </si>
  <si>
    <t>Cash</t>
  </si>
  <si>
    <t>Debt</t>
  </si>
  <si>
    <t>Minorities / Preferred</t>
  </si>
  <si>
    <t>Enterprise Value</t>
  </si>
  <si>
    <t>Current / Forward P/E</t>
  </si>
  <si>
    <t>Price/Book</t>
  </si>
  <si>
    <t>Dividend Yield</t>
  </si>
  <si>
    <t>Interest Coverage</t>
  </si>
  <si>
    <t>Debt / Equity</t>
  </si>
  <si>
    <t>FYE:</t>
  </si>
  <si>
    <t>Revenue</t>
  </si>
  <si>
    <t>YoY Growth</t>
  </si>
  <si>
    <t>EBITDA</t>
  </si>
  <si>
    <t>Margin</t>
  </si>
  <si>
    <t>Net Income</t>
  </si>
  <si>
    <t>EPS</t>
  </si>
  <si>
    <t>FCF</t>
  </si>
  <si>
    <t>EV / EBITDA</t>
  </si>
  <si>
    <t>P/E</t>
  </si>
  <si>
    <t>FCF Yield</t>
  </si>
  <si>
    <t>Company Overview</t>
  </si>
  <si>
    <t>Investment Thesis</t>
  </si>
  <si>
    <t>Grade (A-F)</t>
  </si>
  <si>
    <t>Business</t>
  </si>
  <si>
    <t>Management</t>
  </si>
  <si>
    <t>Balance Sheet</t>
  </si>
  <si>
    <t>Price / Valuation</t>
  </si>
  <si>
    <t>Overall Grade</t>
  </si>
  <si>
    <t>Industry Overview</t>
  </si>
  <si>
    <t>Fiscal Year End</t>
  </si>
  <si>
    <t>Key Risks</t>
  </si>
  <si>
    <t>General Information</t>
  </si>
  <si>
    <t>Company Name</t>
  </si>
  <si>
    <t xml:space="preserve">Ticker </t>
  </si>
  <si>
    <t>Analyst Name</t>
  </si>
  <si>
    <t>Rationale</t>
  </si>
  <si>
    <t>Past 5-yr Earn. Growth (per annum)</t>
  </si>
  <si>
    <t>Next 5-yr Earn. Growth estimate (per annum)</t>
  </si>
  <si>
    <t>Price/Share</t>
  </si>
  <si>
    <t>ROE / ROA</t>
  </si>
  <si>
    <t>% Upside</t>
  </si>
  <si>
    <t>5-Yr Price/Share Target</t>
  </si>
  <si>
    <t>Credit Rating (Agency)</t>
  </si>
  <si>
    <r>
      <t>Dil. Shares Outstd.</t>
    </r>
    <r>
      <rPr>
        <b/>
        <sz val="5"/>
        <rFont val="Calibri"/>
        <family val="2"/>
        <scheme val="minor"/>
      </rPr>
      <t xml:space="preserve"> </t>
    </r>
  </si>
  <si>
    <t>FY 2013</t>
  </si>
  <si>
    <t>PRIME Framework</t>
  </si>
  <si>
    <t>FY 2014</t>
  </si>
  <si>
    <t>FY 2015</t>
  </si>
  <si>
    <t>FY 2016</t>
  </si>
  <si>
    <t>FY 2018E</t>
  </si>
  <si>
    <t>FY 2017</t>
  </si>
  <si>
    <t>Fall 2017</t>
  </si>
  <si>
    <t>FY 2019E</t>
  </si>
  <si>
    <t>Applied Optoelectronics</t>
  </si>
  <si>
    <t>AAOI</t>
  </si>
  <si>
    <t>Semiconductor Equipment</t>
  </si>
  <si>
    <t>A</t>
  </si>
  <si>
    <t>B</t>
  </si>
  <si>
    <t>Kyle Brown</t>
  </si>
  <si>
    <t>A-</t>
  </si>
  <si>
    <t xml:space="preserve">Overall great buy with low price to high value. </t>
  </si>
  <si>
    <t xml:space="preserve">With the Cash balance of $72m and Total Debt of $41m provides a balance of $31m which is reinvested back into R&amp;D (2017 R&amp;D expense $31m). The Total Debt decreased to $41m from $91m in 2016.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</si>
</sst>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m/d;@"/>
    <numFmt numFmtId="165" formatCode="0.0%"/>
    <numFmt numFmtId="166" formatCode="_(&quot;$&quot;* #,##0.0_);_(&quot;$&quot;* \(#,##0.0\);_(&quot;$&quot;* &quot;-&quot;??_);_(@_)"/>
    <numFmt numFmtId="167" formatCode="#0.0\x"/>
    <numFmt numFmtId="168" formatCode="_(* #,##0.00_);_(* \(#,##0.00\);_(* &quot;-&quot;_);_(@_)"/>
  </numFmts>
  <fonts count="17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b/>
      <i/>
      <sz val="8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5"/>
      <name val="Calibri"/>
      <family val="2"/>
      <scheme val="minor"/>
    </font>
    <font>
      <b/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 applyAlignment="1">
      <alignment vertical="center"/>
    </xf>
    <xf numFmtId="0" fontId="2" fillId="0" borderId="16" xfId="0" applyFont="1" applyBorder="1" applyAlignment="1">
      <alignment vertical="center"/>
    </xf>
    <xf numFmtId="10" fontId="2" fillId="0" borderId="17" xfId="1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0" fillId="3" borderId="0" xfId="0" applyFill="1" applyAlignment="1">
      <alignment horizontal="right"/>
    </xf>
    <xf numFmtId="44" fontId="0" fillId="3" borderId="0" xfId="0" applyNumberFormat="1" applyFill="1" applyAlignment="1">
      <alignment horizontal="right"/>
    </xf>
    <xf numFmtId="0" fontId="8" fillId="2" borderId="23" xfId="0" applyFont="1" applyFill="1" applyBorder="1" applyAlignment="1">
      <alignment vertical="center"/>
    </xf>
    <xf numFmtId="167" fontId="2" fillId="0" borderId="16" xfId="0" applyNumberFormat="1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3" fillId="0" borderId="28" xfId="0" applyFont="1" applyFill="1" applyBorder="1" applyAlignment="1">
      <alignment horizontal="right" vertical="center"/>
    </xf>
    <xf numFmtId="0" fontId="2" fillId="0" borderId="28" xfId="0" applyFont="1" applyFill="1" applyBorder="1" applyAlignment="1">
      <alignment horizontal="right" vertical="center"/>
    </xf>
    <xf numFmtId="0" fontId="2" fillId="0" borderId="16" xfId="0" applyFont="1" applyFill="1" applyBorder="1" applyAlignment="1">
      <alignment vertical="center"/>
    </xf>
    <xf numFmtId="44" fontId="2" fillId="0" borderId="16" xfId="2" applyFont="1" applyFill="1" applyBorder="1" applyAlignment="1">
      <alignment vertical="center"/>
    </xf>
    <xf numFmtId="10" fontId="2" fillId="0" borderId="17" xfId="1" applyNumberFormat="1" applyFont="1" applyFill="1" applyBorder="1" applyAlignment="1">
      <alignment vertical="center"/>
    </xf>
    <xf numFmtId="0" fontId="2" fillId="0" borderId="16" xfId="0" applyNumberFormat="1" applyFont="1" applyFill="1" applyBorder="1" applyAlignment="1">
      <alignment vertical="center"/>
    </xf>
    <xf numFmtId="0" fontId="2" fillId="0" borderId="17" xfId="0" applyNumberFormat="1" applyFont="1" applyFill="1" applyBorder="1" applyAlignment="1">
      <alignment vertical="center"/>
    </xf>
    <xf numFmtId="0" fontId="2" fillId="0" borderId="15" xfId="0" applyNumberFormat="1" applyFont="1" applyFill="1" applyBorder="1" applyAlignment="1">
      <alignment vertical="center"/>
    </xf>
    <xf numFmtId="44" fontId="3" fillId="0" borderId="28" xfId="2" applyFont="1" applyFill="1" applyBorder="1" applyAlignment="1">
      <alignment vertical="center"/>
    </xf>
    <xf numFmtId="9" fontId="3" fillId="0" borderId="28" xfId="1" applyFont="1" applyFill="1" applyBorder="1" applyAlignment="1">
      <alignment vertical="center"/>
    </xf>
    <xf numFmtId="0" fontId="9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9" fillId="0" borderId="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12" fillId="3" borderId="0" xfId="0" applyNumberFormat="1" applyFont="1" applyFill="1" applyAlignment="1">
      <alignment horizontal="right"/>
    </xf>
    <xf numFmtId="164" fontId="12" fillId="3" borderId="0" xfId="0" applyNumberFormat="1" applyFont="1" applyFill="1" applyAlignment="1">
      <alignment horizontal="right"/>
    </xf>
    <xf numFmtId="0" fontId="14" fillId="4" borderId="5" xfId="0" applyFont="1" applyFill="1" applyBorder="1" applyAlignment="1">
      <alignment vertical="center"/>
    </xf>
    <xf numFmtId="14" fontId="3" fillId="0" borderId="33" xfId="0" applyNumberFormat="1" applyFont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14" fillId="4" borderId="34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165" fontId="3" fillId="0" borderId="17" xfId="1" applyNumberFormat="1" applyFont="1" applyFill="1" applyBorder="1" applyAlignment="1">
      <alignment vertical="center"/>
    </xf>
    <xf numFmtId="165" fontId="3" fillId="0" borderId="16" xfId="1" applyNumberFormat="1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165" fontId="3" fillId="0" borderId="16" xfId="0" applyNumberFormat="1" applyFont="1" applyFill="1" applyBorder="1" applyAlignment="1">
      <alignment vertical="center"/>
    </xf>
    <xf numFmtId="10" fontId="2" fillId="0" borderId="16" xfId="1" applyNumberFormat="1" applyFont="1" applyFill="1" applyBorder="1" applyAlignment="1">
      <alignment vertical="center"/>
    </xf>
    <xf numFmtId="0" fontId="0" fillId="3" borderId="0" xfId="0" applyFill="1" applyAlignment="1">
      <alignment horizontal="right" wrapText="1"/>
    </xf>
    <xf numFmtId="166" fontId="3" fillId="5" borderId="16" xfId="2" applyNumberFormat="1" applyFont="1" applyFill="1" applyBorder="1" applyAlignment="1">
      <alignment vertical="center"/>
    </xf>
    <xf numFmtId="166" fontId="3" fillId="5" borderId="17" xfId="2" applyNumberFormat="1" applyFont="1" applyFill="1" applyBorder="1" applyAlignment="1">
      <alignment vertical="center"/>
    </xf>
    <xf numFmtId="166" fontId="3" fillId="5" borderId="15" xfId="2" applyNumberFormat="1" applyFont="1" applyFill="1" applyBorder="1" applyAlignment="1">
      <alignment vertical="center"/>
    </xf>
    <xf numFmtId="44" fontId="3" fillId="0" borderId="0" xfId="0" applyNumberFormat="1" applyFont="1" applyBorder="1" applyAlignment="1">
      <alignment vertical="center"/>
    </xf>
    <xf numFmtId="168" fontId="3" fillId="0" borderId="13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166" fontId="3" fillId="0" borderId="0" xfId="2" applyNumberFormat="1" applyFont="1" applyFill="1" applyBorder="1" applyAlignment="1">
      <alignment vertical="center"/>
    </xf>
    <xf numFmtId="166" fontId="3" fillId="0" borderId="13" xfId="2" applyNumberFormat="1" applyFont="1" applyFill="1" applyBorder="1" applyAlignment="1">
      <alignment vertical="center"/>
    </xf>
    <xf numFmtId="44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0" fontId="3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0" fontId="14" fillId="4" borderId="36" xfId="0" applyFont="1" applyFill="1" applyBorder="1" applyAlignment="1">
      <alignment vertical="center"/>
    </xf>
    <xf numFmtId="0" fontId="14" fillId="0" borderId="37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64" fontId="16" fillId="4" borderId="2" xfId="0" applyNumberFormat="1" applyFont="1" applyFill="1" applyBorder="1" applyAlignment="1">
      <alignment horizontal="left" vertical="center"/>
    </xf>
    <xf numFmtId="0" fontId="14" fillId="0" borderId="38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166" fontId="3" fillId="0" borderId="6" xfId="2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left" vertical="center" indent="1"/>
    </xf>
    <xf numFmtId="165" fontId="3" fillId="0" borderId="39" xfId="1" applyNumberFormat="1" applyFont="1" applyFill="1" applyBorder="1" applyAlignment="1">
      <alignment vertical="center"/>
    </xf>
    <xf numFmtId="166" fontId="3" fillId="5" borderId="6" xfId="2" applyNumberFormat="1" applyFont="1" applyFill="1" applyBorder="1" applyAlignment="1">
      <alignment vertical="center"/>
    </xf>
    <xf numFmtId="0" fontId="9" fillId="4" borderId="5" xfId="0" applyFont="1" applyFill="1" applyBorder="1" applyAlignment="1">
      <alignment horizontal="left" vertical="center" indent="1"/>
    </xf>
    <xf numFmtId="44" fontId="2" fillId="0" borderId="39" xfId="2" applyFont="1" applyFill="1" applyBorder="1" applyAlignment="1">
      <alignment vertical="center"/>
    </xf>
    <xf numFmtId="10" fontId="2" fillId="0" borderId="39" xfId="1" applyNumberFormat="1" applyFont="1" applyFill="1" applyBorder="1" applyAlignment="1">
      <alignment vertical="center"/>
    </xf>
    <xf numFmtId="0" fontId="2" fillId="0" borderId="6" xfId="0" applyNumberFormat="1" applyFont="1" applyFill="1" applyBorder="1" applyAlignment="1">
      <alignment vertical="center"/>
    </xf>
    <xf numFmtId="10" fontId="2" fillId="0" borderId="6" xfId="1" applyNumberFormat="1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167" fontId="2" fillId="0" borderId="39" xfId="0" applyNumberFormat="1" applyFont="1" applyBorder="1" applyAlignment="1">
      <alignment vertical="center"/>
    </xf>
    <xf numFmtId="0" fontId="9" fillId="4" borderId="7" xfId="0" applyFont="1" applyFill="1" applyBorder="1" applyAlignment="1">
      <alignment vertical="center"/>
    </xf>
    <xf numFmtId="166" fontId="3" fillId="3" borderId="16" xfId="2" applyNumberFormat="1" applyFont="1" applyFill="1" applyBorder="1" applyAlignment="1">
      <alignment vertical="center"/>
    </xf>
    <xf numFmtId="166" fontId="3" fillId="3" borderId="17" xfId="2" applyNumberFormat="1" applyFont="1" applyFill="1" applyBorder="1" applyAlignment="1">
      <alignment vertical="center"/>
    </xf>
    <xf numFmtId="166" fontId="3" fillId="3" borderId="15" xfId="2" applyNumberFormat="1" applyFont="1" applyFill="1" applyBorder="1" applyAlignment="1">
      <alignment vertical="center"/>
    </xf>
    <xf numFmtId="166" fontId="3" fillId="3" borderId="6" xfId="2" applyNumberFormat="1" applyFont="1" applyFill="1" applyBorder="1" applyAlignment="1">
      <alignment vertical="center"/>
    </xf>
    <xf numFmtId="166" fontId="2" fillId="3" borderId="16" xfId="2" applyNumberFormat="1" applyFont="1" applyFill="1" applyBorder="1" applyAlignment="1">
      <alignment vertical="center"/>
    </xf>
    <xf numFmtId="166" fontId="2" fillId="3" borderId="17" xfId="2" applyNumberFormat="1" applyFont="1" applyFill="1" applyBorder="1" applyAlignment="1">
      <alignment vertical="center"/>
    </xf>
    <xf numFmtId="166" fontId="2" fillId="3" borderId="15" xfId="2" applyNumberFormat="1" applyFont="1" applyFill="1" applyBorder="1" applyAlignment="1">
      <alignment vertical="center"/>
    </xf>
    <xf numFmtId="166" fontId="2" fillId="3" borderId="6" xfId="2" applyNumberFormat="1" applyFont="1" applyFill="1" applyBorder="1" applyAlignment="1">
      <alignment vertical="center"/>
    </xf>
    <xf numFmtId="9" fontId="2" fillId="0" borderId="40" xfId="1" applyFont="1" applyBorder="1" applyAlignment="1">
      <alignment vertical="center"/>
    </xf>
    <xf numFmtId="2" fontId="2" fillId="0" borderId="0" xfId="0" applyNumberFormat="1" applyFont="1" applyFill="1" applyBorder="1" applyAlignment="1">
      <alignment horizontal="right" vertical="center"/>
    </xf>
    <xf numFmtId="2" fontId="2" fillId="0" borderId="28" xfId="0" applyNumberFormat="1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9" xfId="0" applyNumberFormat="1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6" xfId="0" applyNumberFormat="1" applyFont="1" applyFill="1" applyBorder="1" applyAlignment="1">
      <alignment horizontal="left" vertical="center" wrapText="1"/>
    </xf>
    <xf numFmtId="49" fontId="2" fillId="0" borderId="8" xfId="0" applyNumberFormat="1" applyFont="1" applyFill="1" applyBorder="1" applyAlignment="1">
      <alignment horizontal="left" vertical="center" wrapText="1"/>
    </xf>
    <xf numFmtId="49" fontId="2" fillId="0" borderId="9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left" vertical="center"/>
    </xf>
    <xf numFmtId="49" fontId="2" fillId="0" borderId="8" xfId="0" applyNumberFormat="1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49" fontId="2" fillId="0" borderId="0" xfId="0" quotePrefix="1" applyNumberFormat="1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top"/>
    </xf>
    <xf numFmtId="0" fontId="6" fillId="2" borderId="20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2" borderId="7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6" fillId="2" borderId="24" xfId="0" applyFont="1" applyFill="1" applyBorder="1" applyAlignment="1">
      <alignment horizontal="left" vertical="top"/>
    </xf>
    <xf numFmtId="0" fontId="6" fillId="2" borderId="18" xfId="0" applyFont="1" applyFill="1" applyBorder="1" applyAlignment="1">
      <alignment horizontal="left" vertical="top"/>
    </xf>
    <xf numFmtId="0" fontId="6" fillId="2" borderId="25" xfId="0" applyFont="1" applyFill="1" applyBorder="1" applyAlignment="1">
      <alignment horizontal="left" vertical="top" indent="1"/>
    </xf>
    <xf numFmtId="0" fontId="6" fillId="2" borderId="19" xfId="0" applyFont="1" applyFill="1" applyBorder="1" applyAlignment="1">
      <alignment horizontal="left" vertical="top" indent="1"/>
    </xf>
    <xf numFmtId="0" fontId="6" fillId="2" borderId="22" xfId="0" applyFont="1" applyFill="1" applyBorder="1" applyAlignment="1">
      <alignment horizontal="left" vertical="top" indent="1"/>
    </xf>
    <xf numFmtId="0" fontId="6" fillId="2" borderId="20" xfId="0" applyFont="1" applyFill="1" applyBorder="1" applyAlignment="1">
      <alignment horizontal="left" vertical="top" indent="1"/>
    </xf>
    <xf numFmtId="0" fontId="6" fillId="2" borderId="24" xfId="0" applyFont="1" applyFill="1" applyBorder="1" applyAlignment="1">
      <alignment horizontal="left" vertical="top" indent="1"/>
    </xf>
    <xf numFmtId="0" fontId="6" fillId="2" borderId="18" xfId="0" applyFont="1" applyFill="1" applyBorder="1" applyAlignment="1">
      <alignment horizontal="left" vertical="top" indent="1"/>
    </xf>
    <xf numFmtId="0" fontId="4" fillId="0" borderId="1" xfId="0" applyFont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4" fillId="0" borderId="3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3" fillId="0" borderId="3" xfId="0" quotePrefix="1" applyNumberFormat="1" applyFont="1" applyBorder="1" applyAlignment="1">
      <alignment horizontal="left" vertical="top" wrapText="1"/>
    </xf>
    <xf numFmtId="49" fontId="3" fillId="0" borderId="27" xfId="0" quotePrefix="1" applyNumberFormat="1" applyFont="1" applyBorder="1" applyAlignment="1">
      <alignment horizontal="left" vertical="top" wrapText="1"/>
    </xf>
    <xf numFmtId="49" fontId="3" fillId="0" borderId="0" xfId="0" quotePrefix="1" applyNumberFormat="1" applyFont="1" applyBorder="1" applyAlignment="1">
      <alignment horizontal="left" vertical="top" wrapText="1"/>
    </xf>
    <xf numFmtId="49" fontId="3" fillId="0" borderId="28" xfId="0" quotePrefix="1" applyNumberFormat="1" applyFont="1" applyBorder="1" applyAlignment="1">
      <alignment horizontal="left" vertical="top" wrapText="1"/>
    </xf>
    <xf numFmtId="49" fontId="3" fillId="0" borderId="30" xfId="0" quotePrefix="1" applyNumberFormat="1" applyFont="1" applyBorder="1" applyAlignment="1">
      <alignment horizontal="left" vertical="top" wrapText="1"/>
    </xf>
    <xf numFmtId="49" fontId="3" fillId="0" borderId="31" xfId="0" quotePrefix="1" applyNumberFormat="1" applyFont="1" applyBorder="1" applyAlignment="1">
      <alignment horizontal="left" vertical="top" wrapText="1"/>
    </xf>
    <xf numFmtId="0" fontId="8" fillId="2" borderId="25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2" borderId="24" xfId="0" applyFont="1" applyFill="1" applyBorder="1" applyAlignment="1">
      <alignment vertical="top" wrapText="1"/>
    </xf>
    <xf numFmtId="0" fontId="6" fillId="2" borderId="18" xfId="0" applyFont="1" applyFill="1" applyBorder="1" applyAlignment="1">
      <alignment vertical="top" wrapText="1"/>
    </xf>
    <xf numFmtId="165" fontId="3" fillId="0" borderId="0" xfId="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11" fillId="5" borderId="0" xfId="0" applyFont="1" applyFill="1" applyAlignment="1">
      <alignment horizontal="left" vertical="center" wrapText="1"/>
    </xf>
    <xf numFmtId="10" fontId="2" fillId="5" borderId="0" xfId="0" applyNumberFormat="1" applyFont="1" applyFill="1" applyAlignment="1">
      <alignment vertical="center"/>
    </xf>
    <xf numFmtId="44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0" fillId="5" borderId="0" xfId="0" applyFill="1"/>
    <xf numFmtId="0" fontId="2" fillId="5" borderId="0" xfId="0" quotePrefix="1" applyFont="1" applyFill="1" applyAlignment="1">
      <alignment vertical="center"/>
    </xf>
    <xf numFmtId="49" fontId="2" fillId="5" borderId="0" xfId="0" applyNumberFormat="1" applyFont="1" applyFill="1" applyBorder="1" applyAlignment="1">
      <alignment horizontal="left" vertical="center" wrapText="1"/>
    </xf>
    <xf numFmtId="49" fontId="2" fillId="5" borderId="6" xfId="0" applyNumberFormat="1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49" fontId="2" fillId="5" borderId="2" xfId="0" quotePrefix="1" applyNumberFormat="1" applyFont="1" applyFill="1" applyBorder="1" applyAlignment="1">
      <alignment horizontal="left" vertical="center" wrapText="1"/>
    </xf>
    <xf numFmtId="49" fontId="2" fillId="5" borderId="3" xfId="0" applyNumberFormat="1" applyFont="1" applyFill="1" applyBorder="1" applyAlignment="1">
      <alignment horizontal="left" vertical="center" wrapText="1"/>
    </xf>
    <xf numFmtId="49" fontId="2" fillId="5" borderId="4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 wrapText="1"/>
    </xf>
    <xf numFmtId="49" fontId="2" fillId="5" borderId="8" xfId="0" applyNumberFormat="1" applyFont="1" applyFill="1" applyBorder="1" applyAlignment="1">
      <alignment horizontal="left" vertical="center" wrapText="1"/>
    </xf>
    <xf numFmtId="49" fontId="2" fillId="5" borderId="9" xfId="0" applyNumberFormat="1" applyFont="1" applyFill="1" applyBorder="1" applyAlignment="1">
      <alignment horizontal="left" vertical="center" wrapText="1"/>
    </xf>
    <xf numFmtId="49" fontId="9" fillId="5" borderId="8" xfId="0" applyNumberFormat="1" applyFont="1" applyFill="1" applyBorder="1" applyAlignment="1">
      <alignment horizontal="left" vertical="center" wrapText="1"/>
    </xf>
    <xf numFmtId="49" fontId="9" fillId="5" borderId="9" xfId="0" applyNumberFormat="1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vertical="center"/>
    </xf>
    <xf numFmtId="0" fontId="2" fillId="5" borderId="28" xfId="2" applyNumberFormat="1" applyFont="1" applyFill="1" applyBorder="1" applyAlignment="1">
      <alignment vertical="center"/>
    </xf>
    <xf numFmtId="0" fontId="0" fillId="5" borderId="0" xfId="0" applyFill="1" applyAlignment="1">
      <alignment horizontal="left" indent="1"/>
    </xf>
    <xf numFmtId="164" fontId="0" fillId="5" borderId="0" xfId="0" applyNumberFormat="1" applyFill="1" applyAlignment="1">
      <alignment horizontal="right"/>
    </xf>
    <xf numFmtId="0" fontId="5" fillId="5" borderId="0" xfId="0" applyFont="1" applyFill="1"/>
    <xf numFmtId="0" fontId="0" fillId="5" borderId="0" xfId="0" applyFill="1" applyAlignment="1">
      <alignment horizontal="righ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FF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28</xdr:row>
      <xdr:rowOff>142875</xdr:rowOff>
    </xdr:from>
    <xdr:to>
      <xdr:col>10</xdr:col>
      <xdr:colOff>685800</xdr:colOff>
      <xdr:row>33</xdr:row>
      <xdr:rowOff>19051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19324" y="5162550"/>
          <a:ext cx="5838826" cy="847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60960</xdr:colOff>
      <xdr:row>49</xdr:row>
      <xdr:rowOff>0</xdr:rowOff>
    </xdr:from>
    <xdr:to>
      <xdr:col>10</xdr:col>
      <xdr:colOff>632460</xdr:colOff>
      <xdr:row>52</xdr:row>
      <xdr:rowOff>91440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4940" y="12923520"/>
          <a:ext cx="6591300" cy="150114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38100</xdr:colOff>
      <xdr:row>39</xdr:row>
      <xdr:rowOff>99060</xdr:rowOff>
    </xdr:from>
    <xdr:to>
      <xdr:col>10</xdr:col>
      <xdr:colOff>640080</xdr:colOff>
      <xdr:row>41</xdr:row>
      <xdr:rowOff>16510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70760" y="8397240"/>
          <a:ext cx="5753100" cy="9144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30480</xdr:colOff>
      <xdr:row>41</xdr:row>
      <xdr:rowOff>60960</xdr:rowOff>
    </xdr:from>
    <xdr:to>
      <xdr:col>10</xdr:col>
      <xdr:colOff>678180</xdr:colOff>
      <xdr:row>42</xdr:row>
      <xdr:rowOff>243840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59330" y="9103360"/>
          <a:ext cx="5784850" cy="18973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95249</xdr:colOff>
      <xdr:row>3</xdr:row>
      <xdr:rowOff>66675</xdr:rowOff>
    </xdr:from>
    <xdr:to>
      <xdr:col>10</xdr:col>
      <xdr:colOff>542924</xdr:colOff>
      <xdr:row>5</xdr:row>
      <xdr:rowOff>647700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4" y="866775"/>
          <a:ext cx="648652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</xdr:colOff>
      <xdr:row>33</xdr:row>
      <xdr:rowOff>114300</xdr:rowOff>
    </xdr:from>
    <xdr:to>
      <xdr:col>9</xdr:col>
      <xdr:colOff>640080</xdr:colOff>
      <xdr:row>37</xdr:row>
      <xdr:rowOff>251460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79220" y="6835140"/>
          <a:ext cx="5943600" cy="9677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708660</xdr:colOff>
      <xdr:row>52</xdr:row>
      <xdr:rowOff>38100</xdr:rowOff>
    </xdr:from>
    <xdr:to>
      <xdr:col>9</xdr:col>
      <xdr:colOff>609600</xdr:colOff>
      <xdr:row>57</xdr:row>
      <xdr:rowOff>22860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48740" y="15232380"/>
          <a:ext cx="5943600" cy="96774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38100</xdr:colOff>
      <xdr:row>45</xdr:row>
      <xdr:rowOff>53340</xdr:rowOff>
    </xdr:from>
    <xdr:to>
      <xdr:col>10</xdr:col>
      <xdr:colOff>693420</xdr:colOff>
      <xdr:row>47</xdr:row>
      <xdr:rowOff>104140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270760" y="12306300"/>
          <a:ext cx="5806440" cy="914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D1" sqref="D1"/>
    </sheetView>
  </sheetViews>
  <sheetFormatPr defaultRowHeight="12.5"/>
  <cols>
    <col min="1" max="1" width="22.90625" style="167" customWidth="1"/>
    <col min="2" max="2" width="38.36328125" style="167" customWidth="1"/>
    <col min="3" max="16384" width="8.7265625" style="167"/>
  </cols>
  <sheetData>
    <row r="1" spans="1:2" ht="13">
      <c r="A1" s="184" t="s">
        <v>38</v>
      </c>
    </row>
    <row r="2" spans="1:2">
      <c r="A2" s="182" t="s">
        <v>2</v>
      </c>
      <c r="B2" s="185" t="s">
        <v>58</v>
      </c>
    </row>
    <row r="3" spans="1:2">
      <c r="A3" s="182" t="s">
        <v>4</v>
      </c>
      <c r="B3" s="28">
        <v>43066</v>
      </c>
    </row>
    <row r="4" spans="1:2">
      <c r="A4" s="182" t="s">
        <v>41</v>
      </c>
      <c r="B4" s="46" t="s">
        <v>65</v>
      </c>
    </row>
    <row r="5" spans="1:2">
      <c r="A5" s="182" t="s">
        <v>1</v>
      </c>
      <c r="B5" s="6" t="s">
        <v>62</v>
      </c>
    </row>
    <row r="6" spans="1:2">
      <c r="A6" s="182"/>
      <c r="B6" s="185"/>
    </row>
    <row r="7" spans="1:2" ht="13">
      <c r="A7" s="184" t="s">
        <v>0</v>
      </c>
    </row>
    <row r="8" spans="1:2">
      <c r="A8" s="182" t="s">
        <v>39</v>
      </c>
      <c r="B8" s="6" t="s">
        <v>60</v>
      </c>
    </row>
    <row r="9" spans="1:2">
      <c r="A9" s="182" t="s">
        <v>40</v>
      </c>
      <c r="B9" s="6" t="s">
        <v>61</v>
      </c>
    </row>
    <row r="10" spans="1:2">
      <c r="A10" s="182" t="s">
        <v>5</v>
      </c>
      <c r="B10" s="7">
        <v>41.9</v>
      </c>
    </row>
    <row r="11" spans="1:2">
      <c r="A11" s="182" t="s">
        <v>36</v>
      </c>
      <c r="B11" s="29">
        <v>43100</v>
      </c>
    </row>
    <row r="12" spans="1:2">
      <c r="A12" s="182"/>
      <c r="B12" s="183"/>
    </row>
    <row r="14" spans="1:2">
      <c r="A14" s="182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57"/>
  <sheetViews>
    <sheetView view="pageLayout" zoomScaleNormal="85" workbookViewId="0">
      <selection activeCell="B90" sqref="B90"/>
    </sheetView>
  </sheetViews>
  <sheetFormatPr defaultColWidth="9.08984375" defaultRowHeight="13"/>
  <cols>
    <col min="1" max="1" width="9.08984375" style="162"/>
    <col min="2" max="2" width="10.36328125" style="162" customWidth="1"/>
    <col min="3" max="3" width="12.453125" style="162" bestFit="1" customWidth="1"/>
    <col min="4" max="4" width="13.453125" style="162" customWidth="1"/>
    <col min="5" max="9" width="10" style="162" bestFit="1" customWidth="1"/>
    <col min="10" max="10" width="10" style="162" customWidth="1"/>
    <col min="11" max="11" width="10" style="162" bestFit="1" customWidth="1"/>
    <col min="12" max="13" width="9.08984375" style="162"/>
    <col min="14" max="14" width="11" style="162" customWidth="1"/>
    <col min="15" max="16384" width="9.08984375" style="162"/>
  </cols>
  <sheetData>
    <row r="1" spans="1:18" ht="18" customHeight="1" thickBot="1">
      <c r="A1" s="129" t="str">
        <f>'Input Page &amp; Instructions'!B4</f>
        <v>Kyle Brown</v>
      </c>
      <c r="B1" s="129"/>
      <c r="C1" s="129"/>
      <c r="D1" s="129" t="str">
        <f>'Input Page &amp; Instructions'!B5</f>
        <v>Semiconductor Equipment</v>
      </c>
      <c r="E1" s="129"/>
      <c r="F1" s="129"/>
      <c r="G1" s="129"/>
      <c r="H1" s="129" t="str">
        <f>'Input Page &amp; Instructions'!B2</f>
        <v>Fall 2017</v>
      </c>
      <c r="I1" s="129"/>
      <c r="J1" s="129"/>
      <c r="K1" s="134"/>
    </row>
    <row r="2" spans="1:18" ht="21" customHeight="1" thickBot="1">
      <c r="A2" s="135" t="s">
        <v>3</v>
      </c>
      <c r="B2" s="135"/>
      <c r="C2" s="136" t="str">
        <f>CONCATENATE('Input Page &amp; Instructions'!B8," ","(",'Input Page &amp; Instructions'!B9,")")</f>
        <v>Applied Optoelectronics (AAOI)</v>
      </c>
      <c r="D2" s="137"/>
      <c r="E2" s="139"/>
      <c r="F2" s="135"/>
      <c r="G2" s="135"/>
      <c r="H2" s="136"/>
      <c r="I2" s="137"/>
      <c r="J2" s="137"/>
      <c r="K2" s="138"/>
    </row>
    <row r="3" spans="1:18" ht="24" customHeight="1" thickBot="1">
      <c r="A3" s="140" t="str">
        <f>"BUY RECOMMENDATION:  "&amp;C2</f>
        <v>BUY RECOMMENDATION:  Applied Optoelectronics (AAOI)</v>
      </c>
      <c r="B3" s="141"/>
      <c r="C3" s="142"/>
      <c r="D3" s="142"/>
      <c r="E3" s="142"/>
      <c r="F3" s="142"/>
      <c r="G3" s="142"/>
      <c r="H3" s="142"/>
      <c r="I3" s="142"/>
      <c r="J3" s="142"/>
      <c r="K3" s="143"/>
    </row>
    <row r="4" spans="1:18" ht="12.75" customHeight="1">
      <c r="A4" s="144" t="s">
        <v>27</v>
      </c>
      <c r="B4" s="145"/>
      <c r="C4" s="148"/>
      <c r="D4" s="149"/>
      <c r="E4" s="149"/>
      <c r="F4" s="149"/>
      <c r="G4" s="149"/>
      <c r="H4" s="149"/>
      <c r="I4" s="149"/>
      <c r="J4" s="149"/>
      <c r="K4" s="150"/>
    </row>
    <row r="5" spans="1:18" ht="13.5" customHeight="1">
      <c r="A5" s="146"/>
      <c r="B5" s="147"/>
      <c r="C5" s="151"/>
      <c r="D5" s="151"/>
      <c r="E5" s="151"/>
      <c r="F5" s="151"/>
      <c r="G5" s="151"/>
      <c r="H5" s="151"/>
      <c r="I5" s="151"/>
      <c r="J5" s="151"/>
      <c r="K5" s="152"/>
      <c r="N5" s="163"/>
      <c r="O5" s="163"/>
      <c r="P5" s="163"/>
      <c r="Q5" s="163"/>
      <c r="R5" s="163"/>
    </row>
    <row r="6" spans="1:18" ht="56" customHeight="1" thickBot="1">
      <c r="A6" s="146"/>
      <c r="B6" s="147"/>
      <c r="C6" s="153"/>
      <c r="D6" s="153"/>
      <c r="E6" s="153"/>
      <c r="F6" s="153"/>
      <c r="G6" s="153"/>
      <c r="H6" s="153"/>
      <c r="I6" s="153"/>
      <c r="J6" s="153"/>
      <c r="K6" s="154"/>
      <c r="N6" s="163"/>
      <c r="O6" s="163"/>
      <c r="P6" s="163"/>
      <c r="Q6" s="163"/>
      <c r="R6" s="163"/>
    </row>
    <row r="7" spans="1:18" ht="14" thickTop="1" thickBot="1">
      <c r="A7" s="33" t="s">
        <v>4</v>
      </c>
      <c r="B7" s="34"/>
      <c r="C7" s="31">
        <f>'Input Page &amp; Instructions'!B3</f>
        <v>43066</v>
      </c>
      <c r="D7" s="59" t="s">
        <v>16</v>
      </c>
      <c r="E7" s="60" t="s">
        <v>51</v>
      </c>
      <c r="F7" s="60" t="s">
        <v>53</v>
      </c>
      <c r="G7" s="60" t="s">
        <v>54</v>
      </c>
      <c r="H7" s="60" t="s">
        <v>55</v>
      </c>
      <c r="I7" s="60" t="s">
        <v>57</v>
      </c>
      <c r="J7" s="60" t="s">
        <v>56</v>
      </c>
      <c r="K7" s="61" t="s">
        <v>59</v>
      </c>
      <c r="N7" s="163"/>
      <c r="O7" s="163"/>
      <c r="P7" s="163"/>
      <c r="Q7" s="163"/>
      <c r="R7" s="163"/>
    </row>
    <row r="8" spans="1:18">
      <c r="A8" s="30" t="s">
        <v>45</v>
      </c>
      <c r="B8" s="32"/>
      <c r="C8" s="50">
        <v>41.9</v>
      </c>
      <c r="D8" s="62">
        <f>'Input Page &amp; Instructions'!B11</f>
        <v>43100</v>
      </c>
      <c r="E8" s="63"/>
      <c r="F8" s="63"/>
      <c r="G8" s="63"/>
      <c r="H8" s="63"/>
      <c r="I8" s="63"/>
      <c r="J8" s="63"/>
      <c r="K8" s="64"/>
      <c r="N8" s="163"/>
      <c r="O8" s="163"/>
      <c r="P8" s="163"/>
      <c r="Q8" s="163"/>
      <c r="R8" s="163"/>
    </row>
    <row r="9" spans="1:18">
      <c r="A9" s="30" t="s">
        <v>50</v>
      </c>
      <c r="B9" s="32"/>
      <c r="C9" s="51">
        <v>19.38</v>
      </c>
      <c r="D9" s="30" t="s">
        <v>17</v>
      </c>
      <c r="E9" s="82">
        <v>78.400000000000006</v>
      </c>
      <c r="F9" s="82">
        <v>130.4</v>
      </c>
      <c r="G9" s="82">
        <v>189.9</v>
      </c>
      <c r="H9" s="82">
        <v>260.7</v>
      </c>
      <c r="I9" s="82">
        <v>387.4</v>
      </c>
      <c r="J9" s="82">
        <v>390.5</v>
      </c>
      <c r="K9" s="82">
        <v>414.7</v>
      </c>
      <c r="N9" s="163"/>
      <c r="O9" s="163"/>
      <c r="P9" s="163"/>
      <c r="Q9" s="163"/>
      <c r="R9" s="163"/>
    </row>
    <row r="10" spans="1:18">
      <c r="A10" s="30" t="s">
        <v>6</v>
      </c>
      <c r="B10" s="32"/>
      <c r="C10" s="52">
        <v>812</v>
      </c>
      <c r="D10" s="30" t="s">
        <v>18</v>
      </c>
      <c r="E10" s="35"/>
      <c r="F10" s="36">
        <f t="shared" ref="F10:K10" si="0">F9/E9-1</f>
        <v>0.66326530612244894</v>
      </c>
      <c r="G10" s="36">
        <f t="shared" si="0"/>
        <v>0.45628834355828229</v>
      </c>
      <c r="H10" s="36">
        <f t="shared" si="0"/>
        <v>0.37282780410742489</v>
      </c>
      <c r="I10" s="36">
        <f t="shared" si="0"/>
        <v>0.48599923283467583</v>
      </c>
      <c r="J10" s="36">
        <f t="shared" si="0"/>
        <v>8.0020650490448819E-3</v>
      </c>
      <c r="K10" s="65">
        <f t="shared" si="0"/>
        <v>6.197183098591541E-2</v>
      </c>
      <c r="N10" s="163"/>
      <c r="O10" s="163"/>
      <c r="P10" s="163"/>
      <c r="Q10" s="163"/>
      <c r="R10" s="163"/>
    </row>
    <row r="11" spans="1:18">
      <c r="A11" s="38"/>
      <c r="B11" s="39"/>
      <c r="C11" s="39"/>
      <c r="D11" s="38"/>
      <c r="E11" s="35"/>
      <c r="F11" s="40"/>
      <c r="G11" s="35"/>
      <c r="H11" s="35"/>
      <c r="I11" s="41"/>
      <c r="J11" s="35"/>
      <c r="K11" s="66"/>
    </row>
    <row r="12" spans="1:18">
      <c r="A12" s="30" t="s">
        <v>7</v>
      </c>
      <c r="B12" s="32"/>
      <c r="C12" s="53">
        <v>71</v>
      </c>
      <c r="D12" s="30" t="s">
        <v>19</v>
      </c>
      <c r="E12" s="78">
        <v>3.1</v>
      </c>
      <c r="F12" s="79">
        <v>11.3</v>
      </c>
      <c r="G12" s="78">
        <v>23.8</v>
      </c>
      <c r="H12" s="78">
        <v>41.8</v>
      </c>
      <c r="I12" s="80">
        <v>111.9</v>
      </c>
      <c r="J12" s="78">
        <v>144</v>
      </c>
      <c r="K12" s="81">
        <v>151.5</v>
      </c>
      <c r="N12" s="163"/>
      <c r="O12" s="163"/>
      <c r="P12" s="163"/>
      <c r="Q12" s="163"/>
      <c r="R12" s="163"/>
    </row>
    <row r="13" spans="1:18">
      <c r="A13" s="30" t="s">
        <v>8</v>
      </c>
      <c r="B13" s="32"/>
      <c r="C13" s="53">
        <v>41</v>
      </c>
      <c r="D13" s="67" t="s">
        <v>20</v>
      </c>
      <c r="E13" s="37">
        <f t="shared" ref="E13:K13" si="1">E12/E9</f>
        <v>3.9540816326530608E-2</v>
      </c>
      <c r="F13" s="37">
        <f t="shared" si="1"/>
        <v>8.665644171779141E-2</v>
      </c>
      <c r="G13" s="37">
        <f t="shared" si="1"/>
        <v>0.1253291205897841</v>
      </c>
      <c r="H13" s="37">
        <f t="shared" si="1"/>
        <v>0.16033755274261602</v>
      </c>
      <c r="I13" s="37">
        <f t="shared" si="1"/>
        <v>0.28884873515746001</v>
      </c>
      <c r="J13" s="37">
        <f t="shared" si="1"/>
        <v>0.36875800256081948</v>
      </c>
      <c r="K13" s="68">
        <f t="shared" si="1"/>
        <v>0.36532433084157223</v>
      </c>
      <c r="N13" s="163"/>
      <c r="O13" s="163"/>
      <c r="P13" s="163"/>
      <c r="Q13" s="163"/>
      <c r="R13" s="163"/>
    </row>
    <row r="14" spans="1:18">
      <c r="A14" s="42" t="s">
        <v>9</v>
      </c>
      <c r="B14" s="43"/>
      <c r="C14" s="54">
        <v>0</v>
      </c>
      <c r="D14" s="67" t="s">
        <v>18</v>
      </c>
      <c r="E14" s="44"/>
      <c r="F14" s="36">
        <f t="shared" ref="F14:G14" si="2">F12/E12-1</f>
        <v>2.645161290322581</v>
      </c>
      <c r="G14" s="36">
        <f t="shared" si="2"/>
        <v>1.1061946902654864</v>
      </c>
      <c r="H14" s="36">
        <f>H12/G12-1</f>
        <v>0.75630252100840312</v>
      </c>
      <c r="I14" s="36">
        <f>I12/H12-1</f>
        <v>1.6770334928229667</v>
      </c>
      <c r="J14" s="36">
        <f t="shared" ref="J14:K14" si="3">J12/I12-1</f>
        <v>0.28686327077747986</v>
      </c>
      <c r="K14" s="68">
        <f t="shared" si="3"/>
        <v>5.2083333333333259E-2</v>
      </c>
      <c r="N14" s="163"/>
      <c r="O14" s="163"/>
      <c r="P14" s="163"/>
      <c r="Q14" s="163"/>
      <c r="R14" s="163"/>
    </row>
    <row r="15" spans="1:18">
      <c r="A15" s="30" t="s">
        <v>10</v>
      </c>
      <c r="B15" s="32"/>
      <c r="C15" s="52">
        <v>782</v>
      </c>
      <c r="D15" s="38"/>
      <c r="E15" s="35"/>
      <c r="F15" s="40"/>
      <c r="G15" s="35"/>
      <c r="H15" s="35"/>
      <c r="I15" s="41"/>
      <c r="J15" s="35"/>
      <c r="K15" s="66"/>
      <c r="N15" s="163"/>
      <c r="O15" s="163"/>
      <c r="P15" s="163"/>
      <c r="Q15" s="163"/>
      <c r="R15" s="163"/>
    </row>
    <row r="16" spans="1:18">
      <c r="A16" s="38"/>
      <c r="B16" s="39"/>
      <c r="C16" s="39"/>
      <c r="D16" s="30" t="s">
        <v>21</v>
      </c>
      <c r="E16" s="47"/>
      <c r="F16" s="48"/>
      <c r="G16" s="47"/>
      <c r="H16" s="47"/>
      <c r="I16" s="49"/>
      <c r="J16" s="47"/>
      <c r="K16" s="69"/>
      <c r="N16" s="163"/>
      <c r="O16" s="163"/>
      <c r="P16" s="163"/>
      <c r="Q16" s="163"/>
      <c r="R16" s="163"/>
    </row>
    <row r="17" spans="1:21">
      <c r="A17" s="30" t="s">
        <v>11</v>
      </c>
      <c r="B17" s="32"/>
      <c r="C17" s="55">
        <f>C8/20.06</f>
        <v>2.0887337986041876</v>
      </c>
      <c r="D17" s="67" t="s">
        <v>20</v>
      </c>
      <c r="E17" s="37">
        <v>-1.7999999999999999E-2</v>
      </c>
      <c r="F17" s="37">
        <v>3.3000000000000002E-2</v>
      </c>
      <c r="G17" s="37">
        <v>6.2E-2</v>
      </c>
      <c r="H17" s="37">
        <v>0.14000000000000001</v>
      </c>
      <c r="I17" s="37">
        <v>0.215</v>
      </c>
      <c r="J17" s="37">
        <v>0.23599999999999999</v>
      </c>
      <c r="K17" s="68">
        <v>0.192</v>
      </c>
    </row>
    <row r="18" spans="1:21">
      <c r="A18" s="11" t="s">
        <v>12</v>
      </c>
      <c r="B18" s="12"/>
      <c r="C18" s="56">
        <v>2.5499999999999998</v>
      </c>
      <c r="D18" s="70" t="s">
        <v>22</v>
      </c>
      <c r="E18" s="17">
        <v>-1.4E-2</v>
      </c>
      <c r="F18" s="17">
        <v>0.25</v>
      </c>
      <c r="G18" s="17">
        <v>0.71</v>
      </c>
      <c r="H18" s="17">
        <v>2.06</v>
      </c>
      <c r="I18" s="17">
        <v>4.1900000000000004</v>
      </c>
      <c r="J18" s="17">
        <v>4.5599999999999996</v>
      </c>
      <c r="K18" s="71">
        <v>3.83</v>
      </c>
    </row>
    <row r="19" spans="1:21">
      <c r="A19" s="11" t="s">
        <v>13</v>
      </c>
      <c r="B19" s="12"/>
      <c r="C19" s="57">
        <v>0</v>
      </c>
      <c r="D19" s="70" t="s">
        <v>18</v>
      </c>
      <c r="E19" s="16"/>
      <c r="F19" s="18">
        <f t="shared" ref="F19:I19" si="4">F18/E18-1</f>
        <v>-18.857142857142858</v>
      </c>
      <c r="G19" s="18">
        <f t="shared" si="4"/>
        <v>1.8399999999999999</v>
      </c>
      <c r="H19" s="18">
        <f t="shared" si="4"/>
        <v>1.9014084507042255</v>
      </c>
      <c r="I19" s="18">
        <f t="shared" si="4"/>
        <v>1.0339805825242721</v>
      </c>
      <c r="J19" s="18">
        <f t="shared" ref="J19:K19" si="5">J18/I18-1</f>
        <v>8.8305489260142922E-2</v>
      </c>
      <c r="K19" s="72">
        <f t="shared" si="5"/>
        <v>-0.1600877192982455</v>
      </c>
    </row>
    <row r="20" spans="1:21">
      <c r="A20" s="11" t="s">
        <v>46</v>
      </c>
      <c r="B20" s="12"/>
      <c r="C20" s="87">
        <f>15.9/10.48</f>
        <v>1.5171755725190839</v>
      </c>
      <c r="D20" s="26"/>
      <c r="E20" s="19"/>
      <c r="F20" s="20"/>
      <c r="G20" s="19"/>
      <c r="H20" s="19"/>
      <c r="I20" s="21"/>
      <c r="J20" s="19"/>
      <c r="K20" s="73"/>
    </row>
    <row r="21" spans="1:21">
      <c r="A21" s="26"/>
      <c r="B21" s="27"/>
      <c r="C21" s="27"/>
      <c r="D21" s="11" t="s">
        <v>23</v>
      </c>
      <c r="E21" s="82">
        <v>-16.2</v>
      </c>
      <c r="F21" s="83">
        <v>-32.6</v>
      </c>
      <c r="G21" s="82">
        <v>-72.3</v>
      </c>
      <c r="H21" s="82">
        <v>7.7</v>
      </c>
      <c r="I21" s="84">
        <v>29.3</v>
      </c>
      <c r="J21" s="82">
        <f>I21+28.78</f>
        <v>58.08</v>
      </c>
      <c r="K21" s="85">
        <f>J21+57.05</f>
        <v>115.13</v>
      </c>
      <c r="M21" s="164"/>
    </row>
    <row r="22" spans="1:21">
      <c r="A22" s="130" t="s">
        <v>43</v>
      </c>
      <c r="B22" s="131"/>
      <c r="C22" s="161">
        <v>0.4037</v>
      </c>
      <c r="D22" s="11" t="s">
        <v>18</v>
      </c>
      <c r="E22" s="2"/>
      <c r="F22" s="3">
        <f t="shared" ref="F22:I22" si="6">F21/E21-1</f>
        <v>1.0123456790123457</v>
      </c>
      <c r="G22" s="3">
        <f t="shared" si="6"/>
        <v>1.2177914110429446</v>
      </c>
      <c r="H22" s="3">
        <f t="shared" si="6"/>
        <v>-1.1065006915629323</v>
      </c>
      <c r="I22" s="3">
        <f t="shared" si="6"/>
        <v>2.8051948051948052</v>
      </c>
      <c r="J22" s="45">
        <f t="shared" ref="J22" si="7">J21/I21-1</f>
        <v>0.98225255972696246</v>
      </c>
      <c r="K22" s="74">
        <f t="shared" ref="K22" si="8">K21/J21-1</f>
        <v>0.98226584022038566</v>
      </c>
    </row>
    <row r="23" spans="1:21">
      <c r="A23" s="130"/>
      <c r="B23" s="131"/>
      <c r="C23" s="161"/>
      <c r="D23" s="26"/>
      <c r="E23" s="2"/>
      <c r="F23" s="4"/>
      <c r="G23" s="2"/>
      <c r="H23" s="2"/>
      <c r="I23" s="5"/>
      <c r="J23" s="16"/>
      <c r="K23" s="75"/>
    </row>
    <row r="24" spans="1:21">
      <c r="A24" s="132" t="s">
        <v>44</v>
      </c>
      <c r="B24" s="133"/>
      <c r="C24" s="161">
        <v>0.21640000000000001</v>
      </c>
      <c r="D24" s="11" t="s">
        <v>24</v>
      </c>
      <c r="E24" s="9">
        <v>59.97</v>
      </c>
      <c r="F24" s="9">
        <v>13.67</v>
      </c>
      <c r="G24" s="9">
        <v>13.9</v>
      </c>
      <c r="H24" s="9">
        <v>11.39</v>
      </c>
      <c r="I24" s="9">
        <v>7.2</v>
      </c>
      <c r="J24" s="9">
        <v>5.55</v>
      </c>
      <c r="K24" s="76">
        <v>5.28</v>
      </c>
      <c r="M24" s="165"/>
      <c r="N24" s="166"/>
      <c r="O24" s="167"/>
      <c r="P24" s="167"/>
      <c r="Q24" s="167"/>
      <c r="R24" s="167"/>
      <c r="S24" s="167"/>
      <c r="T24" s="167"/>
      <c r="U24" s="167"/>
    </row>
    <row r="25" spans="1:21">
      <c r="A25" s="132"/>
      <c r="B25" s="133"/>
      <c r="C25" s="161"/>
      <c r="D25" s="11" t="s">
        <v>25</v>
      </c>
      <c r="E25" s="9">
        <f t="shared" ref="E25" si="9">$C$8/E18</f>
        <v>-2992.8571428571427</v>
      </c>
      <c r="F25" s="9">
        <v>40</v>
      </c>
      <c r="G25" s="9">
        <v>24.03</v>
      </c>
      <c r="H25" s="9">
        <v>11.37</v>
      </c>
      <c r="I25" s="9">
        <v>9.93</v>
      </c>
      <c r="J25" s="9">
        <v>9.3800000000000008</v>
      </c>
      <c r="K25" s="76">
        <v>11.18</v>
      </c>
      <c r="M25" s="165"/>
      <c r="N25" s="168"/>
    </row>
    <row r="26" spans="1:21" ht="13.5" thickBot="1">
      <c r="A26" s="24"/>
      <c r="B26" s="25"/>
      <c r="C26" s="58"/>
      <c r="D26" s="77" t="s">
        <v>26</v>
      </c>
      <c r="E26" s="86">
        <v>-0.18</v>
      </c>
      <c r="F26" s="86">
        <v>-0.28999999999999998</v>
      </c>
      <c r="G26" s="86">
        <v>-0.39</v>
      </c>
      <c r="H26" s="86">
        <v>0</v>
      </c>
      <c r="I26" s="86">
        <v>0.21</v>
      </c>
      <c r="J26" s="86">
        <v>0.19</v>
      </c>
      <c r="K26" s="86">
        <v>0.19</v>
      </c>
      <c r="N26" s="168"/>
    </row>
    <row r="27" spans="1:21">
      <c r="A27" s="132" t="s">
        <v>48</v>
      </c>
      <c r="B27" s="133"/>
      <c r="C27" s="22">
        <v>120</v>
      </c>
      <c r="K27" s="180"/>
      <c r="N27" s="168"/>
    </row>
    <row r="28" spans="1:21" ht="12.75" customHeight="1">
      <c r="A28" s="132" t="s">
        <v>47</v>
      </c>
      <c r="B28" s="133"/>
      <c r="C28" s="23">
        <v>0.19</v>
      </c>
      <c r="K28" s="181"/>
      <c r="N28" s="167"/>
      <c r="O28" s="167"/>
      <c r="P28" s="167"/>
      <c r="Q28" s="167"/>
      <c r="R28" s="167"/>
      <c r="S28" s="167"/>
      <c r="T28" s="167"/>
    </row>
    <row r="29" spans="1:21">
      <c r="A29" s="26"/>
      <c r="B29" s="27"/>
      <c r="C29" s="13"/>
      <c r="K29" s="180"/>
    </row>
    <row r="30" spans="1:21">
      <c r="A30" s="11" t="s">
        <v>14</v>
      </c>
      <c r="B30" s="12"/>
      <c r="C30" s="15">
        <v>13.4</v>
      </c>
      <c r="D30" s="1"/>
      <c r="E30" s="1"/>
      <c r="F30" s="1"/>
      <c r="G30" s="1"/>
      <c r="H30" s="1"/>
      <c r="I30" s="1"/>
      <c r="J30" s="1"/>
      <c r="K30" s="10"/>
    </row>
    <row r="31" spans="1:21">
      <c r="A31" s="11" t="s">
        <v>15</v>
      </c>
      <c r="B31" s="12"/>
      <c r="C31" s="88">
        <v>18.899999999999999</v>
      </c>
      <c r="D31" s="1"/>
      <c r="E31" s="1"/>
      <c r="F31" s="1"/>
      <c r="G31" s="1"/>
      <c r="H31" s="1"/>
      <c r="I31" s="1"/>
      <c r="J31" s="1"/>
      <c r="K31" s="10"/>
    </row>
    <row r="32" spans="1:21">
      <c r="A32" s="30" t="s">
        <v>49</v>
      </c>
      <c r="B32" s="32"/>
      <c r="C32" s="14"/>
      <c r="D32" s="1"/>
      <c r="E32" s="1"/>
      <c r="F32" s="1"/>
      <c r="G32" s="1"/>
      <c r="H32" s="1"/>
      <c r="I32" s="1"/>
      <c r="J32" s="1"/>
      <c r="K32" s="10"/>
    </row>
    <row r="33" spans="1:20" ht="25.5" customHeight="1" thickBot="1">
      <c r="A33" s="95"/>
      <c r="B33" s="96"/>
      <c r="C33" s="97"/>
      <c r="D33" s="1"/>
      <c r="E33" s="1"/>
      <c r="F33" s="1"/>
      <c r="G33" s="1"/>
      <c r="H33" s="1"/>
      <c r="I33" s="1"/>
      <c r="J33" s="1"/>
      <c r="K33" s="10"/>
    </row>
    <row r="34" spans="1:20" ht="12.75" customHeight="1" thickTop="1">
      <c r="A34" s="157" t="s">
        <v>28</v>
      </c>
      <c r="B34" s="158"/>
      <c r="C34" s="91"/>
      <c r="D34" s="91"/>
      <c r="E34" s="91"/>
      <c r="F34" s="91"/>
      <c r="G34" s="91"/>
      <c r="H34" s="91"/>
      <c r="I34" s="91"/>
      <c r="J34" s="91"/>
      <c r="K34" s="92"/>
    </row>
    <row r="35" spans="1:20">
      <c r="A35" s="157"/>
      <c r="B35" s="158"/>
      <c r="C35" s="91"/>
      <c r="D35" s="91"/>
      <c r="E35" s="91"/>
      <c r="F35" s="91"/>
      <c r="G35" s="91"/>
      <c r="H35" s="91"/>
      <c r="I35" s="91"/>
      <c r="J35" s="91"/>
      <c r="K35" s="92"/>
    </row>
    <row r="36" spans="1:20" ht="14.25" customHeight="1">
      <c r="A36" s="157"/>
      <c r="B36" s="158"/>
      <c r="C36" s="91"/>
      <c r="D36" s="91"/>
      <c r="E36" s="91"/>
      <c r="F36" s="91"/>
      <c r="G36" s="91"/>
      <c r="H36" s="91"/>
      <c r="I36" s="91"/>
      <c r="J36" s="91"/>
      <c r="K36" s="92"/>
    </row>
    <row r="37" spans="1:20" ht="25.5" customHeight="1">
      <c r="A37" s="157"/>
      <c r="B37" s="158"/>
      <c r="C37" s="91"/>
      <c r="D37" s="91"/>
      <c r="E37" s="91"/>
      <c r="F37" s="91"/>
      <c r="G37" s="91"/>
      <c r="H37" s="91"/>
      <c r="I37" s="91"/>
      <c r="J37" s="91"/>
      <c r="K37" s="92"/>
    </row>
    <row r="38" spans="1:20" ht="42" customHeight="1" thickBot="1">
      <c r="A38" s="159"/>
      <c r="B38" s="160"/>
      <c r="C38" s="91"/>
      <c r="D38" s="91"/>
      <c r="E38" s="91"/>
      <c r="F38" s="91"/>
      <c r="G38" s="91"/>
      <c r="H38" s="91"/>
      <c r="I38" s="91"/>
      <c r="J38" s="91"/>
      <c r="K38" s="92"/>
    </row>
    <row r="39" spans="1:20" ht="17.25" customHeight="1" thickBot="1">
      <c r="A39" s="155" t="s">
        <v>52</v>
      </c>
      <c r="B39" s="156"/>
      <c r="C39" s="8" t="s">
        <v>29</v>
      </c>
      <c r="D39" s="89" t="s">
        <v>42</v>
      </c>
      <c r="E39" s="89"/>
      <c r="F39" s="89"/>
      <c r="G39" s="89"/>
      <c r="H39" s="89"/>
      <c r="I39" s="89"/>
      <c r="J39" s="89"/>
      <c r="K39" s="90"/>
    </row>
    <row r="40" spans="1:20" ht="78" customHeight="1" thickBot="1">
      <c r="A40" s="123" t="s">
        <v>30</v>
      </c>
      <c r="B40" s="124"/>
      <c r="C40" s="114" t="s">
        <v>63</v>
      </c>
      <c r="D40" s="91"/>
      <c r="E40" s="91"/>
      <c r="F40" s="91"/>
      <c r="G40" s="91"/>
      <c r="H40" s="91"/>
      <c r="I40" s="91"/>
      <c r="J40" s="91"/>
      <c r="K40" s="92"/>
    </row>
    <row r="41" spans="1:20" ht="0.5" customHeight="1" thickBot="1">
      <c r="A41" s="123"/>
      <c r="B41" s="124"/>
      <c r="C41" s="111"/>
      <c r="D41" s="93"/>
      <c r="E41" s="93"/>
      <c r="F41" s="93"/>
      <c r="G41" s="93"/>
      <c r="H41" s="93"/>
      <c r="I41" s="93"/>
      <c r="J41" s="93"/>
      <c r="K41" s="94"/>
    </row>
    <row r="42" spans="1:20" ht="135" customHeight="1" thickBot="1">
      <c r="A42" s="123" t="s">
        <v>31</v>
      </c>
      <c r="B42" s="124"/>
      <c r="C42" s="110" t="s">
        <v>64</v>
      </c>
      <c r="D42" s="169"/>
      <c r="E42" s="169"/>
      <c r="F42" s="169"/>
      <c r="G42" s="169"/>
      <c r="H42" s="169"/>
      <c r="I42" s="169"/>
      <c r="J42" s="169"/>
      <c r="K42" s="170"/>
      <c r="M42" s="169"/>
      <c r="N42" s="169"/>
      <c r="O42" s="169"/>
      <c r="P42" s="169"/>
      <c r="Q42" s="169"/>
      <c r="R42" s="169"/>
      <c r="S42" s="169"/>
      <c r="T42" s="170"/>
    </row>
    <row r="43" spans="1:20" ht="25" customHeight="1" thickBot="1">
      <c r="A43" s="123"/>
      <c r="B43" s="124"/>
      <c r="C43" s="114"/>
      <c r="D43" s="176"/>
      <c r="E43" s="176"/>
      <c r="F43" s="176"/>
      <c r="G43" s="176"/>
      <c r="H43" s="176"/>
      <c r="I43" s="176"/>
      <c r="J43" s="176"/>
      <c r="K43" s="177"/>
    </row>
    <row r="44" spans="1:20" ht="33.5" customHeight="1" thickBot="1">
      <c r="A44" s="123" t="s">
        <v>32</v>
      </c>
      <c r="B44" s="124"/>
      <c r="C44" s="112" t="s">
        <v>63</v>
      </c>
      <c r="D44" s="169" t="s">
        <v>68</v>
      </c>
      <c r="E44" s="169"/>
      <c r="F44" s="169"/>
      <c r="G44" s="169"/>
      <c r="H44" s="169"/>
      <c r="I44" s="169"/>
      <c r="J44" s="169"/>
      <c r="K44" s="170"/>
    </row>
    <row r="45" spans="1:20" ht="3" customHeight="1" thickBot="1">
      <c r="A45" s="123"/>
      <c r="B45" s="124"/>
      <c r="C45" s="112"/>
      <c r="D45" s="178"/>
      <c r="E45" s="178"/>
      <c r="F45" s="178"/>
      <c r="G45" s="178"/>
      <c r="H45" s="178"/>
      <c r="I45" s="178"/>
      <c r="J45" s="178"/>
      <c r="K45" s="179"/>
    </row>
    <row r="46" spans="1:20" ht="68" customHeight="1" thickBot="1">
      <c r="A46" s="123" t="s">
        <v>33</v>
      </c>
      <c r="B46" s="124"/>
      <c r="C46" s="112" t="s">
        <v>63</v>
      </c>
      <c r="D46" s="113"/>
      <c r="E46" s="91"/>
      <c r="F46" s="91"/>
      <c r="G46" s="91"/>
      <c r="H46" s="91"/>
      <c r="I46" s="91"/>
      <c r="J46" s="91"/>
      <c r="K46" s="92"/>
    </row>
    <row r="47" spans="1:20" ht="1.5" hidden="1" customHeight="1" thickBot="1">
      <c r="A47" s="123"/>
      <c r="B47" s="124"/>
      <c r="C47" s="112"/>
      <c r="D47" s="93"/>
      <c r="E47" s="93"/>
      <c r="F47" s="93"/>
      <c r="G47" s="93"/>
      <c r="H47" s="93"/>
      <c r="I47" s="93"/>
      <c r="J47" s="93"/>
      <c r="K47" s="94"/>
    </row>
    <row r="48" spans="1:20" ht="19.5" customHeight="1">
      <c r="A48" s="125" t="s">
        <v>34</v>
      </c>
      <c r="B48" s="126"/>
      <c r="C48" s="110" t="s">
        <v>66</v>
      </c>
      <c r="D48" s="172" t="s">
        <v>67</v>
      </c>
      <c r="E48" s="173"/>
      <c r="F48" s="173"/>
      <c r="G48" s="173"/>
      <c r="H48" s="173"/>
      <c r="I48" s="173"/>
      <c r="J48" s="173"/>
      <c r="K48" s="174"/>
    </row>
    <row r="49" spans="1:14" ht="19.5" customHeight="1" thickBot="1">
      <c r="A49" s="127"/>
      <c r="B49" s="128"/>
      <c r="C49" s="111"/>
      <c r="D49" s="175"/>
      <c r="E49" s="176"/>
      <c r="F49" s="176"/>
      <c r="G49" s="176"/>
      <c r="H49" s="176"/>
      <c r="I49" s="176"/>
      <c r="J49" s="176"/>
      <c r="K49" s="177"/>
    </row>
    <row r="50" spans="1:14" ht="27" customHeight="1">
      <c r="A50" s="115" t="s">
        <v>35</v>
      </c>
      <c r="B50" s="116"/>
      <c r="C50" s="98"/>
      <c r="D50" s="98"/>
      <c r="E50" s="98"/>
      <c r="F50" s="98"/>
      <c r="G50" s="98"/>
      <c r="H50" s="98"/>
      <c r="I50" s="98"/>
      <c r="J50" s="98"/>
      <c r="K50" s="99"/>
    </row>
    <row r="51" spans="1:14" ht="28.5" customHeight="1">
      <c r="A51" s="117"/>
      <c r="B51" s="118"/>
      <c r="C51" s="100"/>
      <c r="D51" s="100"/>
      <c r="E51" s="100"/>
      <c r="F51" s="100"/>
      <c r="G51" s="100"/>
      <c r="H51" s="100"/>
      <c r="I51" s="100"/>
      <c r="J51" s="100"/>
      <c r="K51" s="101"/>
    </row>
    <row r="52" spans="1:14" ht="56" customHeight="1" thickBot="1">
      <c r="A52" s="121"/>
      <c r="B52" s="122"/>
      <c r="C52" s="102"/>
      <c r="D52" s="102"/>
      <c r="E52" s="102"/>
      <c r="F52" s="102"/>
      <c r="G52" s="102"/>
      <c r="H52" s="102"/>
      <c r="I52" s="102"/>
      <c r="J52" s="102"/>
      <c r="K52" s="103"/>
    </row>
    <row r="53" spans="1:14">
      <c r="A53" s="115" t="s">
        <v>37</v>
      </c>
      <c r="B53" s="116"/>
      <c r="C53" s="98"/>
      <c r="D53" s="104"/>
      <c r="E53" s="104"/>
      <c r="F53" s="104"/>
      <c r="G53" s="104"/>
      <c r="H53" s="104"/>
      <c r="I53" s="104"/>
      <c r="J53" s="104"/>
      <c r="K53" s="105"/>
    </row>
    <row r="54" spans="1:14" ht="21.75" customHeight="1">
      <c r="A54" s="117"/>
      <c r="B54" s="118"/>
      <c r="C54" s="106"/>
      <c r="D54" s="106"/>
      <c r="E54" s="106"/>
      <c r="F54" s="106"/>
      <c r="G54" s="106"/>
      <c r="H54" s="106"/>
      <c r="I54" s="106"/>
      <c r="J54" s="106"/>
      <c r="K54" s="107"/>
    </row>
    <row r="55" spans="1:14">
      <c r="A55" s="117"/>
      <c r="B55" s="118"/>
      <c r="C55" s="106"/>
      <c r="D55" s="106"/>
      <c r="E55" s="106"/>
      <c r="F55" s="106"/>
      <c r="G55" s="106"/>
      <c r="H55" s="106"/>
      <c r="I55" s="106"/>
      <c r="J55" s="106"/>
      <c r="K55" s="107"/>
    </row>
    <row r="56" spans="1:14">
      <c r="A56" s="117"/>
      <c r="B56" s="118"/>
      <c r="C56" s="106"/>
      <c r="D56" s="106"/>
      <c r="E56" s="106"/>
      <c r="F56" s="106"/>
      <c r="G56" s="106"/>
      <c r="H56" s="106"/>
      <c r="I56" s="106"/>
      <c r="J56" s="106"/>
      <c r="K56" s="107"/>
      <c r="N56" s="171"/>
    </row>
    <row r="57" spans="1:14" ht="13.5" thickBot="1">
      <c r="A57" s="119"/>
      <c r="B57" s="120"/>
      <c r="C57" s="108"/>
      <c r="D57" s="108"/>
      <c r="E57" s="108"/>
      <c r="F57" s="108"/>
      <c r="G57" s="108"/>
      <c r="H57" s="108"/>
      <c r="I57" s="108"/>
      <c r="J57" s="108"/>
      <c r="K57" s="109"/>
    </row>
  </sheetData>
  <mergeCells count="48">
    <mergeCell ref="M42:T42"/>
    <mergeCell ref="A27:B27"/>
    <mergeCell ref="A28:B28"/>
    <mergeCell ref="A3:K3"/>
    <mergeCell ref="A4:B6"/>
    <mergeCell ref="C4:K6"/>
    <mergeCell ref="A39:B39"/>
    <mergeCell ref="A34:B38"/>
    <mergeCell ref="A40:B41"/>
    <mergeCell ref="A42:B43"/>
    <mergeCell ref="C34:K38"/>
    <mergeCell ref="N5:R10"/>
    <mergeCell ref="C22:C23"/>
    <mergeCell ref="C24:C25"/>
    <mergeCell ref="N12:R16"/>
    <mergeCell ref="C40:C41"/>
    <mergeCell ref="A1:C1"/>
    <mergeCell ref="A22:B23"/>
    <mergeCell ref="A24:B25"/>
    <mergeCell ref="D1:G1"/>
    <mergeCell ref="H1:K1"/>
    <mergeCell ref="A2:B2"/>
    <mergeCell ref="F2:G2"/>
    <mergeCell ref="H2:K2"/>
    <mergeCell ref="C2:E2"/>
    <mergeCell ref="A53:B57"/>
    <mergeCell ref="A50:B52"/>
    <mergeCell ref="A44:B45"/>
    <mergeCell ref="A46:B47"/>
    <mergeCell ref="A48:B49"/>
    <mergeCell ref="C50:K52"/>
    <mergeCell ref="C53:K57"/>
    <mergeCell ref="D43:K43"/>
    <mergeCell ref="C48:C49"/>
    <mergeCell ref="D48:K48"/>
    <mergeCell ref="C46:C47"/>
    <mergeCell ref="D45:K45"/>
    <mergeCell ref="D46:K46"/>
    <mergeCell ref="D47:K47"/>
    <mergeCell ref="D49:K49"/>
    <mergeCell ref="D44:K44"/>
    <mergeCell ref="C42:C43"/>
    <mergeCell ref="C44:C45"/>
    <mergeCell ref="D39:K39"/>
    <mergeCell ref="D40:K40"/>
    <mergeCell ref="D41:K41"/>
    <mergeCell ref="D42:K42"/>
    <mergeCell ref="A33:C33"/>
  </mergeCells>
  <printOptions horizontalCentered="1"/>
  <pageMargins left="0.5" right="0.5" top="0.5" bottom="0.5" header="0.25" footer="0.25"/>
  <pageSetup scale="46" orientation="portrait" r:id="rId1"/>
  <headerFooter>
    <oddHeader>&amp;C&amp;"Calibri,Regular"&amp;9WSU PRIME Fund Stock Pitch Buy Recommendation</oddHeader>
    <oddFooter>&amp;CTech Team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 Page &amp; Instructions</vt:lpstr>
      <vt:lpstr>Buy Recommendation</vt:lpstr>
      <vt:lpstr>'Buy Recommendation'!Print_Area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Grossi</dc:creator>
  <cp:lastModifiedBy>Kyle W. Brown</cp:lastModifiedBy>
  <cp:lastPrinted>2017-11-27T22:55:22Z</cp:lastPrinted>
  <dcterms:created xsi:type="dcterms:W3CDTF">2012-01-06T14:31:17Z</dcterms:created>
  <dcterms:modified xsi:type="dcterms:W3CDTF">2020-09-18T04:50:07Z</dcterms:modified>
</cp:coreProperties>
</file>