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ck/Desktop/"/>
    </mc:Choice>
  </mc:AlternateContent>
  <xr:revisionPtr revIDLastSave="0" documentId="8_{25997F1C-538D-7D41-9D1D-3CCA2B9F7F6E}" xr6:coauthVersionLast="47" xr6:coauthVersionMax="47" xr10:uidLastSave="{00000000-0000-0000-0000-000000000000}"/>
  <bookViews>
    <workbookView xWindow="260" yWindow="500" windowWidth="28260" windowHeight="16400" xr2:uid="{FD21C230-9D3C-B442-B1C5-F1544347E10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E3" i="1" s="1"/>
  <c r="C3" i="1"/>
  <c r="D3" i="1" s="1"/>
  <c r="I3" i="1"/>
  <c r="J3" i="1"/>
  <c r="J2" i="1"/>
  <c r="I2" i="1"/>
  <c r="C2" i="1"/>
  <c r="H2" i="1" s="1" a="1"/>
  <c r="H2" i="1" s="1"/>
  <c r="B2" i="1"/>
  <c r="E2" i="1" s="1"/>
  <c r="H3" i="1" l="1" a="1"/>
  <c r="H3" i="1" s="1"/>
  <c r="G3" i="1"/>
  <c r="F3" i="1"/>
  <c r="D2" i="1"/>
  <c r="F2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<sst xmlns="http://schemas.openxmlformats.org/spreadsheetml/2006/main" count="12" uniqueCount="12">
  <si>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CIDR Range</t>
    <phoneticPr fontId="1" type="noConversion"/>
  </si>
  <si>
    <t>10.0.0.33/24</t>
    <phoneticPr fontId="1" type="noConversion"/>
  </si>
  <si>
    <t>172.13.13.0/18</t>
    <phoneticPr fontId="1" type="noConversion"/>
  </si>
  <si>
    <t>ClassB網段</t>
    <phoneticPr fontId="1" type="noConversion"/>
  </si>
  <si>
    <t>ClassC網段</t>
    <phoneticPr fontId="1" type="noConversion"/>
  </si>
  <si>
    <t>IP parsing</t>
    <phoneticPr fontId="1" type="noConversion"/>
  </si>
  <si>
    <t>Netmask</t>
    <phoneticPr fontId="1" type="noConversion"/>
  </si>
  <si>
    <t>First IP</t>
    <phoneticPr fontId="1" type="noConversion"/>
  </si>
  <si>
    <t>Last IP</t>
    <phoneticPr fontId="1" type="noConversion"/>
  </si>
  <si>
    <t>Broadcast</t>
    <phoneticPr fontId="1" type="noConversion"/>
  </si>
  <si>
    <t>IP counts</t>
    <phoneticPr fontId="1" type="noConversion"/>
  </si>
  <si>
    <t>CIDR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</si>
</sst>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rgb="FF1F2328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2BD7-2FF8-FB4D-8514-D72503E9C86F}">
  <dimension ref="A1:J19"/>
  <sheetViews>
    <sheetView tabSelected="1" workbookViewId="0">
      <selection activeCell="D8" sqref="D8"/>
    </sheetView>
  </sheetViews>
  <sheetFormatPr baseColWidth="10" defaultRowHeight="15"/>
  <cols>
    <col min="1" max="1" width="21.33203125" bestFit="1" customWidth="1"/>
    <col min="2" max="2" width="16.6640625" bestFit="1" customWidth="1"/>
    <col min="3" max="3" width="11" customWidth="1"/>
    <col min="4" max="4" width="20" bestFit="1" customWidth="1"/>
    <col min="5" max="5" width="15" bestFit="1" customWidth="1"/>
    <col min="6" max="7" width="20" bestFit="1" customWidth="1"/>
    <col min="8" max="8" width="14.1640625" bestFit="1" customWidth="1"/>
    <col min="9" max="9" width="15" bestFit="1" customWidth="1"/>
    <col min="10" max="10" width="16.6640625" bestFit="1" customWidth="1"/>
  </cols>
  <sheetData>
    <row r="1" spans="1:10" ht="23">
      <c r="A1" s="1" t="s">
        <v>0</v>
      </c>
      <c r="B1" s="1" t="s">
        <v>5</v>
      </c>
      <c r="C1" s="1" t="s">
        <v>11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3</v>
      </c>
      <c r="J1" s="1" t="s">
        <v>4</v>
      </c>
    </row>
    <row r="2" spans="1:10" ht="23">
      <c r="A2" s="1" t="s">
        <v>1</v>
      </c>
      <c r="B2" s="1" t="str">
        <f>LEFT(A2, FIND("/", A2) - 1)</f>
        <v>10.0.0.33</v>
      </c>
      <c r="C2" s="1" t="str">
        <f>MID(A2, FIND("/", A2) + 1, LEN(A2) - FIND("/", A2))</f>
        <v>24</v>
      </c>
      <c r="D2" s="1" t="str">
        <f>BIN2DEC(MID(REPT("1",C2)&amp;REPT("0",32-C2),1,8)) &amp;"."&amp; BIN2DEC(MID(REPT("1",C2)&amp;REPT("0",32-C2),9,8)) &amp;"."&amp; BIN2DEC(MID(REPT("1",C2)&amp;REPT("0",32-C2),17,8)) &amp;"."&amp; BIN2DEC(MID(REPT("1",C2)&amp;REPT("0",32-C2),25,8))</f>
        <v>255.255.255.0</v>
      </c>
      <c r="E2" s="1" t="str">
        <f>_xlfn.BITAND( (LEFT(B2, FIND(CHAR(160),SUBSTITUTE(B2,".",CHAR(160),1))-1)), (BIN2DEC(MID(REPT("1",C2)&amp;REPT("0",32-C2),1,8))) ) &amp;"."&amp; _xlfn.BITAND( (MID(B2, FIND(CHAR(160),SUBSTITUTE(B2,".",CHAR(160),1))+1,FIND(CHAR(160),SUBSTITUTE(B2,".",CHAR(160),2))-FIND(CHAR(160),SUBSTITUTE(B2,".",CHAR(160),1))-1)), (BIN2DEC(MID(REPT("1",C2)&amp;REPT("0",32-C2),9,8))) ) &amp;"."&amp; _xlfn.BITAND( (MID(B2, FIND(CHAR(160),SUBSTITUTE(B2,".",CHAR(160),2))+1,FIND(CHAR(160),SUBSTITUTE(B2,".",CHAR(160),3))-FIND(CHAR(160),SUBSTITUTE(B2,".",CHAR(160),2))-1)), (BIN2DEC(MID(REPT("1",C2)&amp;REPT("0",32-C2),17,8))) ) &amp;"."&amp; _xlfn.BITAND( (MID(B2, FIND(CHAR(160),SUBSTITUTE(B2,".",CHAR(160),3))+1,FIND(CHAR(160),SUBSTITUTE(B2&amp;".",".",CHAR(160),4))-FIND(CHAR(160),SUBSTITUTE(B2,".",CHAR(160),3))-1)), (BIN2DEC(MID(REPT("1",C2)&amp;REPT("0",32-C2),25,8))) )+1</f>
        <v>10.0.0.1</v>
      </c>
      <c r="F2" s="1" t="str">
        <f>_xlfn.BITOR( (LEFT(B2, FIND(CHAR(160),SUBSTITUTE(B2,".",CHAR(160),1))-1)), (255-BIN2DEC(MID(REPT("1",C2)&amp;REPT("0",32-C2),1,8))) ) &amp;"."&amp; _xlfn.BITOR( (MID(B2, FIND(CHAR(160),SUBSTITUTE(B2,".",CHAR(160),1))+1,FIND(CHAR(160),SUBSTITUTE(B2,".",CHAR(160),2))-FIND(CHAR(160),SUBSTITUTE(B2,".",CHAR(160),1))-1)), (255-BIN2DEC(MID(REPT("1",C2)&amp;REPT("0",32-C2),9,8)) ) ) &amp;"."&amp; _xlfn.BITOR( (MID(B2, FIND(CHAR(160),SUBSTITUTE(B2,".",CHAR(160),2))+1,FIND(CHAR(160),SUBSTITUTE(B2,".",CHAR(160),3))-FIND(CHAR(160),SUBSTITUTE(B2,".",CHAR(160),2))-1)), (255-BIN2DEC(MID(REPT("1",C2)&amp;REPT("0",32-C2),17,8))) ) &amp;"."&amp; _xlfn.BITOR( (MID(B2, FIND(CHAR(160),SUBSTITUTE(B2,".",CHAR(160),3))+1,FIND(CHAR(160),SUBSTITUTE(B2&amp;".",".",CHAR(160),4))-FIND(CHAR(160),SUBSTITUTE(B2,".",CHAR(160),3))-1)), (255-BIN2DEC(MID(REPT("1",C2)&amp;REPT("0",32-C2),25,8))) )-1</f>
        <v>10.0.0.254</v>
      </c>
      <c r="G2" s="1" t="str">
        <f>_xlfn.BITOR( (LEFT(B2, FIND(CHAR(160),SUBSTITUTE(B2,".",CHAR(160),1))-1)), (255-BIN2DEC(MID(REPT("1",C2)&amp;REPT("0",32-C2),1,8))) ) &amp;"."&amp; _xlfn.BITOR( (MID(B2, FIND(CHAR(160),SUBSTITUTE(B2,".",CHAR(160),1))+1,FIND(CHAR(160),SUBSTITUTE(B2,".",CHAR(160),2))-FIND(CHAR(160),SUBSTITUTE(B2,".",CHAR(160),1))-1)), (255-BIN2DEC(MID(REPT("1",C2)&amp;REPT("0",32-C2),9,8))) ) &amp;"."&amp; _xlfn.BITOR( (MID(B2, FIND(CHAR(160),SUBSTITUTE(B2,".",CHAR(160),2))+1,FIND(CHAR(160),SUBSTITUTE(B2,".",CHAR(160),3))-FIND(CHAR(160),SUBSTITUTE(B2,".",CHAR(160),2))-1)), (255-BIN2DEC(MID(REPT("1",C2)&amp;REPT("0",32-C2),17,8))) ) &amp;"."&amp; _xlfn.BITOR( (MID(B2, FIND(CHAR(160),SUBSTITUTE(B2,".",CHAR(160),3))+1,FIND(CHAR(160),SUBSTITUTE(B2&amp;".",".",CHAR(160),4))-FIND(CHAR(160),SUBSTITUTE(B2,".",CHAR(160),3))-1)), (255-BIN2DEC(MID(REPT("1",C2)&amp;REPT("0",32-C2),25,8))) )</f>
        <v>10.0.0.255</v>
      </c>
      <c r="H2" s="1" cm="1">
        <f t="array" ref="H2">_xlfn.SWITCH(C2, 31,2, 32,1, (2^(32-C2)-2))</f>
        <v>254</v>
      </c>
      <c r="I2" s="1" t="str">
        <f>LEFT(A2, FIND(".", A2, FIND(".", A2) + 1) - 1)&amp; ".0.0"</f>
        <v>10.0.0.0</v>
      </c>
      <c r="J2" s="1" t="str">
        <f>LEFT(A2, FIND(".", A2, FIND(".", A2, FIND(".", A2) + 1) + 1) - 1)&amp; ".0"</f>
        <v>10.0.0.0</v>
      </c>
    </row>
    <row r="3" spans="1:10" ht="23">
      <c r="A3" s="1" t="s">
        <v>2</v>
      </c>
      <c r="B3" s="1" t="str">
        <f>LEFT(A3, FIND("/", A3) - 1)</f>
        <v>172.13.13.0</v>
      </c>
      <c r="C3" s="1" t="str">
        <f>MID(A3, FIND("/", A3) + 1, LEN(A3) - FIND("/", A3))</f>
        <v>18</v>
      </c>
      <c r="D3" s="1" t="str">
        <f>BIN2DEC(MID(REPT("1",C3)&amp;REPT("0",32-C3),1,8)) &amp;"."&amp; BIN2DEC(MID(REPT("1",C3)&amp;REPT("0",32-C3),9,8)) &amp;"."&amp; BIN2DEC(MID(REPT("1",C3)&amp;REPT("0",32-C3),17,8)) &amp;"."&amp; BIN2DEC(MID(REPT("1",C3)&amp;REPT("0",32-C3),25,8))</f>
        <v>255.255.192.0</v>
      </c>
      <c r="E3" s="1" t="str">
        <f>_xlfn.BITAND( (LEFT(B3, FIND(CHAR(160),SUBSTITUTE(B3,".",CHAR(160),1))-1)), (BIN2DEC(MID(REPT("1",C3)&amp;REPT("0",32-C3),1,8))) ) &amp;"."&amp; _xlfn.BITAND( (MID(B3, FIND(CHAR(160),SUBSTITUTE(B3,".",CHAR(160),1))+1,FIND(CHAR(160),SUBSTITUTE(B3,".",CHAR(160),2))-FIND(CHAR(160),SUBSTITUTE(B3,".",CHAR(160),1))-1)), (BIN2DEC(MID(REPT("1",C3)&amp;REPT("0",32-C3),9,8))) ) &amp;"."&amp; _xlfn.BITAND( (MID(B3, FIND(CHAR(160),SUBSTITUTE(B3,".",CHAR(160),2))+1,FIND(CHAR(160),SUBSTITUTE(B3,".",CHAR(160),3))-FIND(CHAR(160),SUBSTITUTE(B3,".",CHAR(160),2))-1)), (BIN2DEC(MID(REPT("1",C3)&amp;REPT("0",32-C3),17,8))) ) &amp;"."&amp; _xlfn.BITAND( (MID(B3, FIND(CHAR(160),SUBSTITUTE(B3,".",CHAR(160),3))+1,FIND(CHAR(160),SUBSTITUTE(B3&amp;".",".",CHAR(160),4))-FIND(CHAR(160),SUBSTITUTE(B3,".",CHAR(160),3))-1)), (BIN2DEC(MID(REPT("1",C3)&amp;REPT("0",32-C3),25,8))) )+1</f>
        <v>172.13.0.1</v>
      </c>
      <c r="F3" s="1" t="str">
        <f>_xlfn.BITOR( (LEFT(B3, FIND(CHAR(160),SUBSTITUTE(B3,".",CHAR(160),1))-1)), (255-BIN2DEC(MID(REPT("1",C3)&amp;REPT("0",32-C3),1,8))) ) &amp;"."&amp; _xlfn.BITOR( (MID(B3, FIND(CHAR(160),SUBSTITUTE(B3,".",CHAR(160),1))+1,FIND(CHAR(160),SUBSTITUTE(B3,".",CHAR(160),2))-FIND(CHAR(160),SUBSTITUTE(B3,".",CHAR(160),1))-1)), (255-BIN2DEC(MID(REPT("1",C3)&amp;REPT("0",32-C3),9,8)) ) ) &amp;"."&amp; _xlfn.BITOR( (MID(B3, FIND(CHAR(160),SUBSTITUTE(B3,".",CHAR(160),2))+1,FIND(CHAR(160),SUBSTITUTE(B3,".",CHAR(160),3))-FIND(CHAR(160),SUBSTITUTE(B3,".",CHAR(160),2))-1)), (255-BIN2DEC(MID(REPT("1",C3)&amp;REPT("0",32-C3),17,8))) ) &amp;"."&amp; _xlfn.BITOR( (MID(B3, FIND(CHAR(160),SUBSTITUTE(B3,".",CHAR(160),3))+1,FIND(CHAR(160),SUBSTITUTE(B3&amp;".",".",CHAR(160),4))-FIND(CHAR(160),SUBSTITUTE(B3,".",CHAR(160),3))-1)), (255-BIN2DEC(MID(REPT("1",C3)&amp;REPT("0",32-C3),25,8))) )-1</f>
        <v>172.13.63.254</v>
      </c>
      <c r="G3" s="1" t="str">
        <f>_xlfn.BITOR( (LEFT(B3, FIND(CHAR(160),SUBSTITUTE(B3,".",CHAR(160),1))-1)), (255-BIN2DEC(MID(REPT("1",C3)&amp;REPT("0",32-C3),1,8))) ) &amp;"."&amp; _xlfn.BITOR( (MID(B3, FIND(CHAR(160),SUBSTITUTE(B3,".",CHAR(160),1))+1,FIND(CHAR(160),SUBSTITUTE(B3,".",CHAR(160),2))-FIND(CHAR(160),SUBSTITUTE(B3,".",CHAR(160),1))-1)), (255-BIN2DEC(MID(REPT("1",C3)&amp;REPT("0",32-C3),9,8))) ) &amp;"."&amp; _xlfn.BITOR( (MID(B3, FIND(CHAR(160),SUBSTITUTE(B3,".",CHAR(160),2))+1,FIND(CHAR(160),SUBSTITUTE(B3,".",CHAR(160),3))-FIND(CHAR(160),SUBSTITUTE(B3,".",CHAR(160),2))-1)), (255-BIN2DEC(MID(REPT("1",C3)&amp;REPT("0",32-C3),17,8))) ) &amp;"."&amp; _xlfn.BITOR( (MID(B3, FIND(CHAR(160),SUBSTITUTE(B3,".",CHAR(160),3))+1,FIND(CHAR(160),SUBSTITUTE(B3&amp;".",".",CHAR(160),4))-FIND(CHAR(160),SUBSTITUTE(B3,".",CHAR(160),3))-1)), (255-BIN2DEC(MID(REPT("1",C3)&amp;REPT("0",32-C3),25,8))) )</f>
        <v>172.13.63.255</v>
      </c>
      <c r="H3" s="1" cm="1">
        <f t="array" ref="H3">_xlfn.SWITCH(C3, 31,2, 32,1, (2^(32-C3)-2))</f>
        <v>16382</v>
      </c>
      <c r="I3" s="1" t="str">
        <f>LEFT(A3, FIND(".", A3, FIND(".", A3) + 1) - 1)&amp; ".0.0"</f>
        <v>172.13.0.0</v>
      </c>
      <c r="J3" s="1" t="str">
        <f>LEFT(A3, FIND(".", A3, FIND(".", A3, FIND(".", A3) + 1) + 1) - 1)&amp; ".0"</f>
        <v>172.13.13.0</v>
      </c>
    </row>
    <row r="4" spans="1:10" ht="2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2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3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Chang</dc:creator>
  <cp:lastModifiedBy>Kyle Chang</cp:lastModifiedBy>
  <dcterms:created xsi:type="dcterms:W3CDTF">2024-05-13T09:17:12Z</dcterms:created>
  <dcterms:modified xsi:type="dcterms:W3CDTF">2024-05-13T09:22:48Z</dcterms:modified>
</cp:coreProperties>
</file>