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 s="1"/>
  <c r="C16" i="1" s="1"/>
  <c r="C29" i="1"/>
  <c r="E29" i="1" s="1"/>
  <c r="C17" i="1" s="1"/>
  <c r="D29" i="1"/>
  <c r="C30" i="1"/>
  <c r="D30" i="1"/>
  <c r="C31" i="1"/>
  <c r="D31" i="1"/>
  <c r="C32" i="1"/>
  <c r="D32" i="1"/>
  <c r="E32" i="1" s="1"/>
  <c r="C20" i="1" s="1"/>
  <c r="C33" i="1"/>
  <c r="E33" i="1" s="1"/>
  <c r="C21" i="1" s="1"/>
  <c r="D33" i="1"/>
  <c r="C34" i="1"/>
  <c r="D34" i="1"/>
  <c r="C35" i="1"/>
  <c r="D35" i="1"/>
  <c r="C36" i="1"/>
  <c r="D36" i="1"/>
  <c r="E36" i="1" s="1"/>
  <c r="C24" i="1" s="1"/>
  <c r="C37" i="1"/>
  <c r="E37" i="1" s="1"/>
  <c r="C25" i="1" s="1"/>
  <c r="D37" i="1"/>
  <c r="D27" i="1"/>
  <c r="C27" i="1"/>
  <c r="E30" i="1"/>
  <c r="C18" i="1" s="1"/>
  <c r="E31" i="1"/>
  <c r="C19" i="1" s="1"/>
  <c r="E34" i="1"/>
  <c r="C22" i="1" s="1"/>
  <c r="E35" i="1"/>
  <c r="C23" i="1" s="1"/>
  <c r="E27" i="1" l="1"/>
  <c r="C15" i="1" s="1"/>
  <c r="C25" i="2"/>
  <c r="D25" i="2" s="1"/>
  <c r="B25" i="2"/>
  <c r="C24" i="2"/>
  <c r="B24" i="2"/>
  <c r="C23" i="2"/>
  <c r="B23" i="2"/>
  <c r="D23" i="2" s="1"/>
  <c r="C22" i="2"/>
  <c r="B22" i="2"/>
  <c r="C21" i="2"/>
  <c r="D21" i="2" s="1"/>
  <c r="B21" i="2"/>
  <c r="C20" i="2"/>
  <c r="B20" i="2"/>
  <c r="C19" i="2"/>
  <c r="B19" i="2"/>
  <c r="D19" i="2" s="1"/>
  <c r="C18" i="2"/>
  <c r="B18" i="2"/>
  <c r="C17" i="2"/>
  <c r="D17" i="2" s="1"/>
  <c r="B17" i="2"/>
  <c r="C16" i="2"/>
  <c r="B16" i="2"/>
  <c r="C15" i="2"/>
  <c r="B15" i="2"/>
  <c r="D24" i="2"/>
  <c r="D22" i="2"/>
  <c r="D20" i="2"/>
  <c r="D18" i="2"/>
  <c r="D16" i="2"/>
  <c r="H3" i="2"/>
  <c r="H4" i="2"/>
  <c r="H5" i="2"/>
  <c r="H6" i="2"/>
  <c r="H7" i="2"/>
  <c r="H8" i="2"/>
  <c r="H9" i="2"/>
  <c r="H10" i="2"/>
  <c r="H11" i="2"/>
  <c r="H12" i="2"/>
  <c r="H2" i="2"/>
  <c r="D15" i="2" l="1"/>
  <c r="D16" i="1"/>
  <c r="D17" i="1"/>
  <c r="D18" i="1"/>
  <c r="D19" i="1"/>
  <c r="D20" i="1"/>
  <c r="D21" i="1"/>
  <c r="D22" i="1"/>
  <c r="D23" i="1"/>
  <c r="D24" i="1"/>
  <c r="D25" i="1"/>
  <c r="D15" i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<sst xmlns="http://schemas.openxmlformats.org/spreadsheetml/2006/main" count="182" uniqueCount="23">
  <si>
    <t>polio0</t>
  </si>
  <si>
    <t>XGBoost</t>
  </si>
  <si>
    <t>polio1</t>
  </si>
  <si>
    <t>RandomForest</t>
  </si>
  <si>
    <t>polio2</t>
  </si>
  <si>
    <t>polio3</t>
  </si>
  <si>
    <t>measles</t>
  </si>
  <si>
    <t>Train R2</t>
  </si>
  <si>
    <t>Train MSE</t>
  </si>
  <si>
    <t>Test R2</t>
  </si>
  <si>
    <t>Test MSE</t>
  </si>
  <si>
    <t>bcg</t>
  </si>
  <si>
    <t>dpt1</t>
  </si>
  <si>
    <t>dpt2</t>
  </si>
  <si>
    <t>dpt3</t>
  </si>
  <si>
    <t>health_card</t>
  </si>
  <si>
    <t>any_vacc</t>
  </si>
  <si>
    <t>Last Year</t>
  </si>
  <si>
    <t>Mine</t>
  </si>
  <si>
    <t>Difference</t>
  </si>
  <si>
    <t>LightGBM</t>
  </si>
  <si>
    <t>Regression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</si>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</sst>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0" borderId="0" xfId="1" applyFont="1"/>
    <xf numFmtId="9" fontId="0" fillId="0" borderId="0" xfId="1" applyFont="1" applyFill="1" applyBorder="1"/>
    <xf numFmtId="9" fontId="0" fillId="0" borderId="0" xfId="0" applyNumberForma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F28" sqref="F28"/>
    </sheetView>
  </sheetViews>
  <sheetFormatPr defaultRowHeight="15" x14ac:dyDescent="0.25"/>
  <cols>
    <col min="1" max="1" width="11.28515625" bestFit="1" customWidth="1"/>
    <col min="4" max="4" width="10.42578125" bestFit="1" customWidth="1"/>
  </cols>
  <sheetData>
    <row r="1" spans="1:20" x14ac:dyDescent="0.25">
      <c r="B1" t="s">
        <v>7</v>
      </c>
      <c r="C1" t="s">
        <v>8</v>
      </c>
      <c r="E1" t="s">
        <v>9</v>
      </c>
      <c r="F1" t="s">
        <v>10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P1" t="s">
        <v>21</v>
      </c>
    </row>
    <row r="2" spans="1:20" x14ac:dyDescent="0.25">
      <c r="A2" t="s">
        <v>0</v>
      </c>
      <c r="B2">
        <v>0.84299999999999997</v>
      </c>
      <c r="C2">
        <v>0.1</v>
      </c>
      <c r="D2">
        <v>1.4999999999999999E-2</v>
      </c>
      <c r="E2">
        <v>0.60199999999999998</v>
      </c>
      <c r="F2">
        <v>0.154</v>
      </c>
      <c r="G2">
        <v>3.9E-2</v>
      </c>
      <c r="H2" t="s">
        <v>1</v>
      </c>
      <c r="J2" t="s">
        <v>11</v>
      </c>
      <c r="K2">
        <v>0.66600000000000004</v>
      </c>
      <c r="L2">
        <v>0.04</v>
      </c>
      <c r="M2">
        <v>0.45</v>
      </c>
      <c r="N2">
        <v>6.4000000000000001E-2</v>
      </c>
      <c r="P2" t="s">
        <v>11</v>
      </c>
      <c r="Q2">
        <v>0.9</v>
      </c>
      <c r="R2">
        <v>1.2E-2</v>
      </c>
      <c r="S2">
        <v>0.311</v>
      </c>
      <c r="T2">
        <v>7.2999999999999995E-2</v>
      </c>
    </row>
    <row r="3" spans="1:20" x14ac:dyDescent="0.25">
      <c r="A3" t="s">
        <v>2</v>
      </c>
      <c r="B3">
        <v>0.56899999999999995</v>
      </c>
      <c r="C3">
        <v>0.115</v>
      </c>
      <c r="D3">
        <v>2.1000000000000001E-2</v>
      </c>
      <c r="E3">
        <v>0.20699999999999999</v>
      </c>
      <c r="F3">
        <v>0.14499999999999999</v>
      </c>
      <c r="G3">
        <v>3.9E-2</v>
      </c>
      <c r="H3" t="s">
        <v>3</v>
      </c>
      <c r="J3" t="s">
        <v>6</v>
      </c>
      <c r="K3">
        <v>0.60899999999999999</v>
      </c>
      <c r="L3">
        <v>2.9000000000000001E-2</v>
      </c>
      <c r="M3">
        <v>0.49099999999999999</v>
      </c>
      <c r="N3">
        <v>3.7999999999999999E-2</v>
      </c>
      <c r="P3" t="s">
        <v>6</v>
      </c>
      <c r="Q3">
        <v>0.89100000000000001</v>
      </c>
      <c r="R3">
        <v>8.0000000000000002E-3</v>
      </c>
      <c r="S3">
        <v>0.39100000000000001</v>
      </c>
      <c r="T3">
        <v>4.9000000000000002E-2</v>
      </c>
    </row>
    <row r="4" spans="1:20" x14ac:dyDescent="0.25">
      <c r="A4" t="s">
        <v>4</v>
      </c>
      <c r="B4">
        <v>0.55300000000000005</v>
      </c>
      <c r="C4">
        <v>0.123</v>
      </c>
      <c r="D4">
        <v>2.3E-2</v>
      </c>
      <c r="E4">
        <v>0.19</v>
      </c>
      <c r="F4">
        <v>0.16</v>
      </c>
      <c r="G4">
        <v>4.1000000000000002E-2</v>
      </c>
      <c r="H4" t="s">
        <v>3</v>
      </c>
      <c r="J4" t="s">
        <v>12</v>
      </c>
      <c r="K4">
        <v>0.64600000000000002</v>
      </c>
      <c r="L4">
        <v>0.04</v>
      </c>
      <c r="M4">
        <v>0.48499999999999999</v>
      </c>
      <c r="N4">
        <v>5.7000000000000002E-2</v>
      </c>
      <c r="P4" t="s">
        <v>12</v>
      </c>
      <c r="Q4">
        <v>0.89700000000000002</v>
      </c>
      <c r="R4">
        <v>1.2E-2</v>
      </c>
      <c r="S4">
        <v>0.38400000000000001</v>
      </c>
      <c r="T4">
        <v>6.8000000000000005E-2</v>
      </c>
    </row>
    <row r="5" spans="1:20" x14ac:dyDescent="0.25">
      <c r="A5" t="s">
        <v>5</v>
      </c>
      <c r="B5">
        <v>0.443</v>
      </c>
      <c r="C5">
        <v>0.13400000000000001</v>
      </c>
      <c r="D5">
        <v>2.7E-2</v>
      </c>
      <c r="E5">
        <v>1.7000000000000001E-2</v>
      </c>
      <c r="F5">
        <v>0.17</v>
      </c>
      <c r="G5">
        <v>4.3999999999999997E-2</v>
      </c>
      <c r="H5" t="s">
        <v>3</v>
      </c>
      <c r="J5" t="s">
        <v>13</v>
      </c>
      <c r="K5">
        <v>0.66600000000000004</v>
      </c>
      <c r="L5">
        <v>3.6999999999999998E-2</v>
      </c>
      <c r="M5">
        <v>0.40200000000000002</v>
      </c>
      <c r="N5">
        <v>6.4000000000000001E-2</v>
      </c>
      <c r="P5" t="s">
        <v>13</v>
      </c>
      <c r="Q5">
        <v>0.90300000000000002</v>
      </c>
      <c r="R5">
        <v>1.0999999999999999E-2</v>
      </c>
      <c r="S5">
        <v>0.57799999999999996</v>
      </c>
      <c r="T5">
        <v>4.4999999999999998E-2</v>
      </c>
    </row>
    <row r="6" spans="1:20" x14ac:dyDescent="0.25">
      <c r="A6" t="s">
        <v>12</v>
      </c>
      <c r="B6">
        <v>0.88900000000000001</v>
      </c>
      <c r="C6">
        <v>8.8999999999999996E-2</v>
      </c>
      <c r="D6">
        <v>1.2E-2</v>
      </c>
      <c r="E6">
        <v>0.59099999999999997</v>
      </c>
      <c r="F6">
        <v>0.16500000000000001</v>
      </c>
      <c r="G6">
        <v>4.5999999999999999E-2</v>
      </c>
      <c r="H6" t="s">
        <v>1</v>
      </c>
      <c r="J6" t="s">
        <v>14</v>
      </c>
      <c r="K6">
        <v>0.64300000000000002</v>
      </c>
      <c r="L6">
        <v>3.5000000000000003E-2</v>
      </c>
      <c r="M6">
        <v>0.46899999999999997</v>
      </c>
      <c r="N6">
        <v>5.3999999999999999E-2</v>
      </c>
      <c r="P6" t="s">
        <v>14</v>
      </c>
      <c r="Q6">
        <v>0.90800000000000003</v>
      </c>
      <c r="R6">
        <v>8.9999999999999993E-3</v>
      </c>
      <c r="S6">
        <v>0.432</v>
      </c>
      <c r="T6">
        <v>4.8000000000000001E-2</v>
      </c>
    </row>
    <row r="7" spans="1:20" x14ac:dyDescent="0.25">
      <c r="A7" t="s">
        <v>13</v>
      </c>
      <c r="B7">
        <v>0.98199999999999998</v>
      </c>
      <c r="C7">
        <v>3.4000000000000002E-2</v>
      </c>
      <c r="D7">
        <v>2E-3</v>
      </c>
      <c r="E7">
        <v>0.59099999999999997</v>
      </c>
      <c r="F7">
        <v>0.16700000000000001</v>
      </c>
      <c r="G7">
        <v>4.4999999999999998E-2</v>
      </c>
      <c r="H7" t="s">
        <v>1</v>
      </c>
      <c r="J7" t="s">
        <v>0</v>
      </c>
      <c r="K7">
        <v>0.65300000000000002</v>
      </c>
      <c r="L7">
        <v>3.4000000000000002E-2</v>
      </c>
      <c r="M7">
        <v>0.43</v>
      </c>
      <c r="N7">
        <v>5.6000000000000001E-2</v>
      </c>
      <c r="P7" t="s">
        <v>0</v>
      </c>
      <c r="Q7">
        <v>0.90600000000000003</v>
      </c>
      <c r="R7">
        <v>8.9999999999999993E-3</v>
      </c>
      <c r="S7">
        <v>0.315</v>
      </c>
      <c r="T7">
        <v>7.1999999999999995E-2</v>
      </c>
    </row>
    <row r="8" spans="1:20" x14ac:dyDescent="0.25">
      <c r="A8" t="s">
        <v>14</v>
      </c>
      <c r="B8">
        <v>0.77100000000000002</v>
      </c>
      <c r="C8">
        <v>0.121</v>
      </c>
      <c r="D8">
        <v>2.1999999999999999E-2</v>
      </c>
      <c r="E8">
        <v>0.55600000000000005</v>
      </c>
      <c r="F8">
        <v>0.17299999999999999</v>
      </c>
      <c r="G8">
        <v>4.3999999999999997E-2</v>
      </c>
      <c r="H8" t="s">
        <v>1</v>
      </c>
      <c r="J8" t="s">
        <v>2</v>
      </c>
      <c r="K8">
        <v>0.54</v>
      </c>
      <c r="L8">
        <v>2.3E-2</v>
      </c>
      <c r="M8">
        <v>0.32900000000000001</v>
      </c>
      <c r="N8">
        <v>3.2000000000000001E-2</v>
      </c>
      <c r="P8" t="s">
        <v>2</v>
      </c>
      <c r="Q8">
        <v>0.86299999999999999</v>
      </c>
      <c r="R8">
        <v>7.0000000000000001E-3</v>
      </c>
      <c r="S8">
        <v>0.20899999999999999</v>
      </c>
      <c r="T8">
        <v>3.5000000000000003E-2</v>
      </c>
    </row>
    <row r="9" spans="1:20" x14ac:dyDescent="0.25">
      <c r="A9" t="s">
        <v>11</v>
      </c>
      <c r="B9">
        <v>0.83699999999999997</v>
      </c>
      <c r="C9">
        <v>0.108</v>
      </c>
      <c r="D9">
        <v>1.9E-2</v>
      </c>
      <c r="E9">
        <v>0.63500000000000001</v>
      </c>
      <c r="F9">
        <v>0.153</v>
      </c>
      <c r="G9">
        <v>4.2999999999999997E-2</v>
      </c>
      <c r="H9" t="s">
        <v>1</v>
      </c>
      <c r="J9" t="s">
        <v>4</v>
      </c>
      <c r="K9">
        <v>0.52800000000000002</v>
      </c>
      <c r="L9">
        <v>2.5000000000000001E-2</v>
      </c>
      <c r="M9">
        <v>0.28399999999999997</v>
      </c>
      <c r="N9">
        <v>3.5000000000000003E-2</v>
      </c>
      <c r="P9" t="s">
        <v>4</v>
      </c>
      <c r="Q9">
        <v>0.84199999999999997</v>
      </c>
      <c r="R9">
        <v>8.0000000000000002E-3</v>
      </c>
      <c r="S9">
        <v>0.159</v>
      </c>
      <c r="T9">
        <v>4.7E-2</v>
      </c>
    </row>
    <row r="10" spans="1:20" x14ac:dyDescent="0.25">
      <c r="A10" t="s">
        <v>6</v>
      </c>
      <c r="B10">
        <v>0.71699999999999997</v>
      </c>
      <c r="C10">
        <v>0.115</v>
      </c>
      <c r="D10">
        <v>2.1000000000000001E-2</v>
      </c>
      <c r="E10">
        <v>0.47499999999999998</v>
      </c>
      <c r="F10">
        <v>0.157</v>
      </c>
      <c r="G10">
        <v>3.7999999999999999E-2</v>
      </c>
      <c r="H10" t="s">
        <v>1</v>
      </c>
      <c r="J10" t="s">
        <v>5</v>
      </c>
      <c r="K10">
        <v>0.432</v>
      </c>
      <c r="L10">
        <v>2.7E-2</v>
      </c>
      <c r="M10">
        <v>0.152</v>
      </c>
      <c r="N10">
        <v>3.9E-2</v>
      </c>
      <c r="P10" t="s">
        <v>5</v>
      </c>
      <c r="Q10">
        <v>0.84699999999999998</v>
      </c>
      <c r="R10">
        <v>7.0000000000000001E-3</v>
      </c>
      <c r="S10">
        <v>0.08</v>
      </c>
      <c r="T10">
        <v>3.7999999999999999E-2</v>
      </c>
    </row>
    <row r="11" spans="1:20" x14ac:dyDescent="0.25">
      <c r="A11" t="s">
        <v>16</v>
      </c>
      <c r="B11">
        <v>0.55600000000000005</v>
      </c>
      <c r="C11">
        <v>0.129</v>
      </c>
      <c r="D11">
        <v>25</v>
      </c>
      <c r="E11">
        <v>0.126</v>
      </c>
      <c r="F11">
        <v>0.16300000000000001</v>
      </c>
      <c r="G11">
        <v>4.8000000000000001E-2</v>
      </c>
      <c r="H11" t="s">
        <v>3</v>
      </c>
      <c r="J11" t="s">
        <v>15</v>
      </c>
      <c r="K11">
        <v>0.65600000000000003</v>
      </c>
      <c r="L11">
        <v>0.04</v>
      </c>
      <c r="M11">
        <v>0.41699999999999998</v>
      </c>
      <c r="N11">
        <v>7.6999999999999999E-2</v>
      </c>
      <c r="P11" t="s">
        <v>15</v>
      </c>
      <c r="Q11">
        <v>0.9</v>
      </c>
      <c r="R11">
        <v>1.2E-2</v>
      </c>
      <c r="S11">
        <v>0.48299999999999998</v>
      </c>
      <c r="T11">
        <v>6.7000000000000004E-2</v>
      </c>
    </row>
    <row r="12" spans="1:20" x14ac:dyDescent="0.25">
      <c r="A12" t="s">
        <v>15</v>
      </c>
      <c r="B12">
        <v>0.91600000000000004</v>
      </c>
      <c r="C12">
        <v>7.8E-2</v>
      </c>
      <c r="D12">
        <v>0.01</v>
      </c>
      <c r="E12">
        <v>0.58799999999999997</v>
      </c>
      <c r="F12">
        <v>0.16700000000000001</v>
      </c>
      <c r="G12">
        <v>4.9000000000000002E-2</v>
      </c>
      <c r="H12" t="s">
        <v>1</v>
      </c>
      <c r="J12" t="s">
        <v>16</v>
      </c>
      <c r="K12">
        <v>0.53200000000000003</v>
      </c>
      <c r="L12">
        <v>2.7E-2</v>
      </c>
      <c r="M12">
        <v>8.4000000000000005E-2</v>
      </c>
      <c r="N12">
        <v>4.4999999999999998E-2</v>
      </c>
      <c r="P12" t="s">
        <v>16</v>
      </c>
      <c r="Q12">
        <v>0.86299999999999999</v>
      </c>
      <c r="R12">
        <v>8.0000000000000002E-3</v>
      </c>
      <c r="S12">
        <v>0.14099999999999999</v>
      </c>
      <c r="T12">
        <v>4.1000000000000002E-2</v>
      </c>
    </row>
    <row r="13" spans="1:20" x14ac:dyDescent="0.25">
      <c r="J13" t="s">
        <v>11</v>
      </c>
      <c r="K13">
        <v>0.66700000000000004</v>
      </c>
      <c r="L13">
        <v>3.9E-2</v>
      </c>
      <c r="M13">
        <v>0.46600000000000003</v>
      </c>
      <c r="N13">
        <v>6.6000000000000003E-2</v>
      </c>
      <c r="P13" t="s">
        <v>11</v>
      </c>
      <c r="Q13">
        <v>0.89800000000000002</v>
      </c>
      <c r="R13">
        <v>1.2E-2</v>
      </c>
      <c r="S13">
        <v>0.42399999999999999</v>
      </c>
      <c r="T13">
        <v>7.0000000000000007E-2</v>
      </c>
    </row>
    <row r="14" spans="1:20" x14ac:dyDescent="0.25">
      <c r="A14" s="7" t="s">
        <v>22</v>
      </c>
      <c r="B14" s="7" t="s">
        <v>17</v>
      </c>
      <c r="C14" s="7" t="s">
        <v>18</v>
      </c>
      <c r="D14" s="7" t="s">
        <v>19</v>
      </c>
      <c r="J14" t="s">
        <v>6</v>
      </c>
      <c r="K14">
        <v>0.63</v>
      </c>
      <c r="L14">
        <v>2.8000000000000001E-2</v>
      </c>
      <c r="M14">
        <v>0.36599999999999999</v>
      </c>
      <c r="N14">
        <v>4.2999999999999997E-2</v>
      </c>
      <c r="P14" t="s">
        <v>6</v>
      </c>
      <c r="Q14">
        <v>0.89400000000000002</v>
      </c>
      <c r="R14">
        <v>8.0000000000000002E-3</v>
      </c>
      <c r="S14">
        <v>0.26300000000000001</v>
      </c>
      <c r="T14">
        <v>5.8000000000000003E-2</v>
      </c>
    </row>
    <row r="15" spans="1:20" x14ac:dyDescent="0.25">
      <c r="A15" s="1" t="s">
        <v>0</v>
      </c>
      <c r="B15" s="2">
        <f>VLOOKUP($A15,$A$2:$E$12,5,0)</f>
        <v>0.60199999999999998</v>
      </c>
      <c r="C15" s="2">
        <f>E27</f>
        <v>0.44180000000000003</v>
      </c>
      <c r="D15" s="3">
        <f>C15-B15</f>
        <v>-0.16019999999999995</v>
      </c>
      <c r="J15" t="s">
        <v>12</v>
      </c>
      <c r="K15">
        <v>0.66100000000000003</v>
      </c>
      <c r="L15">
        <v>3.9E-2</v>
      </c>
      <c r="M15">
        <v>0.441</v>
      </c>
      <c r="N15">
        <v>5.6000000000000001E-2</v>
      </c>
      <c r="P15" t="s">
        <v>12</v>
      </c>
      <c r="Q15">
        <v>0.88800000000000001</v>
      </c>
      <c r="R15">
        <v>1.2E-2</v>
      </c>
      <c r="S15">
        <v>0.53400000000000003</v>
      </c>
      <c r="T15">
        <v>5.5E-2</v>
      </c>
    </row>
    <row r="16" spans="1:20" x14ac:dyDescent="0.25">
      <c r="A16" s="1" t="s">
        <v>2</v>
      </c>
      <c r="B16" s="2">
        <f t="shared" ref="B16:B25" si="0">VLOOKUP($A16,$A$2:$E$12,5,0)</f>
        <v>0.20699999999999999</v>
      </c>
      <c r="C16" s="2">
        <f t="shared" ref="C16:C25" si="1">E28</f>
        <v>0.31819999999999998</v>
      </c>
      <c r="D16" s="3">
        <f t="shared" ref="D16:D25" si="2">C16-B16</f>
        <v>0.11119999999999999</v>
      </c>
      <c r="J16" t="s">
        <v>13</v>
      </c>
      <c r="K16">
        <v>0.69</v>
      </c>
      <c r="L16">
        <v>3.4000000000000002E-2</v>
      </c>
      <c r="M16">
        <v>0.41099999999999998</v>
      </c>
      <c r="N16">
        <v>0.06</v>
      </c>
      <c r="P16" t="s">
        <v>13</v>
      </c>
      <c r="Q16">
        <v>0.90100000000000002</v>
      </c>
      <c r="R16">
        <v>1.0999999999999999E-2</v>
      </c>
      <c r="S16">
        <v>0.47399999999999998</v>
      </c>
      <c r="T16">
        <v>5.8999999999999997E-2</v>
      </c>
    </row>
    <row r="17" spans="1:20" x14ac:dyDescent="0.25">
      <c r="A17" s="1" t="s">
        <v>4</v>
      </c>
      <c r="B17" s="2">
        <f t="shared" si="0"/>
        <v>0.19</v>
      </c>
      <c r="C17" s="2">
        <f t="shared" si="1"/>
        <v>0.26140000000000002</v>
      </c>
      <c r="D17" s="3">
        <f t="shared" si="2"/>
        <v>7.1400000000000019E-2</v>
      </c>
      <c r="J17" t="s">
        <v>14</v>
      </c>
      <c r="K17">
        <v>0.67800000000000005</v>
      </c>
      <c r="L17">
        <v>3.2000000000000001E-2</v>
      </c>
      <c r="M17">
        <v>0.41099999999999998</v>
      </c>
      <c r="N17">
        <v>5.5E-2</v>
      </c>
      <c r="P17" t="s">
        <v>14</v>
      </c>
      <c r="Q17">
        <v>0.89700000000000002</v>
      </c>
      <c r="R17">
        <v>0.01</v>
      </c>
      <c r="S17">
        <v>0.47</v>
      </c>
      <c r="T17">
        <v>5.8000000000000003E-2</v>
      </c>
    </row>
    <row r="18" spans="1:20" x14ac:dyDescent="0.25">
      <c r="A18" s="1" t="s">
        <v>5</v>
      </c>
      <c r="B18" s="2">
        <f t="shared" si="0"/>
        <v>1.7000000000000001E-2</v>
      </c>
      <c r="C18" s="2">
        <f t="shared" si="1"/>
        <v>0.13879999999999998</v>
      </c>
      <c r="D18" s="3">
        <f t="shared" si="2"/>
        <v>0.12179999999999998</v>
      </c>
      <c r="J18" t="s">
        <v>0</v>
      </c>
      <c r="K18">
        <v>0.65600000000000003</v>
      </c>
      <c r="L18">
        <v>3.4000000000000002E-2</v>
      </c>
      <c r="M18">
        <v>0.42599999999999999</v>
      </c>
      <c r="N18">
        <v>5.2999999999999999E-2</v>
      </c>
      <c r="P18" t="s">
        <v>0</v>
      </c>
      <c r="Q18">
        <v>0.88600000000000001</v>
      </c>
      <c r="R18">
        <v>1.0999999999999999E-2</v>
      </c>
      <c r="S18">
        <v>0.51700000000000002</v>
      </c>
      <c r="T18">
        <v>5.0999999999999997E-2</v>
      </c>
    </row>
    <row r="19" spans="1:20" x14ac:dyDescent="0.25">
      <c r="A19" s="1" t="s">
        <v>12</v>
      </c>
      <c r="B19" s="2">
        <f t="shared" si="0"/>
        <v>0.59099999999999997</v>
      </c>
      <c r="C19" s="2">
        <f t="shared" si="1"/>
        <v>0.41080000000000005</v>
      </c>
      <c r="D19" s="3">
        <f t="shared" si="2"/>
        <v>-0.18019999999999992</v>
      </c>
      <c r="J19" t="s">
        <v>2</v>
      </c>
      <c r="K19">
        <v>0.52200000000000002</v>
      </c>
      <c r="L19">
        <v>2.3E-2</v>
      </c>
      <c r="M19">
        <v>0.35299999999999998</v>
      </c>
      <c r="N19">
        <v>3.3000000000000002E-2</v>
      </c>
      <c r="P19" t="s">
        <v>2</v>
      </c>
      <c r="Q19">
        <v>0.85899999999999999</v>
      </c>
      <c r="R19">
        <v>7.0000000000000001E-3</v>
      </c>
      <c r="S19">
        <v>0.224</v>
      </c>
      <c r="T19">
        <v>3.4000000000000002E-2</v>
      </c>
    </row>
    <row r="20" spans="1:20" x14ac:dyDescent="0.25">
      <c r="A20" s="1" t="s">
        <v>13</v>
      </c>
      <c r="B20" s="2">
        <f t="shared" si="0"/>
        <v>0.59099999999999997</v>
      </c>
      <c r="C20" s="2">
        <f t="shared" si="1"/>
        <v>0.45919999999999994</v>
      </c>
      <c r="D20" s="3">
        <f t="shared" si="2"/>
        <v>-0.13180000000000003</v>
      </c>
      <c r="J20" t="s">
        <v>4</v>
      </c>
      <c r="K20">
        <v>0.53200000000000003</v>
      </c>
      <c r="L20">
        <v>2.5000000000000001E-2</v>
      </c>
      <c r="M20">
        <v>0.27400000000000002</v>
      </c>
      <c r="N20">
        <v>3.4000000000000002E-2</v>
      </c>
      <c r="P20" t="s">
        <v>4</v>
      </c>
      <c r="Q20">
        <v>0.85599999999999998</v>
      </c>
      <c r="R20">
        <v>8.0000000000000002E-3</v>
      </c>
      <c r="S20">
        <v>0.182</v>
      </c>
      <c r="T20">
        <v>3.6999999999999998E-2</v>
      </c>
    </row>
    <row r="21" spans="1:20" x14ac:dyDescent="0.25">
      <c r="A21" s="1" t="s">
        <v>14</v>
      </c>
      <c r="B21" s="2">
        <f t="shared" si="0"/>
        <v>0.55600000000000005</v>
      </c>
      <c r="C21" s="2">
        <f t="shared" si="1"/>
        <v>0.44319999999999993</v>
      </c>
      <c r="D21" s="3">
        <f t="shared" si="2"/>
        <v>-0.11280000000000012</v>
      </c>
      <c r="J21" t="s">
        <v>5</v>
      </c>
      <c r="K21">
        <v>0.47799999999999998</v>
      </c>
      <c r="L21">
        <v>2.5000000000000001E-2</v>
      </c>
      <c r="M21">
        <v>0.14199999999999999</v>
      </c>
      <c r="N21">
        <v>3.7999999999999999E-2</v>
      </c>
      <c r="P21" t="s">
        <v>5</v>
      </c>
      <c r="Q21">
        <v>0.83799999999999997</v>
      </c>
      <c r="R21">
        <v>8.0000000000000002E-3</v>
      </c>
      <c r="S21">
        <v>9.1999999999999998E-2</v>
      </c>
      <c r="T21">
        <v>3.7999999999999999E-2</v>
      </c>
    </row>
    <row r="22" spans="1:20" x14ac:dyDescent="0.25">
      <c r="A22" s="1" t="s">
        <v>11</v>
      </c>
      <c r="B22" s="2">
        <f t="shared" si="0"/>
        <v>0.63500000000000001</v>
      </c>
      <c r="C22" s="2">
        <f t="shared" si="1"/>
        <v>0.43260000000000004</v>
      </c>
      <c r="D22" s="3">
        <f t="shared" si="2"/>
        <v>-0.20239999999999997</v>
      </c>
      <c r="J22" t="s">
        <v>15</v>
      </c>
      <c r="K22">
        <v>0.67800000000000005</v>
      </c>
      <c r="L22">
        <v>3.7999999999999999E-2</v>
      </c>
      <c r="M22">
        <v>0.46200000000000002</v>
      </c>
      <c r="N22">
        <v>7.1999999999999995E-2</v>
      </c>
      <c r="P22" t="s">
        <v>15</v>
      </c>
      <c r="Q22">
        <v>0.89700000000000002</v>
      </c>
      <c r="R22">
        <v>1.2E-2</v>
      </c>
      <c r="S22">
        <v>0.45600000000000002</v>
      </c>
      <c r="T22">
        <v>6.3E-2</v>
      </c>
    </row>
    <row r="23" spans="1:20" x14ac:dyDescent="0.25">
      <c r="A23" s="1" t="s">
        <v>6</v>
      </c>
      <c r="B23" s="2">
        <f t="shared" si="0"/>
        <v>0.47499999999999998</v>
      </c>
      <c r="C23" s="2">
        <f t="shared" si="1"/>
        <v>0.43459999999999999</v>
      </c>
      <c r="D23" s="3">
        <f t="shared" si="2"/>
        <v>-4.0399999999999991E-2</v>
      </c>
      <c r="J23" t="s">
        <v>16</v>
      </c>
      <c r="K23">
        <v>0.55100000000000005</v>
      </c>
      <c r="L23">
        <v>2.5999999999999999E-2</v>
      </c>
      <c r="M23">
        <v>0.109</v>
      </c>
      <c r="N23">
        <v>4.2999999999999997E-2</v>
      </c>
      <c r="P23" t="s">
        <v>16</v>
      </c>
      <c r="Q23">
        <v>0.83899999999999997</v>
      </c>
      <c r="R23">
        <v>8.9999999999999993E-3</v>
      </c>
      <c r="S23">
        <v>0.39400000000000002</v>
      </c>
      <c r="T23">
        <v>3.6999999999999998E-2</v>
      </c>
    </row>
    <row r="24" spans="1:20" x14ac:dyDescent="0.25">
      <c r="A24" s="1" t="s">
        <v>16</v>
      </c>
      <c r="B24" s="2">
        <f t="shared" si="0"/>
        <v>0.126</v>
      </c>
      <c r="C24" s="2">
        <f t="shared" si="1"/>
        <v>0.26479999999999998</v>
      </c>
      <c r="D24" s="3">
        <f t="shared" si="2"/>
        <v>0.13879999999999998</v>
      </c>
      <c r="J24" t="s">
        <v>11</v>
      </c>
      <c r="K24">
        <v>0.68799999999999994</v>
      </c>
      <c r="L24">
        <v>3.6999999999999998E-2</v>
      </c>
      <c r="M24">
        <v>0.33700000000000002</v>
      </c>
      <c r="N24">
        <v>7.9000000000000001E-2</v>
      </c>
      <c r="P24" t="s">
        <v>11</v>
      </c>
      <c r="Q24">
        <v>0.89700000000000002</v>
      </c>
      <c r="R24">
        <v>1.2E-2</v>
      </c>
      <c r="S24">
        <v>0.39100000000000001</v>
      </c>
      <c r="T24">
        <v>7.5999999999999998E-2</v>
      </c>
    </row>
    <row r="25" spans="1:20" x14ac:dyDescent="0.25">
      <c r="A25" s="1" t="s">
        <v>15</v>
      </c>
      <c r="B25" s="2">
        <f t="shared" si="0"/>
        <v>0.58799999999999997</v>
      </c>
      <c r="C25" s="2">
        <f t="shared" si="1"/>
        <v>0.4572</v>
      </c>
      <c r="D25" s="3">
        <f t="shared" si="2"/>
        <v>-0.13079999999999997</v>
      </c>
      <c r="J25" t="s">
        <v>6</v>
      </c>
      <c r="K25">
        <v>0.60699999999999998</v>
      </c>
      <c r="L25">
        <v>2.9000000000000001E-2</v>
      </c>
      <c r="M25">
        <v>0.498</v>
      </c>
      <c r="N25">
        <v>3.7999999999999999E-2</v>
      </c>
      <c r="P25" t="s">
        <v>6</v>
      </c>
      <c r="Q25">
        <v>0.88300000000000001</v>
      </c>
      <c r="R25">
        <v>8.9999999999999993E-3</v>
      </c>
      <c r="S25">
        <v>0.44</v>
      </c>
      <c r="T25">
        <v>0.04</v>
      </c>
    </row>
    <row r="26" spans="1:20" x14ac:dyDescent="0.25">
      <c r="J26" t="s">
        <v>12</v>
      </c>
      <c r="K26">
        <v>0.66600000000000004</v>
      </c>
      <c r="L26">
        <v>3.6999999999999998E-2</v>
      </c>
      <c r="M26">
        <v>0.34399999999999997</v>
      </c>
      <c r="N26">
        <v>7.2999999999999995E-2</v>
      </c>
      <c r="P26" t="s">
        <v>12</v>
      </c>
      <c r="Q26">
        <v>0.89200000000000002</v>
      </c>
      <c r="R26">
        <v>1.2E-2</v>
      </c>
      <c r="S26">
        <v>0.375</v>
      </c>
      <c r="T26">
        <v>7.8E-2</v>
      </c>
    </row>
    <row r="27" spans="1:20" x14ac:dyDescent="0.25">
      <c r="C27" s="5">
        <f>AVERAGEIF($P$2:$P$56,$A15,$S$2:$S$56)</f>
        <v>0.42659999999999998</v>
      </c>
      <c r="D27" s="5">
        <f>AVERAGEIF($P$2:$P$56,$A15,$M$2:$M$56)</f>
        <v>0.44180000000000003</v>
      </c>
      <c r="E27" s="6">
        <f>MAX(C27:D27)</f>
        <v>0.44180000000000003</v>
      </c>
      <c r="J27" t="s">
        <v>13</v>
      </c>
      <c r="K27">
        <v>0.67100000000000004</v>
      </c>
      <c r="L27">
        <v>3.5999999999999997E-2</v>
      </c>
      <c r="M27">
        <v>0.45500000000000002</v>
      </c>
      <c r="N27">
        <v>5.8000000000000003E-2</v>
      </c>
      <c r="P27" t="s">
        <v>13</v>
      </c>
      <c r="Q27">
        <v>0.90700000000000003</v>
      </c>
      <c r="R27">
        <v>0.01</v>
      </c>
      <c r="S27">
        <v>0.309</v>
      </c>
      <c r="T27">
        <v>7.4999999999999997E-2</v>
      </c>
    </row>
    <row r="28" spans="1:20" x14ac:dyDescent="0.25">
      <c r="C28" s="5">
        <f t="shared" ref="C28:C37" si="3">AVERAGEIF($P$2:$P$56,$A16,$S$2:$S$56)</f>
        <v>0.20039999999999999</v>
      </c>
      <c r="D28" s="5">
        <f t="shared" ref="D28:D37" si="4">AVERAGEIF($P$2:$P$56,$A16,$M$2:$M$56)</f>
        <v>0.31819999999999998</v>
      </c>
      <c r="E28" s="6">
        <f t="shared" ref="E28:E37" si="5">MAX(C28:D28)</f>
        <v>0.31819999999999998</v>
      </c>
      <c r="J28" t="s">
        <v>14</v>
      </c>
      <c r="K28">
        <v>0.66</v>
      </c>
      <c r="L28">
        <v>3.4000000000000002E-2</v>
      </c>
      <c r="M28">
        <v>0.442</v>
      </c>
      <c r="N28">
        <v>5.0999999999999997E-2</v>
      </c>
      <c r="P28" t="s">
        <v>14</v>
      </c>
      <c r="Q28">
        <v>0.89700000000000002</v>
      </c>
      <c r="R28">
        <v>0.01</v>
      </c>
      <c r="S28">
        <v>0.502</v>
      </c>
      <c r="T28">
        <v>4.5999999999999999E-2</v>
      </c>
    </row>
    <row r="29" spans="1:20" x14ac:dyDescent="0.25">
      <c r="C29" s="5">
        <f t="shared" si="3"/>
        <v>0.17960000000000001</v>
      </c>
      <c r="D29" s="5">
        <f t="shared" si="4"/>
        <v>0.26140000000000002</v>
      </c>
      <c r="E29" s="6">
        <f t="shared" si="5"/>
        <v>0.26140000000000002</v>
      </c>
      <c r="J29" t="s">
        <v>0</v>
      </c>
      <c r="K29">
        <v>0.64900000000000002</v>
      </c>
      <c r="L29">
        <v>3.5000000000000003E-2</v>
      </c>
      <c r="M29">
        <v>0.48399999999999999</v>
      </c>
      <c r="N29">
        <v>4.9000000000000002E-2</v>
      </c>
      <c r="P29" t="s">
        <v>0</v>
      </c>
      <c r="Q29">
        <v>0.89200000000000002</v>
      </c>
      <c r="R29">
        <v>1.0999999999999999E-2</v>
      </c>
      <c r="S29">
        <v>0.45</v>
      </c>
      <c r="T29">
        <v>5.0999999999999997E-2</v>
      </c>
    </row>
    <row r="30" spans="1:20" x14ac:dyDescent="0.25">
      <c r="C30" s="5">
        <f t="shared" si="3"/>
        <v>0.13879999999999998</v>
      </c>
      <c r="D30" s="5">
        <f t="shared" si="4"/>
        <v>0.13540000000000002</v>
      </c>
      <c r="E30" s="6">
        <f t="shared" si="5"/>
        <v>0.13879999999999998</v>
      </c>
      <c r="J30" t="s">
        <v>2</v>
      </c>
      <c r="K30">
        <v>0.54100000000000004</v>
      </c>
      <c r="L30">
        <v>2.1999999999999999E-2</v>
      </c>
      <c r="M30">
        <v>0.24199999999999999</v>
      </c>
      <c r="N30">
        <v>4.2000000000000003E-2</v>
      </c>
      <c r="P30" t="s">
        <v>2</v>
      </c>
      <c r="Q30">
        <v>0.84299999999999997</v>
      </c>
      <c r="R30">
        <v>8.0000000000000002E-3</v>
      </c>
      <c r="S30">
        <v>0.13900000000000001</v>
      </c>
      <c r="T30">
        <v>4.4999999999999998E-2</v>
      </c>
    </row>
    <row r="31" spans="1:20" x14ac:dyDescent="0.25">
      <c r="C31" s="5">
        <f t="shared" si="3"/>
        <v>0.4042</v>
      </c>
      <c r="D31" s="5">
        <f t="shared" si="4"/>
        <v>0.41080000000000005</v>
      </c>
      <c r="E31" s="6">
        <f t="shared" si="5"/>
        <v>0.41080000000000005</v>
      </c>
      <c r="J31" t="s">
        <v>4</v>
      </c>
      <c r="K31">
        <v>0.54200000000000004</v>
      </c>
      <c r="L31">
        <v>2.3E-2</v>
      </c>
      <c r="M31">
        <v>0.255</v>
      </c>
      <c r="N31">
        <v>4.1000000000000002E-2</v>
      </c>
      <c r="P31" t="s">
        <v>4</v>
      </c>
      <c r="Q31">
        <v>0.85799999999999998</v>
      </c>
      <c r="R31">
        <v>8.0000000000000002E-3</v>
      </c>
      <c r="S31">
        <v>0.13500000000000001</v>
      </c>
      <c r="T31">
        <v>4.1000000000000002E-2</v>
      </c>
    </row>
    <row r="32" spans="1:20" x14ac:dyDescent="0.25">
      <c r="C32" s="5">
        <f t="shared" si="3"/>
        <v>0.45919999999999994</v>
      </c>
      <c r="D32" s="5">
        <f t="shared" si="4"/>
        <v>0.41459999999999997</v>
      </c>
      <c r="E32" s="6">
        <f t="shared" si="5"/>
        <v>0.45919999999999994</v>
      </c>
      <c r="J32" t="s">
        <v>5</v>
      </c>
      <c r="K32">
        <v>0.495</v>
      </c>
      <c r="L32">
        <v>2.4E-2</v>
      </c>
      <c r="M32">
        <v>-4.0000000000000001E-3</v>
      </c>
      <c r="N32">
        <v>4.4999999999999998E-2</v>
      </c>
      <c r="P32" t="s">
        <v>5</v>
      </c>
      <c r="Q32">
        <v>0.83399999999999996</v>
      </c>
      <c r="R32">
        <v>8.0000000000000002E-3</v>
      </c>
      <c r="S32">
        <v>0.11799999999999999</v>
      </c>
      <c r="T32">
        <v>3.4000000000000002E-2</v>
      </c>
    </row>
    <row r="33" spans="3:20" x14ac:dyDescent="0.25">
      <c r="C33" s="5">
        <f t="shared" si="3"/>
        <v>0.44319999999999993</v>
      </c>
      <c r="D33" s="5">
        <f t="shared" si="4"/>
        <v>0.43339999999999995</v>
      </c>
      <c r="E33" s="6">
        <f t="shared" si="5"/>
        <v>0.44319999999999993</v>
      </c>
      <c r="J33" t="s">
        <v>15</v>
      </c>
      <c r="K33">
        <v>0.623</v>
      </c>
      <c r="L33">
        <v>4.4999999999999998E-2</v>
      </c>
      <c r="M33">
        <v>0.57299999999999995</v>
      </c>
      <c r="N33">
        <v>5.0999999999999997E-2</v>
      </c>
      <c r="P33" t="s">
        <v>15</v>
      </c>
      <c r="Q33">
        <v>0.89800000000000002</v>
      </c>
      <c r="R33">
        <v>1.2E-2</v>
      </c>
      <c r="S33">
        <v>0.48799999999999999</v>
      </c>
      <c r="T33">
        <v>6.3E-2</v>
      </c>
    </row>
    <row r="34" spans="3:20" x14ac:dyDescent="0.25">
      <c r="C34" s="5">
        <f t="shared" si="3"/>
        <v>0.37439999999999996</v>
      </c>
      <c r="D34" s="5">
        <f t="shared" si="4"/>
        <v>0.43260000000000004</v>
      </c>
      <c r="E34" s="6">
        <f t="shared" si="5"/>
        <v>0.43260000000000004</v>
      </c>
      <c r="J34" t="s">
        <v>16</v>
      </c>
      <c r="K34">
        <v>0.53100000000000003</v>
      </c>
      <c r="L34">
        <v>2.7E-2</v>
      </c>
      <c r="M34">
        <v>0.20499999999999999</v>
      </c>
      <c r="N34">
        <v>3.7999999999999999E-2</v>
      </c>
      <c r="P34" t="s">
        <v>16</v>
      </c>
      <c r="Q34">
        <v>0.85099999999999998</v>
      </c>
      <c r="R34">
        <v>8.0000000000000002E-3</v>
      </c>
      <c r="S34">
        <v>0.312</v>
      </c>
      <c r="T34">
        <v>4.1000000000000002E-2</v>
      </c>
    </row>
    <row r="35" spans="3:20" x14ac:dyDescent="0.25">
      <c r="C35" s="5">
        <f t="shared" si="3"/>
        <v>0.35280000000000006</v>
      </c>
      <c r="D35" s="5">
        <f t="shared" si="4"/>
        <v>0.43459999999999999</v>
      </c>
      <c r="E35" s="6">
        <f t="shared" si="5"/>
        <v>0.43459999999999999</v>
      </c>
      <c r="J35" t="s">
        <v>11</v>
      </c>
      <c r="K35">
        <v>0.67100000000000004</v>
      </c>
      <c r="L35">
        <v>3.9E-2</v>
      </c>
      <c r="M35">
        <v>0.496</v>
      </c>
      <c r="N35">
        <v>0.06</v>
      </c>
      <c r="P35" t="s">
        <v>11</v>
      </c>
      <c r="Q35">
        <v>0.89100000000000001</v>
      </c>
      <c r="R35">
        <v>1.2999999999999999E-2</v>
      </c>
      <c r="S35">
        <v>0.438</v>
      </c>
      <c r="T35">
        <v>6.7000000000000004E-2</v>
      </c>
    </row>
    <row r="36" spans="3:20" x14ac:dyDescent="0.25">
      <c r="C36" s="5">
        <f t="shared" si="3"/>
        <v>0.26479999999999998</v>
      </c>
      <c r="D36" s="5">
        <f t="shared" si="4"/>
        <v>0.1772</v>
      </c>
      <c r="E36" s="6">
        <f t="shared" si="5"/>
        <v>0.26479999999999998</v>
      </c>
      <c r="J36" t="s">
        <v>6</v>
      </c>
      <c r="K36">
        <v>0.61899999999999999</v>
      </c>
      <c r="L36">
        <v>2.8000000000000001E-2</v>
      </c>
      <c r="M36">
        <v>0.39</v>
      </c>
      <c r="N36">
        <v>4.7E-2</v>
      </c>
      <c r="P36" t="s">
        <v>6</v>
      </c>
      <c r="Q36">
        <v>0.877</v>
      </c>
      <c r="R36">
        <v>8.9999999999999993E-3</v>
      </c>
      <c r="S36">
        <v>0.372</v>
      </c>
      <c r="T36">
        <v>4.7E-2</v>
      </c>
    </row>
    <row r="37" spans="3:20" x14ac:dyDescent="0.25">
      <c r="C37" s="5">
        <f t="shared" si="3"/>
        <v>0.4572</v>
      </c>
      <c r="D37" s="5">
        <f t="shared" si="4"/>
        <v>0.45019999999999999</v>
      </c>
      <c r="E37" s="6">
        <f t="shared" si="5"/>
        <v>0.4572</v>
      </c>
      <c r="J37" t="s">
        <v>12</v>
      </c>
      <c r="K37">
        <v>0.65300000000000002</v>
      </c>
      <c r="L37">
        <v>3.7999999999999999E-2</v>
      </c>
      <c r="M37">
        <v>0.41299999999999998</v>
      </c>
      <c r="N37">
        <v>6.9000000000000006E-2</v>
      </c>
      <c r="P37" t="s">
        <v>12</v>
      </c>
      <c r="Q37">
        <v>0.89300000000000002</v>
      </c>
      <c r="R37">
        <v>1.2E-2</v>
      </c>
      <c r="S37">
        <v>0.34699999999999998</v>
      </c>
      <c r="T37">
        <v>7.3999999999999996E-2</v>
      </c>
    </row>
    <row r="38" spans="3:20" x14ac:dyDescent="0.25">
      <c r="C38" s="5"/>
      <c r="J38" t="s">
        <v>13</v>
      </c>
      <c r="K38">
        <v>0.66400000000000003</v>
      </c>
      <c r="L38">
        <v>3.6999999999999998E-2</v>
      </c>
      <c r="M38">
        <v>0.42099999999999999</v>
      </c>
      <c r="N38">
        <v>6.0999999999999999E-2</v>
      </c>
      <c r="P38" t="s">
        <v>13</v>
      </c>
      <c r="Q38">
        <v>0.89800000000000002</v>
      </c>
      <c r="R38">
        <v>1.0999999999999999E-2</v>
      </c>
      <c r="S38">
        <v>0.48799999999999999</v>
      </c>
      <c r="T38">
        <v>5.7000000000000002E-2</v>
      </c>
    </row>
    <row r="39" spans="3:20" x14ac:dyDescent="0.25">
      <c r="J39" t="s">
        <v>14</v>
      </c>
      <c r="K39">
        <v>0.66100000000000003</v>
      </c>
      <c r="L39">
        <v>3.3000000000000002E-2</v>
      </c>
      <c r="M39">
        <v>0.377</v>
      </c>
      <c r="N39">
        <v>0.06</v>
      </c>
      <c r="P39" t="s">
        <v>14</v>
      </c>
      <c r="Q39">
        <v>0.90400000000000003</v>
      </c>
      <c r="R39">
        <v>8.9999999999999993E-3</v>
      </c>
      <c r="S39">
        <v>0.38</v>
      </c>
      <c r="T39">
        <v>6.3E-2</v>
      </c>
    </row>
    <row r="40" spans="3:20" x14ac:dyDescent="0.25">
      <c r="J40" t="s">
        <v>0</v>
      </c>
      <c r="K40">
        <v>0.65800000000000003</v>
      </c>
      <c r="L40">
        <v>3.3000000000000002E-2</v>
      </c>
      <c r="M40">
        <v>0.40200000000000002</v>
      </c>
      <c r="N40">
        <v>5.8999999999999997E-2</v>
      </c>
      <c r="P40" t="s">
        <v>0</v>
      </c>
      <c r="Q40">
        <v>0.89400000000000002</v>
      </c>
      <c r="R40">
        <v>0.01</v>
      </c>
      <c r="S40">
        <v>0.49099999999999999</v>
      </c>
      <c r="T40">
        <v>5.2999999999999999E-2</v>
      </c>
    </row>
    <row r="41" spans="3:20" x14ac:dyDescent="0.25">
      <c r="J41" t="s">
        <v>2</v>
      </c>
      <c r="K41">
        <v>0.54600000000000004</v>
      </c>
      <c r="L41">
        <v>2.3E-2</v>
      </c>
      <c r="M41">
        <v>0.33700000000000002</v>
      </c>
      <c r="N41">
        <v>3.2000000000000001E-2</v>
      </c>
      <c r="P41" t="s">
        <v>2</v>
      </c>
      <c r="Q41">
        <v>0.85199999999999998</v>
      </c>
      <c r="R41">
        <v>7.0000000000000001E-3</v>
      </c>
      <c r="S41">
        <v>0.26600000000000001</v>
      </c>
      <c r="T41">
        <v>0.04</v>
      </c>
    </row>
    <row r="42" spans="3:20" x14ac:dyDescent="0.25">
      <c r="J42" t="s">
        <v>4</v>
      </c>
      <c r="K42">
        <v>0.56499999999999995</v>
      </c>
      <c r="L42">
        <v>2.3E-2</v>
      </c>
      <c r="M42">
        <v>0.246</v>
      </c>
      <c r="N42">
        <v>3.5999999999999997E-2</v>
      </c>
      <c r="P42" t="s">
        <v>4</v>
      </c>
      <c r="Q42">
        <v>0.85499999999999998</v>
      </c>
      <c r="R42">
        <v>8.0000000000000002E-3</v>
      </c>
      <c r="S42">
        <v>0.151</v>
      </c>
      <c r="T42">
        <v>3.5999999999999997E-2</v>
      </c>
    </row>
    <row r="43" spans="3:20" x14ac:dyDescent="0.25">
      <c r="J43" t="s">
        <v>5</v>
      </c>
      <c r="K43">
        <v>0.443</v>
      </c>
      <c r="L43">
        <v>2.5999999999999999E-2</v>
      </c>
      <c r="M43">
        <v>0.184</v>
      </c>
      <c r="N43">
        <v>4.2000000000000003E-2</v>
      </c>
      <c r="P43" t="s">
        <v>5</v>
      </c>
      <c r="Q43">
        <v>0.83899999999999997</v>
      </c>
      <c r="R43">
        <v>7.0000000000000001E-3</v>
      </c>
      <c r="S43">
        <v>0.105</v>
      </c>
      <c r="T43">
        <v>4.5999999999999999E-2</v>
      </c>
    </row>
    <row r="44" spans="3:20" x14ac:dyDescent="0.25">
      <c r="J44" t="s">
        <v>15</v>
      </c>
      <c r="K44">
        <v>0.66900000000000004</v>
      </c>
      <c r="L44">
        <v>0.04</v>
      </c>
      <c r="M44">
        <v>0.33200000000000002</v>
      </c>
      <c r="N44">
        <v>7.9000000000000001E-2</v>
      </c>
      <c r="P44" t="s">
        <v>15</v>
      </c>
      <c r="Q44">
        <v>0.89800000000000002</v>
      </c>
      <c r="R44">
        <v>1.2E-2</v>
      </c>
      <c r="S44">
        <v>0.47499999999999998</v>
      </c>
      <c r="T44">
        <v>6.5000000000000002E-2</v>
      </c>
    </row>
    <row r="45" spans="3:20" x14ac:dyDescent="0.25">
      <c r="J45" t="s">
        <v>16</v>
      </c>
      <c r="K45">
        <v>0.52200000000000002</v>
      </c>
      <c r="L45">
        <v>2.7E-2</v>
      </c>
      <c r="M45">
        <v>0.23400000000000001</v>
      </c>
      <c r="N45">
        <v>4.3999999999999997E-2</v>
      </c>
      <c r="P45" t="s">
        <v>16</v>
      </c>
      <c r="Q45">
        <v>0.85399999999999998</v>
      </c>
      <c r="R45">
        <v>8.0000000000000002E-3</v>
      </c>
      <c r="S45">
        <v>0.224</v>
      </c>
      <c r="T45">
        <v>3.9E-2</v>
      </c>
    </row>
    <row r="46" spans="3:20" x14ac:dyDescent="0.25">
      <c r="J46" t="s">
        <v>11</v>
      </c>
      <c r="K46">
        <v>0.67800000000000005</v>
      </c>
      <c r="L46">
        <v>3.9E-2</v>
      </c>
      <c r="M46">
        <v>0.41399999999999998</v>
      </c>
      <c r="N46">
        <v>6.5000000000000002E-2</v>
      </c>
      <c r="P46" t="s">
        <v>11</v>
      </c>
      <c r="Q46">
        <v>0.89700000000000002</v>
      </c>
      <c r="R46">
        <v>1.2999999999999999E-2</v>
      </c>
      <c r="S46">
        <v>0.308</v>
      </c>
      <c r="T46">
        <v>6.7000000000000004E-2</v>
      </c>
    </row>
    <row r="47" spans="3:20" x14ac:dyDescent="0.25">
      <c r="J47" t="s">
        <v>6</v>
      </c>
      <c r="K47">
        <v>0.60899999999999999</v>
      </c>
      <c r="L47">
        <v>2.8000000000000001E-2</v>
      </c>
      <c r="M47">
        <v>0.42799999999999999</v>
      </c>
      <c r="N47">
        <v>4.7E-2</v>
      </c>
      <c r="P47" t="s">
        <v>6</v>
      </c>
      <c r="Q47">
        <v>0.88700000000000001</v>
      </c>
      <c r="R47">
        <v>8.0000000000000002E-3</v>
      </c>
      <c r="S47">
        <v>0.29799999999999999</v>
      </c>
      <c r="T47">
        <v>4.9000000000000002E-2</v>
      </c>
    </row>
    <row r="48" spans="3:20" x14ac:dyDescent="0.25">
      <c r="J48" t="s">
        <v>12</v>
      </c>
      <c r="K48">
        <v>0.66200000000000003</v>
      </c>
      <c r="L48">
        <v>3.6999999999999998E-2</v>
      </c>
      <c r="M48">
        <v>0.371</v>
      </c>
      <c r="N48">
        <v>7.3999999999999996E-2</v>
      </c>
      <c r="P48" t="s">
        <v>12</v>
      </c>
      <c r="Q48">
        <v>0.89</v>
      </c>
      <c r="R48">
        <v>1.2999999999999999E-2</v>
      </c>
      <c r="S48">
        <v>0.38100000000000001</v>
      </c>
      <c r="T48">
        <v>5.8999999999999997E-2</v>
      </c>
    </row>
    <row r="49" spans="10:20" x14ac:dyDescent="0.25">
      <c r="J49" t="s">
        <v>13</v>
      </c>
      <c r="K49">
        <v>0.68200000000000005</v>
      </c>
      <c r="L49">
        <v>3.5000000000000003E-2</v>
      </c>
      <c r="M49">
        <v>0.38400000000000001</v>
      </c>
      <c r="N49">
        <v>6.5000000000000002E-2</v>
      </c>
      <c r="P49" t="s">
        <v>13</v>
      </c>
      <c r="Q49">
        <v>0.9</v>
      </c>
      <c r="R49">
        <v>1.0999999999999999E-2</v>
      </c>
      <c r="S49">
        <v>0.44700000000000001</v>
      </c>
      <c r="T49">
        <v>6.4000000000000001E-2</v>
      </c>
    </row>
    <row r="50" spans="10:20" x14ac:dyDescent="0.25">
      <c r="J50" t="s">
        <v>14</v>
      </c>
      <c r="K50">
        <v>0.65100000000000002</v>
      </c>
      <c r="L50">
        <v>3.4000000000000002E-2</v>
      </c>
      <c r="M50">
        <v>0.46800000000000003</v>
      </c>
      <c r="N50">
        <v>5.6000000000000001E-2</v>
      </c>
      <c r="P50" t="s">
        <v>14</v>
      </c>
      <c r="Q50">
        <v>0.90200000000000002</v>
      </c>
      <c r="R50">
        <v>0.01</v>
      </c>
      <c r="S50">
        <v>0.432</v>
      </c>
      <c r="T50">
        <v>5.7000000000000002E-2</v>
      </c>
    </row>
    <row r="51" spans="10:20" x14ac:dyDescent="0.25">
      <c r="J51" t="s">
        <v>0</v>
      </c>
      <c r="K51">
        <v>0.65200000000000002</v>
      </c>
      <c r="L51">
        <v>3.4000000000000002E-2</v>
      </c>
      <c r="M51">
        <v>0.46700000000000003</v>
      </c>
      <c r="N51">
        <v>5.1999999999999998E-2</v>
      </c>
      <c r="P51" t="s">
        <v>0</v>
      </c>
      <c r="Q51">
        <v>0.89400000000000002</v>
      </c>
      <c r="R51">
        <v>0.01</v>
      </c>
      <c r="S51">
        <v>0.36</v>
      </c>
      <c r="T51">
        <v>6.2E-2</v>
      </c>
    </row>
    <row r="52" spans="10:20" x14ac:dyDescent="0.25">
      <c r="J52" t="s">
        <v>2</v>
      </c>
      <c r="K52">
        <v>0.51700000000000002</v>
      </c>
      <c r="L52">
        <v>2.4E-2</v>
      </c>
      <c r="M52">
        <v>0.33</v>
      </c>
      <c r="N52">
        <v>3.1E-2</v>
      </c>
      <c r="P52" t="s">
        <v>2</v>
      </c>
      <c r="Q52">
        <v>0.85499999999999998</v>
      </c>
      <c r="R52">
        <v>7.0000000000000001E-3</v>
      </c>
      <c r="S52">
        <v>0.16400000000000001</v>
      </c>
      <c r="T52">
        <v>3.9E-2</v>
      </c>
    </row>
    <row r="53" spans="10:20" x14ac:dyDescent="0.25">
      <c r="J53" t="s">
        <v>4</v>
      </c>
      <c r="K53">
        <v>0.56399999999999995</v>
      </c>
      <c r="L53">
        <v>2.3E-2</v>
      </c>
      <c r="M53">
        <v>0.248</v>
      </c>
      <c r="N53">
        <v>3.5999999999999997E-2</v>
      </c>
      <c r="P53" t="s">
        <v>4</v>
      </c>
      <c r="Q53">
        <v>0.85599999999999998</v>
      </c>
      <c r="R53">
        <v>7.0000000000000001E-3</v>
      </c>
      <c r="S53">
        <v>0.27100000000000002</v>
      </c>
      <c r="T53">
        <v>4.2999999999999997E-2</v>
      </c>
    </row>
    <row r="54" spans="10:20" x14ac:dyDescent="0.25">
      <c r="J54" t="s">
        <v>5</v>
      </c>
      <c r="K54">
        <v>0.433</v>
      </c>
      <c r="L54">
        <v>2.7E-2</v>
      </c>
      <c r="M54">
        <v>0.20300000000000001</v>
      </c>
      <c r="N54">
        <v>3.5999999999999997E-2</v>
      </c>
      <c r="P54" t="s">
        <v>5</v>
      </c>
      <c r="Q54">
        <v>0.82299999999999995</v>
      </c>
      <c r="R54">
        <v>8.0000000000000002E-3</v>
      </c>
      <c r="S54">
        <v>0.29899999999999999</v>
      </c>
      <c r="T54">
        <v>3.3000000000000002E-2</v>
      </c>
    </row>
    <row r="55" spans="10:20" x14ac:dyDescent="0.25">
      <c r="J55" t="s">
        <v>15</v>
      </c>
      <c r="K55">
        <v>0.65100000000000002</v>
      </c>
      <c r="L55">
        <v>4.2999999999999997E-2</v>
      </c>
      <c r="M55">
        <v>0.46700000000000003</v>
      </c>
      <c r="N55">
        <v>5.8999999999999997E-2</v>
      </c>
      <c r="P55" t="s">
        <v>15</v>
      </c>
      <c r="Q55">
        <v>0.89300000000000002</v>
      </c>
      <c r="R55">
        <v>1.2999999999999999E-2</v>
      </c>
      <c r="S55">
        <v>0.38400000000000001</v>
      </c>
      <c r="T55">
        <v>7.5999999999999998E-2</v>
      </c>
    </row>
    <row r="56" spans="10:20" x14ac:dyDescent="0.25">
      <c r="J56" t="s">
        <v>16</v>
      </c>
      <c r="K56">
        <v>0.55000000000000004</v>
      </c>
      <c r="L56">
        <v>2.5000000000000001E-2</v>
      </c>
      <c r="M56">
        <v>0.254</v>
      </c>
      <c r="N56">
        <v>4.5999999999999999E-2</v>
      </c>
      <c r="P56" t="s">
        <v>16</v>
      </c>
      <c r="Q56">
        <v>0.86</v>
      </c>
      <c r="R56">
        <v>8.0000000000000002E-3</v>
      </c>
      <c r="S56">
        <v>0.253</v>
      </c>
      <c r="T56">
        <v>3.7999999999999999E-2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C18" sqref="C18"/>
    </sheetView>
  </sheetViews>
  <sheetFormatPr defaultRowHeight="15" x14ac:dyDescent="0.25"/>
  <sheetData>
    <row r="2" spans="1:8" x14ac:dyDescent="0.25">
      <c r="A2" t="s">
        <v>11</v>
      </c>
      <c r="B2">
        <v>0.47799999999999998</v>
      </c>
      <c r="C2">
        <v>0.501</v>
      </c>
      <c r="D2">
        <v>0.495</v>
      </c>
      <c r="E2">
        <v>0.54300000000000004</v>
      </c>
      <c r="F2">
        <v>0.45100000000000001</v>
      </c>
      <c r="H2" s="4">
        <f>AVERAGE(B2:F2)</f>
        <v>0.49359999999999998</v>
      </c>
    </row>
    <row r="3" spans="1:8" x14ac:dyDescent="0.25">
      <c r="A3" t="s">
        <v>6</v>
      </c>
      <c r="B3">
        <v>0.371</v>
      </c>
      <c r="C3">
        <v>0.39800000000000002</v>
      </c>
      <c r="D3">
        <v>0.41099999999999998</v>
      </c>
      <c r="E3">
        <v>0.44900000000000001</v>
      </c>
      <c r="F3">
        <v>0.44400000000000001</v>
      </c>
      <c r="H3" s="4">
        <f t="shared" ref="H3:H12" si="0">AVERAGE(B3:F3)</f>
        <v>0.41459999999999997</v>
      </c>
    </row>
    <row r="4" spans="1:8" x14ac:dyDescent="0.25">
      <c r="A4" t="s">
        <v>12</v>
      </c>
      <c r="B4">
        <v>0.56599999999999995</v>
      </c>
      <c r="C4">
        <v>0.5</v>
      </c>
      <c r="D4">
        <v>0.46600000000000003</v>
      </c>
      <c r="E4">
        <v>0.49299999999999999</v>
      </c>
      <c r="F4">
        <v>0.51200000000000001</v>
      </c>
      <c r="H4" s="4">
        <f t="shared" si="0"/>
        <v>0.50739999999999996</v>
      </c>
    </row>
    <row r="5" spans="1:8" x14ac:dyDescent="0.25">
      <c r="A5" t="s">
        <v>13</v>
      </c>
      <c r="B5">
        <v>0.47799999999999998</v>
      </c>
      <c r="C5">
        <v>0.48099999999999998</v>
      </c>
      <c r="D5">
        <v>0.40300000000000002</v>
      </c>
      <c r="E5">
        <v>0.40100000000000002</v>
      </c>
      <c r="F5">
        <v>0.46200000000000002</v>
      </c>
      <c r="H5" s="4">
        <f t="shared" si="0"/>
        <v>0.44500000000000001</v>
      </c>
    </row>
    <row r="6" spans="1:8" x14ac:dyDescent="0.25">
      <c r="A6" t="s">
        <v>14</v>
      </c>
      <c r="B6">
        <v>0.47799999999999998</v>
      </c>
      <c r="C6">
        <v>0.44500000000000001</v>
      </c>
      <c r="D6">
        <v>0.38900000000000001</v>
      </c>
      <c r="E6">
        <v>0.52</v>
      </c>
      <c r="F6">
        <v>0.45500000000000002</v>
      </c>
      <c r="H6" s="4">
        <f t="shared" si="0"/>
        <v>0.45739999999999997</v>
      </c>
    </row>
    <row r="7" spans="1:8" x14ac:dyDescent="0.25">
      <c r="A7" t="s">
        <v>0</v>
      </c>
      <c r="B7">
        <v>0.42499999999999999</v>
      </c>
      <c r="C7">
        <v>0.372</v>
      </c>
      <c r="D7">
        <v>0.501</v>
      </c>
      <c r="E7">
        <v>0.47399999999999998</v>
      </c>
      <c r="F7">
        <v>0.39300000000000002</v>
      </c>
      <c r="H7" s="4">
        <f t="shared" si="0"/>
        <v>0.433</v>
      </c>
    </row>
    <row r="8" spans="1:8" x14ac:dyDescent="0.25">
      <c r="A8" t="s">
        <v>2</v>
      </c>
      <c r="B8">
        <v>0.255</v>
      </c>
      <c r="C8">
        <v>0.193</v>
      </c>
      <c r="D8">
        <v>-8.0000000000000002E-3</v>
      </c>
      <c r="E8">
        <v>0.15</v>
      </c>
      <c r="F8">
        <v>0.191</v>
      </c>
      <c r="H8" s="4">
        <f t="shared" si="0"/>
        <v>0.15619999999999998</v>
      </c>
    </row>
    <row r="9" spans="1:8" x14ac:dyDescent="0.25">
      <c r="A9" t="s">
        <v>4</v>
      </c>
      <c r="B9">
        <v>0.26200000000000001</v>
      </c>
      <c r="C9">
        <v>0.11600000000000001</v>
      </c>
      <c r="D9">
        <v>0.17100000000000001</v>
      </c>
      <c r="E9">
        <v>0.24099999999999999</v>
      </c>
      <c r="F9">
        <v>0.24299999999999999</v>
      </c>
      <c r="H9" s="4">
        <f t="shared" si="0"/>
        <v>0.20659999999999998</v>
      </c>
    </row>
    <row r="10" spans="1:8" x14ac:dyDescent="0.25">
      <c r="A10" t="s">
        <v>5</v>
      </c>
      <c r="B10">
        <v>5.8000000000000003E-2</v>
      </c>
      <c r="C10">
        <v>0.11899999999999999</v>
      </c>
      <c r="D10">
        <v>0.2</v>
      </c>
      <c r="E10">
        <v>6.0999999999999999E-2</v>
      </c>
      <c r="F10">
        <v>0.13500000000000001</v>
      </c>
      <c r="H10" s="4">
        <f t="shared" si="0"/>
        <v>0.11459999999999999</v>
      </c>
    </row>
    <row r="11" spans="1:8" x14ac:dyDescent="0.25">
      <c r="A11" t="s">
        <v>15</v>
      </c>
      <c r="B11">
        <v>0.36699999999999999</v>
      </c>
      <c r="C11">
        <v>0.46600000000000003</v>
      </c>
      <c r="D11">
        <v>0.499</v>
      </c>
      <c r="E11">
        <v>0.433</v>
      </c>
      <c r="F11">
        <v>0.49199999999999999</v>
      </c>
      <c r="H11" s="4">
        <f t="shared" si="0"/>
        <v>0.45139999999999991</v>
      </c>
    </row>
    <row r="12" spans="1:8" x14ac:dyDescent="0.25">
      <c r="A12" t="s">
        <v>16</v>
      </c>
      <c r="B12">
        <v>0.14000000000000001</v>
      </c>
      <c r="C12">
        <v>0.17599999999999999</v>
      </c>
      <c r="D12">
        <v>0.121</v>
      </c>
      <c r="E12">
        <v>0.19500000000000001</v>
      </c>
      <c r="F12">
        <v>9.8000000000000004E-2</v>
      </c>
      <c r="H12" s="4">
        <f t="shared" si="0"/>
        <v>0.14599999999999999</v>
      </c>
    </row>
    <row r="14" spans="1:8" x14ac:dyDescent="0.25">
      <c r="A14" s="1"/>
      <c r="B14" s="1" t="s">
        <v>17</v>
      </c>
      <c r="C14" s="1" t="s">
        <v>18</v>
      </c>
      <c r="D14" s="1" t="s">
        <v>19</v>
      </c>
    </row>
    <row r="15" spans="1:8" x14ac:dyDescent="0.25">
      <c r="A15" s="1" t="s">
        <v>0</v>
      </c>
      <c r="B15" s="2">
        <f>VLOOKUP($A15,Sheet1!$A$2:$E$12,5,0)</f>
        <v>0.60199999999999998</v>
      </c>
      <c r="C15" s="2">
        <f>VLOOKUP($A15,$A$2:$H$12,8,0)</f>
        <v>0.433</v>
      </c>
      <c r="D15" s="3">
        <f>C15-B15</f>
        <v>-0.16899999999999998</v>
      </c>
    </row>
    <row r="16" spans="1:8" x14ac:dyDescent="0.25">
      <c r="A16" s="1" t="s">
        <v>2</v>
      </c>
      <c r="B16" s="2">
        <f>VLOOKUP($A16,Sheet1!$A$2:$E$12,5,0)</f>
        <v>0.20699999999999999</v>
      </c>
      <c r="C16" s="2">
        <f t="shared" ref="C16:C25" si="1">VLOOKUP($A16,$A$2:$H$12,8,0)</f>
        <v>0.15619999999999998</v>
      </c>
      <c r="D16" s="3">
        <f t="shared" ref="D16:D25" si="2">C16-B16</f>
        <v>-5.0800000000000012E-2</v>
      </c>
    </row>
    <row r="17" spans="1:4" x14ac:dyDescent="0.25">
      <c r="A17" s="1" t="s">
        <v>4</v>
      </c>
      <c r="B17" s="2">
        <f>VLOOKUP($A17,Sheet1!$A$2:$E$12,5,0)</f>
        <v>0.19</v>
      </c>
      <c r="C17" s="2">
        <f t="shared" si="1"/>
        <v>0.20659999999999998</v>
      </c>
      <c r="D17" s="3">
        <f t="shared" si="2"/>
        <v>1.6599999999999976E-2</v>
      </c>
    </row>
    <row r="18" spans="1:4" x14ac:dyDescent="0.25">
      <c r="A18" s="1" t="s">
        <v>5</v>
      </c>
      <c r="B18" s="2">
        <f>VLOOKUP($A18,Sheet1!$A$2:$E$12,5,0)</f>
        <v>1.7000000000000001E-2</v>
      </c>
      <c r="C18" s="2">
        <f t="shared" si="1"/>
        <v>0.11459999999999999</v>
      </c>
      <c r="D18" s="3">
        <f t="shared" si="2"/>
        <v>9.7599999999999992E-2</v>
      </c>
    </row>
    <row r="19" spans="1:4" x14ac:dyDescent="0.25">
      <c r="A19" s="1" t="s">
        <v>12</v>
      </c>
      <c r="B19" s="2">
        <f>VLOOKUP($A19,Sheet1!$A$2:$E$12,5,0)</f>
        <v>0.59099999999999997</v>
      </c>
      <c r="C19" s="2">
        <f t="shared" si="1"/>
        <v>0.50739999999999996</v>
      </c>
      <c r="D19" s="3">
        <f t="shared" si="2"/>
        <v>-8.3600000000000008E-2</v>
      </c>
    </row>
    <row r="20" spans="1:4" x14ac:dyDescent="0.25">
      <c r="A20" s="1" t="s">
        <v>13</v>
      </c>
      <c r="B20" s="2">
        <f>VLOOKUP($A20,Sheet1!$A$2:$E$12,5,0)</f>
        <v>0.59099999999999997</v>
      </c>
      <c r="C20" s="2">
        <f t="shared" si="1"/>
        <v>0.44500000000000001</v>
      </c>
      <c r="D20" s="3">
        <f t="shared" si="2"/>
        <v>-0.14599999999999996</v>
      </c>
    </row>
    <row r="21" spans="1:4" x14ac:dyDescent="0.25">
      <c r="A21" s="1" t="s">
        <v>14</v>
      </c>
      <c r="B21" s="2">
        <f>VLOOKUP($A21,Sheet1!$A$2:$E$12,5,0)</f>
        <v>0.55600000000000005</v>
      </c>
      <c r="C21" s="2">
        <f t="shared" si="1"/>
        <v>0.45739999999999997</v>
      </c>
      <c r="D21" s="3">
        <f t="shared" si="2"/>
        <v>-9.8600000000000076E-2</v>
      </c>
    </row>
    <row r="22" spans="1:4" x14ac:dyDescent="0.25">
      <c r="A22" s="1" t="s">
        <v>11</v>
      </c>
      <c r="B22" s="2">
        <f>VLOOKUP($A22,Sheet1!$A$2:$E$12,5,0)</f>
        <v>0.63500000000000001</v>
      </c>
      <c r="C22" s="2">
        <f t="shared" si="1"/>
        <v>0.49359999999999998</v>
      </c>
      <c r="D22" s="3">
        <f t="shared" si="2"/>
        <v>-0.14140000000000003</v>
      </c>
    </row>
    <row r="23" spans="1:4" x14ac:dyDescent="0.25">
      <c r="A23" s="1" t="s">
        <v>6</v>
      </c>
      <c r="B23" s="2">
        <f>VLOOKUP($A23,Sheet1!$A$2:$E$12,5,0)</f>
        <v>0.47499999999999998</v>
      </c>
      <c r="C23" s="2">
        <f t="shared" si="1"/>
        <v>0.41459999999999997</v>
      </c>
      <c r="D23" s="3">
        <f t="shared" si="2"/>
        <v>-6.0400000000000009E-2</v>
      </c>
    </row>
    <row r="24" spans="1:4" x14ac:dyDescent="0.25">
      <c r="A24" s="1" t="s">
        <v>16</v>
      </c>
      <c r="B24" s="2">
        <f>VLOOKUP($A24,Sheet1!$A$2:$E$12,5,0)</f>
        <v>0.126</v>
      </c>
      <c r="C24" s="2">
        <f t="shared" si="1"/>
        <v>0.14599999999999999</v>
      </c>
      <c r="D24" s="3">
        <f t="shared" si="2"/>
        <v>1.999999999999999E-2</v>
      </c>
    </row>
    <row r="25" spans="1:4" x14ac:dyDescent="0.25">
      <c r="A25" s="1" t="s">
        <v>15</v>
      </c>
      <c r="B25" s="2">
        <f>VLOOKUP($A25,Sheet1!$A$2:$E$12,5,0)</f>
        <v>0.58799999999999997</v>
      </c>
      <c r="C25" s="2">
        <f t="shared" si="1"/>
        <v>0.45139999999999991</v>
      </c>
      <c r="D25" s="3">
        <f t="shared" si="2"/>
        <v>-0.13660000000000005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2019-10-09T23:34:44Z</dcterms:created>
  <dcterms:modified xsi:type="dcterms:W3CDTF">2019-10-22T00:39:06Z</dcterms:modified>
</cp:coreProperties>
</file>