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03/"/>
    </mc:Choice>
  </mc:AlternateContent>
  <xr:revisionPtr revIDLastSave="0" documentId="8_{D91D8AE2-86BC-4937-BA72-0911A97F051A}" xr6:coauthVersionLast="47" xr6:coauthVersionMax="47" xr10:uidLastSave="{00000000-0000-0000-0000-000000000000}"/>
  <bookViews>
    <workbookView xWindow="-110" yWindow="-110" windowWidth="19420" windowHeight="10300" xr2:uid="{42C435E2-A30D-4705-9835-AD3542A5C693}"/>
  </bookViews>
  <sheets>
    <sheet name="follow along 3" sheetId="3" r:id="rId1"/>
    <sheet name="Sheet5" sheetId="8" r:id="rId2"/>
    <sheet name="Sheet4" sheetId="5" r:id="rId3"/>
    <sheet name="past demand " sheetId="1" r:id="rId4"/>
    <sheet name="constraints" sheetId="2" r:id="rId5"/>
  </sheets>
  <definedNames>
    <definedName name="solver_adj" localSheetId="1" hidden="1">Sheet5!$D$5:$G$5</definedName>
    <definedName name="solver_cvg" localSheetId="1" hidden="1">0.0001</definedName>
    <definedName name="solver_drv" localSheetId="1" hidden="1">2</definedName>
    <definedName name="solver_eng" localSheetId="4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Sheet5!$D$5:$G$5</definedName>
    <definedName name="solver_lhs2" localSheetId="1" hidden="1">Sheet5!$D$7:$G$7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4" hidden="1">1</definedName>
    <definedName name="solver_neg" localSheetId="1" hidden="1">1</definedName>
    <definedName name="solver_nod" localSheetId="1" hidden="1">2147483647</definedName>
    <definedName name="solver_num" localSheetId="4" hidden="1">0</definedName>
    <definedName name="solver_num" localSheetId="1" hidden="1">2</definedName>
    <definedName name="solver_nwt" localSheetId="1" hidden="1">1</definedName>
    <definedName name="solver_opt" localSheetId="4" hidden="1">constraints!$A$1</definedName>
    <definedName name="solver_opt" localSheetId="1" hidden="1">Sheet5!$G$25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Sheet5!$D$10:$G$10</definedName>
    <definedName name="solver_rhs2" localSheetId="1" hidden="1">Sheet5!$D$13:$G$13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4" hidden="1">1</definedName>
    <definedName name="solver_typ" localSheetId="1" hidden="1">2</definedName>
    <definedName name="solver_val" localSheetId="4" hidden="1">0</definedName>
    <definedName name="solver_val" localSheetId="1" hidden="1">0</definedName>
    <definedName name="solver_ver" localSheetId="4" hidden="1">3</definedName>
    <definedName name="solver_ver" localSheetId="1" hidden="1">3</definedName>
  </definedNames>
  <calcPr calcId="0"/>
  <pivotCaches>
    <pivotCache cacheId="32" r:id="rId6"/>
  </pivotCaches>
</workbook>
</file>

<file path=xl/calcChain.xml><?xml version="1.0" encoding="utf-8"?>
<calcChain xmlns="http://schemas.openxmlformats.org/spreadsheetml/2006/main">
  <c r="D21" i="8" l="1"/>
  <c r="D7" i="8"/>
  <c r="E21" i="8"/>
  <c r="F21" i="8"/>
  <c r="G21" i="8"/>
  <c r="E4" i="8" l="1"/>
  <c r="D16" i="8"/>
  <c r="D22" i="8" s="1"/>
  <c r="E7" i="8" l="1"/>
  <c r="F4" i="8" s="1"/>
  <c r="F7" i="8" s="1"/>
  <c r="G4" i="8" s="1"/>
  <c r="D13" i="3"/>
  <c r="D14" i="3"/>
  <c r="D15" i="3"/>
  <c r="D12" i="3"/>
  <c r="E16" i="8" l="1"/>
  <c r="E22" i="8" s="1"/>
  <c r="F16" i="8"/>
  <c r="F22" i="8" s="1"/>
  <c r="G7" i="8"/>
  <c r="G16" i="8" l="1"/>
  <c r="G22" i="8" s="1"/>
  <c r="G25" i="8" s="1"/>
</calcChain>
</file>

<file path=xl/sharedStrings.xml><?xml version="1.0" encoding="utf-8"?>
<sst xmlns="http://schemas.openxmlformats.org/spreadsheetml/2006/main" count="35" uniqueCount="31">
  <si>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</si>
  <si>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</si>
  <si>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</si>
  <si>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</si>
  <si>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</si>
  <si>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</si>
  <si>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</si>
  <si>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</si>
  <si>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Grand Total</t>
  </si>
  <si>
    <t>Row Labels</t>
  </si>
  <si>
    <t>Average of capacity</t>
  </si>
  <si>
    <t>Average of demand</t>
  </si>
  <si>
    <t xml:space="preserve">Safety Stock </t>
  </si>
  <si>
    <t>Average of production_cost</t>
  </si>
  <si>
    <t>Capacity</t>
  </si>
  <si>
    <t xml:space="preserve">Demand </t>
  </si>
  <si>
    <t xml:space="preserve">Production Cost </t>
  </si>
  <si>
    <t xml:space="preserve">Quarter </t>
  </si>
  <si>
    <t>Year</t>
  </si>
  <si>
    <t>Beginning Inventory</t>
  </si>
  <si>
    <t xml:space="preserve">Units Produced        </t>
  </si>
  <si>
    <t xml:space="preserve">Units Demanded     </t>
  </si>
  <si>
    <t xml:space="preserve">Ending Inventory    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</si>
  <si>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</si>
  <si>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</si>
  <si>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</si>
  <si>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</si>
  <si>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</si>
  <si>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Minimum Inventory(safety stock)</t>
  </si>
  <si>
    <t xml:space="preserve">Total </t>
  </si>
  <si>
    <t>Maximum Production (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</si>
</sst>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%"/>
    <numFmt numFmtId="173" formatCode="&quot;$&quot;#,##0"/>
    <numFmt numFmtId="174" formatCode="&quot;$&quot;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0" xfId="0" applyNumberFormat="1" applyBorder="1"/>
    <xf numFmtId="1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1" fontId="0" fillId="0" borderId="18" xfId="0" applyNumberFormat="1" applyBorder="1"/>
    <xf numFmtId="0" fontId="18" fillId="0" borderId="0" xfId="42"/>
    <xf numFmtId="0" fontId="19" fillId="0" borderId="0" xfId="42" applyFont="1" applyAlignment="1">
      <alignment horizontal="center"/>
    </xf>
    <xf numFmtId="0" fontId="19" fillId="0" borderId="0" xfId="42" applyFont="1" applyAlignment="1">
      <alignment horizontal="left"/>
    </xf>
    <xf numFmtId="3" fontId="19" fillId="0" borderId="0" xfId="43" applyNumberFormat="1" applyFont="1" applyBorder="1" applyAlignment="1">
      <alignment horizontal="center"/>
    </xf>
    <xf numFmtId="3" fontId="18" fillId="0" borderId="0" xfId="43" applyNumberFormat="1" applyFont="1" applyBorder="1" applyAlignment="1">
      <alignment horizontal="center"/>
    </xf>
    <xf numFmtId="3" fontId="20" fillId="33" borderId="19" xfId="43" applyNumberFormat="1" applyFont="1" applyFill="1" applyBorder="1" applyAlignment="1">
      <alignment horizontal="center"/>
    </xf>
    <xf numFmtId="3" fontId="21" fillId="33" borderId="10" xfId="43" applyNumberFormat="1" applyFont="1" applyFill="1" applyBorder="1" applyAlignment="1">
      <alignment horizontal="center"/>
    </xf>
    <xf numFmtId="0" fontId="18" fillId="0" borderId="0" xfId="42" applyAlignment="1">
      <alignment horizontal="right"/>
    </xf>
    <xf numFmtId="172" fontId="19" fillId="34" borderId="0" xfId="42" applyNumberFormat="1" applyFont="1" applyFill="1" applyAlignment="1">
      <alignment horizontal="left"/>
    </xf>
    <xf numFmtId="174" fontId="18" fillId="0" borderId="0" xfId="43" applyNumberFormat="1" applyFont="1" applyBorder="1" applyAlignment="1">
      <alignment horizontal="center"/>
    </xf>
    <xf numFmtId="0" fontId="19" fillId="0" borderId="0" xfId="42" applyFont="1"/>
    <xf numFmtId="173" fontId="18" fillId="0" borderId="0" xfId="42" applyNumberFormat="1" applyAlignment="1">
      <alignment horizontal="center"/>
    </xf>
    <xf numFmtId="3" fontId="18" fillId="0" borderId="0" xfId="43" applyNumberFormat="1" applyFont="1" applyFill="1" applyBorder="1" applyAlignment="1">
      <alignment horizontal="center"/>
    </xf>
    <xf numFmtId="0" fontId="19" fillId="0" borderId="0" xfId="42" applyFont="1" applyFill="1" applyAlignment="1">
      <alignment horizontal="left"/>
    </xf>
    <xf numFmtId="172" fontId="19" fillId="0" borderId="0" xfId="42" applyNumberFormat="1" applyFont="1" applyFill="1" applyAlignment="1">
      <alignment horizontal="left"/>
    </xf>
    <xf numFmtId="0" fontId="19" fillId="0" borderId="0" xfId="42" applyFont="1" applyAlignment="1">
      <alignment horizontal="left" wrapText="1"/>
    </xf>
    <xf numFmtId="174" fontId="19" fillId="0" borderId="0" xfId="42" applyNumberFormat="1" applyFont="1" applyAlignment="1">
      <alignment horizontal="center"/>
    </xf>
    <xf numFmtId="17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DE60B730-7DB3-475F-AC20-77174842054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466982-853C-4A78-80DA-EBAA75E84CA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[follow along 3.xlsx]Sheet4!PivotTable11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Sheet4!$B$4:$B$28</c:f>
              <c:numCache>
                <c:formatCode>General</c:formatCode>
                <c:ptCount val="24"/>
                <c:pt idx="0">
                  <c:v>502.44500000000005</c:v>
                </c:pt>
                <c:pt idx="1">
                  <c:v>489.6674999999999</c:v>
                </c:pt>
                <c:pt idx="2">
                  <c:v>517</c:v>
                </c:pt>
                <c:pt idx="3">
                  <c:v>495.09000000000003</c:v>
                </c:pt>
                <c:pt idx="4">
                  <c:v>490.21500000000003</c:v>
                </c:pt>
                <c:pt idx="5">
                  <c:v>537.08249999999998</c:v>
                </c:pt>
                <c:pt idx="6">
                  <c:v>473.745</c:v>
                </c:pt>
                <c:pt idx="7">
                  <c:v>546.42250000000001</c:v>
                </c:pt>
                <c:pt idx="8">
                  <c:v>505.7</c:v>
                </c:pt>
                <c:pt idx="9">
                  <c:v>505.4</c:v>
                </c:pt>
                <c:pt idx="10">
                  <c:v>513.56999999999994</c:v>
                </c:pt>
                <c:pt idx="11">
                  <c:v>513.35500000000002</c:v>
                </c:pt>
                <c:pt idx="12">
                  <c:v>494.88250000000005</c:v>
                </c:pt>
                <c:pt idx="13">
                  <c:v>527.22</c:v>
                </c:pt>
                <c:pt idx="14">
                  <c:v>514.94749999999999</c:v>
                </c:pt>
                <c:pt idx="15">
                  <c:v>493.935</c:v>
                </c:pt>
                <c:pt idx="16">
                  <c:v>517.73</c:v>
                </c:pt>
                <c:pt idx="17">
                  <c:v>482.8125</c:v>
                </c:pt>
                <c:pt idx="18">
                  <c:v>474.29500000000002</c:v>
                </c:pt>
                <c:pt idx="19">
                  <c:v>488.95749999999998</c:v>
                </c:pt>
                <c:pt idx="20">
                  <c:v>487.34000000000003</c:v>
                </c:pt>
                <c:pt idx="21">
                  <c:v>482.42500000000001</c:v>
                </c:pt>
                <c:pt idx="22">
                  <c:v>501.74499999999995</c:v>
                </c:pt>
                <c:pt idx="23">
                  <c:v>480.01000000000005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F17-88A5-98C4681E0AB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Sheet4!$C$4:$C$28</c:f>
              <c:numCache>
                <c:formatCode>General</c:formatCode>
                <c:ptCount val="24"/>
                <c:pt idx="0">
                  <c:v>479.06</c:v>
                </c:pt>
                <c:pt idx="1">
                  <c:v>467.73</c:v>
                </c:pt>
                <c:pt idx="2">
                  <c:v>442.81</c:v>
                </c:pt>
                <c:pt idx="3">
                  <c:v>520.48</c:v>
                </c:pt>
                <c:pt idx="4">
                  <c:v>474.42250000000001</c:v>
                </c:pt>
                <c:pt idx="5">
                  <c:v>537.58000000000004</c:v>
                </c:pt>
                <c:pt idx="6">
                  <c:v>499.8</c:v>
                </c:pt>
                <c:pt idx="7">
                  <c:v>497.37749999999994</c:v>
                </c:pt>
                <c:pt idx="8">
                  <c:v>452.37</c:v>
                </c:pt>
                <c:pt idx="9">
                  <c:v>568.36500000000001</c:v>
                </c:pt>
                <c:pt idx="10">
                  <c:v>604.37750000000005</c:v>
                </c:pt>
                <c:pt idx="11">
                  <c:v>554.36500000000001</c:v>
                </c:pt>
                <c:pt idx="12">
                  <c:v>616.56999999999994</c:v>
                </c:pt>
                <c:pt idx="13">
                  <c:v>530.97749999999996</c:v>
                </c:pt>
                <c:pt idx="14">
                  <c:v>595.80999999999995</c:v>
                </c:pt>
                <c:pt idx="15">
                  <c:v>620.48</c:v>
                </c:pt>
                <c:pt idx="16">
                  <c:v>614.6925</c:v>
                </c:pt>
                <c:pt idx="17">
                  <c:v>571.27250000000004</c:v>
                </c:pt>
                <c:pt idx="18">
                  <c:v>688.66</c:v>
                </c:pt>
                <c:pt idx="19">
                  <c:v>578.26</c:v>
                </c:pt>
                <c:pt idx="20">
                  <c:v>608.68999999999994</c:v>
                </c:pt>
                <c:pt idx="21">
                  <c:v>580.7700000000001</c:v>
                </c:pt>
                <c:pt idx="22">
                  <c:v>512.0575</c:v>
                </c:pt>
                <c:pt idx="23">
                  <c:v>547.03250000000003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6-4F17-88A5-98C4681E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3693488"/>
        <c:axId val="1073692768"/>
      </c:barChart>
      <c:lineChart>
        <c:grouping val="stacked"/>
        <c:varyColors val="0"/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Sheet4!$D$4:$D$28</c:f>
              <c:numCache>
                <c:formatCode>General</c:formatCode>
                <c:ptCount val="24"/>
                <c:pt idx="0">
                  <c:v>52.68</c:v>
                </c:pt>
                <c:pt idx="1">
                  <c:v>60.454999999999998</c:v>
                </c:pt>
                <c:pt idx="2">
                  <c:v>56.715000000000003</c:v>
                </c:pt>
                <c:pt idx="3">
                  <c:v>56.484999999999999</c:v>
                </c:pt>
                <c:pt idx="4">
                  <c:v>63.345000000000013</c:v>
                </c:pt>
                <c:pt idx="5">
                  <c:v>59.835000000000008</c:v>
                </c:pt>
                <c:pt idx="6">
                  <c:v>53.567499999999995</c:v>
                </c:pt>
                <c:pt idx="7">
                  <c:v>54.734999999999999</c:v>
                </c:pt>
                <c:pt idx="8">
                  <c:v>50.775000000000006</c:v>
                </c:pt>
                <c:pt idx="9">
                  <c:v>48.997500000000002</c:v>
                </c:pt>
                <c:pt idx="10">
                  <c:v>57.62</c:v>
                </c:pt>
                <c:pt idx="11">
                  <c:v>52.21</c:v>
                </c:pt>
                <c:pt idx="12">
                  <c:v>46.262500000000003</c:v>
                </c:pt>
                <c:pt idx="13">
                  <c:v>49.81</c:v>
                </c:pt>
                <c:pt idx="14">
                  <c:v>47.532499999999999</c:v>
                </c:pt>
                <c:pt idx="15">
                  <c:v>54.592499999999994</c:v>
                </c:pt>
                <c:pt idx="16">
                  <c:v>49.372500000000002</c:v>
                </c:pt>
                <c:pt idx="17">
                  <c:v>49.832500000000003</c:v>
                </c:pt>
                <c:pt idx="18">
                  <c:v>47.975000000000001</c:v>
                </c:pt>
                <c:pt idx="19">
                  <c:v>47.157499999999999</c:v>
                </c:pt>
                <c:pt idx="20">
                  <c:v>47.377500000000005</c:v>
                </c:pt>
                <c:pt idx="21">
                  <c:v>44.887500000000003</c:v>
                </c:pt>
                <c:pt idx="22">
                  <c:v>43.9375</c:v>
                </c:pt>
                <c:pt idx="23">
                  <c:v>42.2425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6-4F17-88A5-98C4681E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97808"/>
        <c:axId val="1073696008"/>
      </c:lineChart>
      <c:catAx>
        <c:axId val="10736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92768"/>
        <c:crosses val="autoZero"/>
        <c:auto val="1"/>
        <c:lblAlgn val="ctr"/>
        <c:lblOffset val="100"/>
        <c:noMultiLvlLbl val="0"/>
      </c:catAx>
      <c:valAx>
        <c:axId val="10736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93488"/>
        <c:crosses val="autoZero"/>
        <c:crossBetween val="between"/>
      </c:valAx>
      <c:valAx>
        <c:axId val="1073696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97808"/>
        <c:crosses val="max"/>
        <c:crossBetween val="between"/>
      </c:valAx>
      <c:catAx>
        <c:axId val="107369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696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</xdr:row>
      <xdr:rowOff>0</xdr:rowOff>
    </xdr:from>
    <xdr:to>
      <xdr:col>19</xdr:col>
      <xdr:colOff>327025</xdr:colOff>
      <xdr:row>19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DF7BFE-3517-E102-B325-0EECC3F1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768751388889" createdVersion="8" refreshedVersion="8" minRefreshableVersion="3" recordCount="96" xr:uid="{FBE9A76C-F03B-4B58-AEEF-5DB12069A64A}">
  <cacheSource type="worksheet">
    <worksheetSource ref="A1:E97" sheet="past demand "/>
  </cacheSource>
  <cacheFields count="5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07.5" maxValue="668.55" count="96">
        <n v="616.23"/>
        <n v="378"/>
        <n v="348.15"/>
        <n v="667.4"/>
        <n v="668.55"/>
        <n v="383.06"/>
        <n v="345.65"/>
        <n v="561.41"/>
        <n v="552.67999999999995"/>
        <n v="516.87"/>
        <n v="385.52"/>
        <n v="612.92999999999995"/>
        <n v="565.28"/>
        <n v="436.12"/>
        <n v="360.87"/>
        <n v="618.09"/>
        <n v="540.49"/>
        <n v="473.94"/>
        <n v="315.52999999999997"/>
        <n v="630.9"/>
        <n v="561.69000000000005"/>
        <n v="466.89"/>
        <n v="477.74"/>
        <n v="642.01"/>
        <n v="498.15"/>
        <n v="370.71"/>
        <n v="376.77"/>
        <n v="649.35"/>
        <n v="561.30999999999995"/>
        <n v="515.63"/>
        <n v="477.81"/>
        <n v="630.94000000000005"/>
        <n v="578.9"/>
        <n v="531.58000000000004"/>
        <n v="423.06"/>
        <n v="489.26"/>
        <n v="481.34"/>
        <n v="520.80999999999995"/>
        <n v="468.99"/>
        <n v="550.46"/>
        <n v="537.12"/>
        <n v="436.19"/>
        <n v="455.94"/>
        <n v="625.03"/>
        <n v="517.63"/>
        <n v="511.25"/>
        <n v="461.15"/>
        <n v="563.39"/>
        <n v="534.1"/>
        <n v="500.61"/>
        <n v="362.24"/>
        <n v="582.58000000000004"/>
        <n v="507.22"/>
        <n v="533.46"/>
        <n v="424.56"/>
        <n v="643.64"/>
        <n v="508.43"/>
        <n v="566.91999999999996"/>
        <n v="515.75"/>
        <n v="468.69"/>
        <n v="506.87"/>
        <n v="544.19000000000005"/>
        <n v="534.34"/>
        <n v="390.34"/>
        <n v="414.44"/>
        <n v="574.34"/>
        <n v="544.91999999999996"/>
        <n v="537.22"/>
        <n v="414.31"/>
        <n v="542.34"/>
        <n v="544.54"/>
        <n v="430.06"/>
        <n v="346.46"/>
        <n v="572.24"/>
        <n v="488.78"/>
        <n v="489.7"/>
        <n v="339.17"/>
        <n v="648.33000000000004"/>
        <n v="559.16"/>
        <n v="409.17"/>
        <n v="363.06"/>
        <n v="553.67999999999995"/>
        <n v="573.51"/>
        <n v="459.11"/>
        <n v="359.6"/>
        <n v="596.94000000000005"/>
        <n v="568.36"/>
        <n v="404.8"/>
        <n v="407.46"/>
        <n v="587.91999999999996"/>
        <n v="562.26"/>
        <n v="449.34"/>
        <n v="307.5"/>
        <n v="621.96"/>
        <n v="632.41999999999996"/>
        <n v="358.16"/>
      </sharedItems>
    </cacheField>
    <cacheField name="demand" numFmtId="0">
      <sharedItems containsSemiMixedTypes="0" containsString="0" containsNumber="1" minValue="257.11" maxValue="1116.3699999999999"/>
    </cacheField>
    <cacheField name="production_cost" numFmtId="0">
      <sharedItems containsSemiMixedTypes="0" containsString="0" containsNumber="1" minValue="33.56" maxValue="75" count="95">
        <n v="63.69"/>
        <n v="53.65"/>
        <n v="36.1"/>
        <n v="57.28"/>
        <n v="75"/>
        <n v="54.99"/>
        <n v="48.79"/>
        <n v="63.04"/>
        <n v="62.67"/>
        <n v="60.01"/>
        <n v="45.91"/>
        <n v="58.27"/>
        <n v="58.37"/>
        <n v="59.15"/>
        <n v="44.82"/>
        <n v="63.6"/>
        <n v="68.52"/>
        <n v="64.650000000000006"/>
        <n v="50.92"/>
        <n v="69.290000000000006"/>
        <n v="66.14"/>
        <n v="63.1"/>
        <n v="48.96"/>
        <n v="61.14"/>
        <n v="60.33"/>
        <n v="48.67"/>
        <n v="49.57"/>
        <n v="55.7"/>
        <n v="65.069999999999993"/>
        <n v="57.04"/>
        <n v="44.18"/>
        <n v="52.65"/>
        <n v="53.49"/>
        <n v="47.78"/>
        <n v="55.02"/>
        <n v="46.81"/>
        <n v="54.3"/>
        <n v="48.09"/>
        <n v="43.97"/>
        <n v="49.63"/>
        <n v="60.9"/>
        <n v="51.93"/>
        <n v="56.94"/>
        <n v="60.71"/>
        <n v="52.52"/>
        <n v="51.03"/>
        <n v="47.6"/>
        <n v="57.69"/>
        <n v="45.5"/>
        <n v="44.9"/>
        <n v="47.59"/>
        <n v="47.06"/>
        <n v="52.12"/>
        <n v="57.02"/>
        <n v="46.32"/>
        <n v="43.78"/>
        <n v="44.81"/>
        <n v="41.15"/>
        <n v="50.85"/>
        <n v="53.32"/>
        <n v="53.18"/>
        <n v="51.7"/>
        <n v="62.83"/>
        <n v="50.66"/>
        <n v="53.51"/>
        <n v="40.630000000000003"/>
        <n v="58.79"/>
        <n v="44.56"/>
        <n v="37.950000000000003"/>
        <n v="59.38"/>
        <n v="54.22"/>
        <n v="40.98"/>
        <n v="45.58"/>
        <n v="56.6"/>
        <n v="48.74"/>
        <n v="40.21"/>
        <n v="43.36"/>
        <n v="62.98"/>
        <n v="42.08"/>
        <n v="50.62"/>
        <n v="36.96"/>
        <n v="59.09"/>
        <n v="42.84"/>
        <n v="38.29"/>
        <n v="37.46"/>
        <n v="59.28"/>
        <n v="44.52"/>
        <n v="39.200000000000003"/>
        <n v="34.31"/>
        <n v="58.01"/>
        <n v="44.23"/>
        <n v="39.18"/>
        <n v="35.54"/>
        <n v="60.69"/>
        <n v="33.56"/>
      </sharedItems>
    </cacheField>
  </cacheFields>
  <extLst>
    <ext xmlns:x14="http://schemas.microsoft.com/office/spreadsheetml/2009/9/main" uri="{725AE2AE-9491-48be-B2B4-4EB974FC3084}">
      <x14:pivotCacheDefinition pivotCacheId="1437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480.52"/>
    <x v="0"/>
  </r>
  <r>
    <x v="0"/>
    <x v="1"/>
    <x v="1"/>
    <n v="583.58000000000004"/>
    <x v="1"/>
  </r>
  <r>
    <x v="0"/>
    <x v="2"/>
    <x v="2"/>
    <n v="518.73"/>
    <x v="2"/>
  </r>
  <r>
    <x v="0"/>
    <x v="3"/>
    <x v="3"/>
    <n v="333.41"/>
    <x v="3"/>
  </r>
  <r>
    <x v="1"/>
    <x v="0"/>
    <x v="4"/>
    <n v="332.69"/>
    <x v="4"/>
  </r>
  <r>
    <x v="1"/>
    <x v="1"/>
    <x v="5"/>
    <n v="679.26"/>
    <x v="5"/>
  </r>
  <r>
    <x v="1"/>
    <x v="2"/>
    <x v="6"/>
    <n v="469.56"/>
    <x v="6"/>
  </r>
  <r>
    <x v="1"/>
    <x v="3"/>
    <x v="7"/>
    <n v="389.41"/>
    <x v="7"/>
  </r>
  <r>
    <x v="2"/>
    <x v="0"/>
    <x v="8"/>
    <n v="587.97"/>
    <x v="8"/>
  </r>
  <r>
    <x v="2"/>
    <x v="1"/>
    <x v="9"/>
    <n v="561.32000000000005"/>
    <x v="9"/>
  </r>
  <r>
    <x v="2"/>
    <x v="2"/>
    <x v="10"/>
    <n v="274.39999999999998"/>
    <x v="10"/>
  </r>
  <r>
    <x v="2"/>
    <x v="3"/>
    <x v="11"/>
    <n v="347.55"/>
    <x v="11"/>
  </r>
  <r>
    <x v="3"/>
    <x v="0"/>
    <x v="12"/>
    <n v="440.62"/>
    <x v="12"/>
  </r>
  <r>
    <x v="3"/>
    <x v="1"/>
    <x v="13"/>
    <n v="582.1"/>
    <x v="13"/>
  </r>
  <r>
    <x v="3"/>
    <x v="2"/>
    <x v="14"/>
    <n v="684.17"/>
    <x v="14"/>
  </r>
  <r>
    <x v="3"/>
    <x v="3"/>
    <x v="15"/>
    <n v="375.03"/>
    <x v="15"/>
  </r>
  <r>
    <x v="4"/>
    <x v="0"/>
    <x v="16"/>
    <n v="480.76"/>
    <x v="16"/>
  </r>
  <r>
    <x v="4"/>
    <x v="1"/>
    <x v="17"/>
    <n v="292.42"/>
    <x v="17"/>
  </r>
  <r>
    <x v="4"/>
    <x v="2"/>
    <x v="18"/>
    <n v="703.24"/>
    <x v="18"/>
  </r>
  <r>
    <x v="4"/>
    <x v="3"/>
    <x v="19"/>
    <n v="421.27"/>
    <x v="19"/>
  </r>
  <r>
    <x v="5"/>
    <x v="0"/>
    <x v="20"/>
    <n v="640.16"/>
    <x v="20"/>
  </r>
  <r>
    <x v="5"/>
    <x v="1"/>
    <x v="21"/>
    <n v="522.17999999999995"/>
    <x v="21"/>
  </r>
  <r>
    <x v="5"/>
    <x v="2"/>
    <x v="22"/>
    <n v="492.94"/>
    <x v="22"/>
  </r>
  <r>
    <x v="5"/>
    <x v="3"/>
    <x v="23"/>
    <n v="495.04"/>
    <x v="23"/>
  </r>
  <r>
    <x v="6"/>
    <x v="0"/>
    <x v="24"/>
    <n v="590.87"/>
    <x v="24"/>
  </r>
  <r>
    <x v="6"/>
    <x v="1"/>
    <x v="25"/>
    <n v="526.4"/>
    <x v="25"/>
  </r>
  <r>
    <x v="6"/>
    <x v="2"/>
    <x v="26"/>
    <n v="529.66999999999996"/>
    <x v="26"/>
  </r>
  <r>
    <x v="6"/>
    <x v="3"/>
    <x v="27"/>
    <n v="352.26"/>
    <x v="27"/>
  </r>
  <r>
    <x v="7"/>
    <x v="0"/>
    <x v="28"/>
    <n v="519.47"/>
    <x v="28"/>
  </r>
  <r>
    <x v="7"/>
    <x v="1"/>
    <x v="29"/>
    <n v="662.36"/>
    <x v="29"/>
  </r>
  <r>
    <x v="7"/>
    <x v="2"/>
    <x v="30"/>
    <n v="435.29"/>
    <x v="30"/>
  </r>
  <r>
    <x v="7"/>
    <x v="3"/>
    <x v="31"/>
    <n v="372.39"/>
    <x v="31"/>
  </r>
  <r>
    <x v="8"/>
    <x v="0"/>
    <x v="32"/>
    <n v="381.26"/>
    <x v="32"/>
  </r>
  <r>
    <x v="8"/>
    <x v="1"/>
    <x v="33"/>
    <n v="642.76"/>
    <x v="33"/>
  </r>
  <r>
    <x v="8"/>
    <x v="2"/>
    <x v="34"/>
    <n v="358.68"/>
    <x v="34"/>
  </r>
  <r>
    <x v="8"/>
    <x v="3"/>
    <x v="35"/>
    <n v="426.78"/>
    <x v="35"/>
  </r>
  <r>
    <x v="9"/>
    <x v="0"/>
    <x v="36"/>
    <n v="376.26"/>
    <x v="36"/>
  </r>
  <r>
    <x v="9"/>
    <x v="1"/>
    <x v="37"/>
    <n v="805.07"/>
    <x v="37"/>
  </r>
  <r>
    <x v="9"/>
    <x v="2"/>
    <x v="38"/>
    <n v="472.74"/>
    <x v="38"/>
  </r>
  <r>
    <x v="9"/>
    <x v="3"/>
    <x v="39"/>
    <n v="619.39"/>
    <x v="39"/>
  </r>
  <r>
    <x v="10"/>
    <x v="0"/>
    <x v="40"/>
    <n v="554.64"/>
    <x v="40"/>
  </r>
  <r>
    <x v="10"/>
    <x v="1"/>
    <x v="41"/>
    <n v="794.76"/>
    <x v="41"/>
  </r>
  <r>
    <x v="10"/>
    <x v="2"/>
    <x v="42"/>
    <n v="545.30999999999995"/>
    <x v="42"/>
  </r>
  <r>
    <x v="10"/>
    <x v="3"/>
    <x v="43"/>
    <n v="522.79999999999995"/>
    <x v="43"/>
  </r>
  <r>
    <x v="11"/>
    <x v="0"/>
    <x v="44"/>
    <n v="553.04999999999995"/>
    <x v="44"/>
  </r>
  <r>
    <x v="11"/>
    <x v="1"/>
    <x v="45"/>
    <n v="826.41"/>
    <x v="45"/>
  </r>
  <r>
    <x v="11"/>
    <x v="2"/>
    <x v="46"/>
    <n v="334.2"/>
    <x v="46"/>
  </r>
  <r>
    <x v="11"/>
    <x v="3"/>
    <x v="47"/>
    <n v="503.8"/>
    <x v="47"/>
  </r>
  <r>
    <x v="12"/>
    <x v="0"/>
    <x v="48"/>
    <n v="658.23"/>
    <x v="48"/>
  </r>
  <r>
    <x v="12"/>
    <x v="1"/>
    <x v="49"/>
    <n v="717.62"/>
    <x v="49"/>
  </r>
  <r>
    <x v="12"/>
    <x v="2"/>
    <x v="50"/>
    <n v="493.99"/>
    <x v="50"/>
  </r>
  <r>
    <x v="12"/>
    <x v="3"/>
    <x v="51"/>
    <n v="596.44000000000005"/>
    <x v="51"/>
  </r>
  <r>
    <x v="13"/>
    <x v="0"/>
    <x v="52"/>
    <n v="586.14"/>
    <x v="52"/>
  </r>
  <r>
    <x v="13"/>
    <x v="1"/>
    <x v="53"/>
    <n v="775.96"/>
    <x v="53"/>
  </r>
  <r>
    <x v="13"/>
    <x v="2"/>
    <x v="54"/>
    <n v="338.84"/>
    <x v="54"/>
  </r>
  <r>
    <x v="13"/>
    <x v="3"/>
    <x v="55"/>
    <n v="422.97"/>
    <x v="55"/>
  </r>
  <r>
    <x v="14"/>
    <x v="0"/>
    <x v="56"/>
    <n v="506.44"/>
    <x v="56"/>
  </r>
  <r>
    <x v="14"/>
    <x v="1"/>
    <x v="57"/>
    <n v="810.45"/>
    <x v="57"/>
  </r>
  <r>
    <x v="14"/>
    <x v="2"/>
    <x v="58"/>
    <n v="394.34"/>
    <x v="58"/>
  </r>
  <r>
    <x v="14"/>
    <x v="3"/>
    <x v="59"/>
    <n v="672.01"/>
    <x v="59"/>
  </r>
  <r>
    <x v="15"/>
    <x v="0"/>
    <x v="60"/>
    <n v="654.41999999999996"/>
    <x v="60"/>
  </r>
  <r>
    <x v="15"/>
    <x v="1"/>
    <x v="61"/>
    <n v="764.48"/>
    <x v="61"/>
  </r>
  <r>
    <x v="15"/>
    <x v="2"/>
    <x v="62"/>
    <n v="350.29"/>
    <x v="62"/>
  </r>
  <r>
    <x v="15"/>
    <x v="3"/>
    <x v="63"/>
    <n v="712.73"/>
    <x v="63"/>
  </r>
  <r>
    <x v="16"/>
    <x v="0"/>
    <x v="64"/>
    <n v="510.81"/>
    <x v="64"/>
  </r>
  <r>
    <x v="16"/>
    <x v="1"/>
    <x v="65"/>
    <n v="817.41"/>
    <x v="65"/>
  </r>
  <r>
    <x v="16"/>
    <x v="2"/>
    <x v="66"/>
    <n v="477.04"/>
    <x v="66"/>
  </r>
  <r>
    <x v="16"/>
    <x v="3"/>
    <x v="67"/>
    <n v="653.51"/>
    <x v="67"/>
  </r>
  <r>
    <x v="17"/>
    <x v="0"/>
    <x v="68"/>
    <n v="612.05999999999995"/>
    <x v="68"/>
  </r>
  <r>
    <x v="17"/>
    <x v="1"/>
    <x v="69"/>
    <n v="910.03"/>
    <x v="33"/>
  </r>
  <r>
    <x v="17"/>
    <x v="2"/>
    <x v="70"/>
    <n v="327.16000000000003"/>
    <x v="69"/>
  </r>
  <r>
    <x v="17"/>
    <x v="3"/>
    <x v="71"/>
    <n v="435.84"/>
    <x v="70"/>
  </r>
  <r>
    <x v="18"/>
    <x v="0"/>
    <x v="72"/>
    <n v="657.12"/>
    <x v="71"/>
  </r>
  <r>
    <x v="18"/>
    <x v="1"/>
    <x v="73"/>
    <n v="1116.3699999999999"/>
    <x v="72"/>
  </r>
  <r>
    <x v="18"/>
    <x v="2"/>
    <x v="74"/>
    <n v="481.9"/>
    <x v="73"/>
  </r>
  <r>
    <x v="18"/>
    <x v="3"/>
    <x v="75"/>
    <n v="499.25"/>
    <x v="74"/>
  </r>
  <r>
    <x v="19"/>
    <x v="0"/>
    <x v="76"/>
    <n v="580.95000000000005"/>
    <x v="75"/>
  </r>
  <r>
    <x v="19"/>
    <x v="1"/>
    <x v="77"/>
    <n v="769.62"/>
    <x v="76"/>
  </r>
  <r>
    <x v="19"/>
    <x v="2"/>
    <x v="78"/>
    <n v="408.57"/>
    <x v="77"/>
  </r>
  <r>
    <x v="19"/>
    <x v="3"/>
    <x v="79"/>
    <n v="553.9"/>
    <x v="78"/>
  </r>
  <r>
    <x v="20"/>
    <x v="0"/>
    <x v="80"/>
    <n v="594.47"/>
    <x v="79"/>
  </r>
  <r>
    <x v="20"/>
    <x v="1"/>
    <x v="81"/>
    <n v="780.53"/>
    <x v="80"/>
  </r>
  <r>
    <x v="20"/>
    <x v="2"/>
    <x v="82"/>
    <n v="415.14"/>
    <x v="81"/>
  </r>
  <r>
    <x v="20"/>
    <x v="3"/>
    <x v="83"/>
    <n v="644.62"/>
    <x v="82"/>
  </r>
  <r>
    <x v="21"/>
    <x v="0"/>
    <x v="84"/>
    <n v="724.61"/>
    <x v="83"/>
  </r>
  <r>
    <x v="21"/>
    <x v="1"/>
    <x v="85"/>
    <n v="731.25"/>
    <x v="84"/>
  </r>
  <r>
    <x v="21"/>
    <x v="2"/>
    <x v="86"/>
    <n v="257.11"/>
    <x v="85"/>
  </r>
  <r>
    <x v="21"/>
    <x v="3"/>
    <x v="87"/>
    <n v="610.11"/>
    <x v="86"/>
  </r>
  <r>
    <x v="22"/>
    <x v="0"/>
    <x v="88"/>
    <n v="472.9"/>
    <x v="87"/>
  </r>
  <r>
    <x v="22"/>
    <x v="1"/>
    <x v="89"/>
    <n v="717.95"/>
    <x v="88"/>
  </r>
  <r>
    <x v="22"/>
    <x v="2"/>
    <x v="90"/>
    <n v="389.96"/>
    <x v="89"/>
  </r>
  <r>
    <x v="22"/>
    <x v="3"/>
    <x v="91"/>
    <n v="467.42"/>
    <x v="90"/>
  </r>
  <r>
    <x v="23"/>
    <x v="0"/>
    <x v="92"/>
    <n v="631.6"/>
    <x v="91"/>
  </r>
  <r>
    <x v="23"/>
    <x v="1"/>
    <x v="93"/>
    <n v="553.72"/>
    <x v="92"/>
  </r>
  <r>
    <x v="23"/>
    <x v="2"/>
    <x v="94"/>
    <n v="430.73"/>
    <x v="93"/>
  </r>
  <r>
    <x v="23"/>
    <x v="3"/>
    <x v="95"/>
    <n v="572.08000000000004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F1115-4827-419A-861D-0BD87D69638E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97">
        <item x="92"/>
        <item x="18"/>
        <item x="76"/>
        <item x="6"/>
        <item x="72"/>
        <item x="2"/>
        <item x="95"/>
        <item x="84"/>
        <item x="14"/>
        <item x="50"/>
        <item x="80"/>
        <item x="25"/>
        <item x="26"/>
        <item x="1"/>
        <item x="5"/>
        <item x="10"/>
        <item x="63"/>
        <item x="87"/>
        <item x="88"/>
        <item x="79"/>
        <item x="68"/>
        <item x="64"/>
        <item x="34"/>
        <item x="54"/>
        <item x="71"/>
        <item x="13"/>
        <item x="41"/>
        <item x="91"/>
        <item x="42"/>
        <item x="83"/>
        <item x="46"/>
        <item x="21"/>
        <item x="59"/>
        <item x="38"/>
        <item x="17"/>
        <item x="22"/>
        <item x="30"/>
        <item x="36"/>
        <item x="74"/>
        <item x="35"/>
        <item x="75"/>
        <item x="24"/>
        <item x="49"/>
        <item x="60"/>
        <item x="52"/>
        <item x="56"/>
        <item x="45"/>
        <item x="29"/>
        <item x="58"/>
        <item x="9"/>
        <item x="44"/>
        <item x="37"/>
        <item x="33"/>
        <item x="53"/>
        <item x="48"/>
        <item x="62"/>
        <item x="40"/>
        <item x="67"/>
        <item x="16"/>
        <item x="69"/>
        <item x="61"/>
        <item x="70"/>
        <item x="66"/>
        <item x="39"/>
        <item x="8"/>
        <item x="81"/>
        <item x="78"/>
        <item x="28"/>
        <item x="7"/>
        <item x="20"/>
        <item x="90"/>
        <item x="47"/>
        <item x="12"/>
        <item x="57"/>
        <item x="86"/>
        <item x="73"/>
        <item x="82"/>
        <item x="65"/>
        <item x="32"/>
        <item x="51"/>
        <item x="89"/>
        <item x="85"/>
        <item x="11"/>
        <item x="0"/>
        <item x="15"/>
        <item x="93"/>
        <item x="43"/>
        <item x="19"/>
        <item x="31"/>
        <item x="94"/>
        <item x="23"/>
        <item x="55"/>
        <item x="77"/>
        <item x="27"/>
        <item x="3"/>
        <item x="4"/>
        <item t="default"/>
      </items>
    </pivotField>
    <pivotField dataField="1" showAll="0"/>
    <pivotField dataField="1" showAll="0">
      <items count="96">
        <item x="94"/>
        <item x="88"/>
        <item x="92"/>
        <item x="2"/>
        <item x="80"/>
        <item x="84"/>
        <item x="68"/>
        <item x="83"/>
        <item x="91"/>
        <item x="87"/>
        <item x="75"/>
        <item x="65"/>
        <item x="71"/>
        <item x="57"/>
        <item x="78"/>
        <item x="82"/>
        <item x="76"/>
        <item x="55"/>
        <item x="38"/>
        <item x="30"/>
        <item x="90"/>
        <item x="86"/>
        <item x="67"/>
        <item x="56"/>
        <item x="14"/>
        <item x="49"/>
        <item x="48"/>
        <item x="72"/>
        <item x="10"/>
        <item x="54"/>
        <item x="35"/>
        <item x="51"/>
        <item x="50"/>
        <item x="46"/>
        <item x="33"/>
        <item x="37"/>
        <item x="25"/>
        <item x="74"/>
        <item x="6"/>
        <item x="22"/>
        <item x="26"/>
        <item x="39"/>
        <item x="79"/>
        <item x="63"/>
        <item x="58"/>
        <item x="18"/>
        <item x="45"/>
        <item x="61"/>
        <item x="41"/>
        <item x="52"/>
        <item x="44"/>
        <item x="31"/>
        <item x="60"/>
        <item x="59"/>
        <item x="32"/>
        <item x="64"/>
        <item x="1"/>
        <item x="70"/>
        <item x="36"/>
        <item x="5"/>
        <item x="34"/>
        <item x="27"/>
        <item x="73"/>
        <item x="42"/>
        <item x="53"/>
        <item x="29"/>
        <item x="3"/>
        <item x="47"/>
        <item x="89"/>
        <item x="11"/>
        <item x="12"/>
        <item x="66"/>
        <item x="81"/>
        <item x="13"/>
        <item x="85"/>
        <item x="69"/>
        <item x="9"/>
        <item x="24"/>
        <item x="93"/>
        <item x="43"/>
        <item x="40"/>
        <item x="23"/>
        <item x="8"/>
        <item x="62"/>
        <item x="77"/>
        <item x="7"/>
        <item x="21"/>
        <item x="15"/>
        <item x="0"/>
        <item x="17"/>
        <item x="28"/>
        <item x="20"/>
        <item x="16"/>
        <item x="19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1"/>
    <dataField name="Average of production_cost" fld="4" subtotal="average" baseField="1" baseItem="0"/>
  </dataFields>
  <formats count="3">
    <format dxfId="2">
      <pivotArea collapsedLevelsAreSubtotals="1" fieldPosition="0">
        <references count="1">
          <reference field="1" count="0"/>
        </references>
      </pivotArea>
    </format>
    <format dxfId="1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23-3170-4CAB-8D6A-311075099414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Year">
  <location ref="A3:D28" firstHeaderRow="0" firstDataRow="1" firstDataCol="1"/>
  <pivotFields count="5"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>
      <items count="97">
        <item x="92"/>
        <item x="18"/>
        <item x="76"/>
        <item x="6"/>
        <item x="72"/>
        <item x="2"/>
        <item x="95"/>
        <item x="84"/>
        <item x="14"/>
        <item x="50"/>
        <item x="80"/>
        <item x="25"/>
        <item x="26"/>
        <item x="1"/>
        <item x="5"/>
        <item x="10"/>
        <item x="63"/>
        <item x="87"/>
        <item x="88"/>
        <item x="79"/>
        <item x="68"/>
        <item x="64"/>
        <item x="34"/>
        <item x="54"/>
        <item x="71"/>
        <item x="13"/>
        <item x="41"/>
        <item x="91"/>
        <item x="42"/>
        <item x="83"/>
        <item x="46"/>
        <item x="21"/>
        <item x="59"/>
        <item x="38"/>
        <item x="17"/>
        <item x="22"/>
        <item x="30"/>
        <item x="36"/>
        <item x="74"/>
        <item x="35"/>
        <item x="75"/>
        <item x="24"/>
        <item x="49"/>
        <item x="60"/>
        <item x="52"/>
        <item x="56"/>
        <item x="45"/>
        <item x="29"/>
        <item x="58"/>
        <item x="9"/>
        <item x="44"/>
        <item x="37"/>
        <item x="33"/>
        <item x="53"/>
        <item x="48"/>
        <item x="62"/>
        <item x="40"/>
        <item x="67"/>
        <item x="16"/>
        <item x="69"/>
        <item x="61"/>
        <item x="70"/>
        <item x="66"/>
        <item x="39"/>
        <item x="8"/>
        <item x="81"/>
        <item x="78"/>
        <item x="28"/>
        <item x="7"/>
        <item x="20"/>
        <item x="90"/>
        <item x="47"/>
        <item x="12"/>
        <item x="57"/>
        <item x="86"/>
        <item x="73"/>
        <item x="82"/>
        <item x="65"/>
        <item x="32"/>
        <item x="51"/>
        <item x="89"/>
        <item x="85"/>
        <item x="11"/>
        <item x="0"/>
        <item x="15"/>
        <item x="93"/>
        <item x="43"/>
        <item x="19"/>
        <item x="31"/>
        <item x="94"/>
        <item x="23"/>
        <item x="55"/>
        <item x="77"/>
        <item x="27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0" baseItem="0"/>
    <dataField name="Average of demand" fld="3" subtotal="average" baseField="0" baseItem="0"/>
    <dataField name="Average of production_cost" fld="4" subtotal="average" baseField="0" baseItem="0"/>
  </dataFields>
  <chartFormats count="3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AA8E-A1C8-43D7-BB3D-EC3961B5A3A6}">
  <dimension ref="A3:E15"/>
  <sheetViews>
    <sheetView tabSelected="1" workbookViewId="0">
      <selection activeCell="L13" sqref="L13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6.7265625" bestFit="1" customWidth="1"/>
    <col min="4" max="4" width="23.54296875" bestFit="1" customWidth="1"/>
    <col min="5" max="5" width="14.26953125" bestFit="1" customWidth="1"/>
    <col min="6" max="8" width="6.81640625" bestFit="1" customWidth="1"/>
    <col min="9" max="9" width="5.81640625" bestFit="1" customWidth="1"/>
    <col min="10" max="14" width="6.81640625" bestFit="1" customWidth="1"/>
    <col min="15" max="15" width="3.81640625" bestFit="1" customWidth="1"/>
    <col min="16" max="18" width="6.81640625" bestFit="1" customWidth="1"/>
    <col min="19" max="19" width="5.81640625" bestFit="1" customWidth="1"/>
    <col min="20" max="41" width="6.81640625" bestFit="1" customWidth="1"/>
    <col min="42" max="42" width="5.81640625" bestFit="1" customWidth="1"/>
    <col min="43" max="55" width="6.81640625" bestFit="1" customWidth="1"/>
    <col min="56" max="56" width="5.81640625" bestFit="1" customWidth="1"/>
    <col min="57" max="79" width="6.81640625" bestFit="1" customWidth="1"/>
    <col min="80" max="80" width="5.81640625" bestFit="1" customWidth="1"/>
    <col min="81" max="88" width="6.81640625" bestFit="1" customWidth="1"/>
    <col min="89" max="89" width="5.81640625" bestFit="1" customWidth="1"/>
    <col min="90" max="95" width="6.81640625" bestFit="1" customWidth="1"/>
    <col min="96" max="96" width="5.81640625" bestFit="1" customWidth="1"/>
    <col min="97" max="97" width="6.81640625" bestFit="1" customWidth="1"/>
    <col min="98" max="98" width="10.36328125" bestFit="1" customWidth="1"/>
  </cols>
  <sheetData>
    <row r="3" spans="1:5" x14ac:dyDescent="0.35">
      <c r="A3" s="1" t="s">
        <v>9</v>
      </c>
      <c r="B3" t="s">
        <v>10</v>
      </c>
      <c r="C3" t="s">
        <v>11</v>
      </c>
      <c r="D3" t="s">
        <v>13</v>
      </c>
    </row>
    <row r="4" spans="1:5" x14ac:dyDescent="0.35">
      <c r="A4" s="2">
        <v>1</v>
      </c>
      <c r="B4" s="4">
        <v>486.99958333333325</v>
      </c>
      <c r="C4" s="4">
        <v>547.00083333333339</v>
      </c>
      <c r="D4" s="5">
        <v>53.189583333333324</v>
      </c>
    </row>
    <row r="5" spans="1:5" x14ac:dyDescent="0.35">
      <c r="A5" s="2">
        <v>2</v>
      </c>
      <c r="B5" s="4">
        <v>515.99916666666661</v>
      </c>
      <c r="C5" s="4">
        <v>706.00041666666687</v>
      </c>
      <c r="D5" s="5">
        <v>49.02</v>
      </c>
    </row>
    <row r="6" spans="1:5" x14ac:dyDescent="0.35">
      <c r="A6" s="2">
        <v>3</v>
      </c>
      <c r="B6" s="4">
        <v>467.00083333333333</v>
      </c>
      <c r="C6" s="4">
        <v>441</v>
      </c>
      <c r="D6" s="5">
        <v>52.299583333333345</v>
      </c>
    </row>
    <row r="7" spans="1:5" x14ac:dyDescent="0.35">
      <c r="A7" s="2">
        <v>4</v>
      </c>
      <c r="B7" s="4">
        <v>535.99916666666672</v>
      </c>
      <c r="C7" s="4">
        <v>500.00041666666681</v>
      </c>
      <c r="D7" s="5">
        <v>51.890833333333319</v>
      </c>
    </row>
    <row r="8" spans="1:5" x14ac:dyDescent="0.35">
      <c r="A8" s="2" t="s">
        <v>8</v>
      </c>
      <c r="B8" s="4">
        <v>501.49968750000011</v>
      </c>
      <c r="C8" s="4">
        <v>548.50041666666687</v>
      </c>
      <c r="D8" s="3">
        <v>51.600000000000016</v>
      </c>
    </row>
    <row r="11" spans="1:5" x14ac:dyDescent="0.35">
      <c r="A11" s="6" t="s">
        <v>17</v>
      </c>
      <c r="B11" s="7" t="s">
        <v>14</v>
      </c>
      <c r="C11" s="7" t="s">
        <v>15</v>
      </c>
      <c r="D11" s="7" t="s">
        <v>12</v>
      </c>
      <c r="E11" s="8" t="s">
        <v>16</v>
      </c>
    </row>
    <row r="12" spans="1:5" x14ac:dyDescent="0.35">
      <c r="A12" s="9">
        <v>1</v>
      </c>
      <c r="B12" s="10">
        <v>486.99958333333302</v>
      </c>
      <c r="C12" s="10">
        <v>547.00083333333339</v>
      </c>
      <c r="D12" s="10">
        <f>C12*0.1</f>
        <v>54.700083333333339</v>
      </c>
      <c r="E12" s="11">
        <v>53.189583333333324</v>
      </c>
    </row>
    <row r="13" spans="1:5" x14ac:dyDescent="0.35">
      <c r="A13" s="9">
        <v>2</v>
      </c>
      <c r="B13" s="10">
        <v>515.99916666666661</v>
      </c>
      <c r="C13" s="10">
        <v>706.00041666666687</v>
      </c>
      <c r="D13" s="10">
        <f>C13*0.1</f>
        <v>70.600041666666684</v>
      </c>
      <c r="E13" s="11">
        <v>49.02</v>
      </c>
    </row>
    <row r="14" spans="1:5" x14ac:dyDescent="0.35">
      <c r="A14" s="9">
        <v>3</v>
      </c>
      <c r="B14" s="10">
        <v>467.00083333333333</v>
      </c>
      <c r="C14" s="10">
        <v>441</v>
      </c>
      <c r="D14" s="10">
        <f>C14*0.1</f>
        <v>44.1</v>
      </c>
      <c r="E14" s="11">
        <v>52.299583333333345</v>
      </c>
    </row>
    <row r="15" spans="1:5" x14ac:dyDescent="0.35">
      <c r="A15" s="12">
        <v>4</v>
      </c>
      <c r="B15" s="13">
        <v>535.99916666666672</v>
      </c>
      <c r="C15" s="13">
        <v>500.00041666666681</v>
      </c>
      <c r="D15" s="13">
        <f>C15*0.1</f>
        <v>50.000041666666682</v>
      </c>
      <c r="E15" s="14">
        <v>51.890833333333319</v>
      </c>
    </row>
  </sheetData>
  <conditionalFormatting sqref="B12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CE16AA0-2000-4E90-8A0E-392684BF730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'follow along 3'!B12:B15</xm:f>
              <xm:sqref>B17</xm:sqref>
            </x14:sparkline>
            <x14:sparkline>
              <xm:f>'follow along 3'!C12:C15</xm:f>
              <xm:sqref>C17</xm:sqref>
            </x14:sparkline>
            <x14:sparkline>
              <xm:f>'follow along 3'!D12:D15</xm:f>
              <xm:sqref>D17</xm:sqref>
            </x14:sparkline>
            <x14:sparkline>
              <xm:f>'follow along 3'!E12:E15</xm:f>
              <xm:sqref>E17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D5B4-4BF8-4DE6-B01B-761A15596357}">
  <dimension ref="A3:I25"/>
  <sheetViews>
    <sheetView topLeftCell="A2" zoomScale="80" zoomScaleNormal="80" workbookViewId="0">
      <selection activeCell="O22" sqref="O22"/>
    </sheetView>
  </sheetViews>
  <sheetFormatPr defaultRowHeight="14.5" x14ac:dyDescent="0.35"/>
  <cols>
    <col min="2" max="2" width="22.81640625" customWidth="1"/>
    <col min="3" max="3" width="6.36328125" customWidth="1"/>
    <col min="4" max="7" width="12.81640625" customWidth="1"/>
  </cols>
  <sheetData>
    <row r="3" spans="1:9" x14ac:dyDescent="0.35">
      <c r="B3" s="15"/>
      <c r="C3" s="15"/>
      <c r="D3" s="16">
        <v>1</v>
      </c>
      <c r="E3" s="16">
        <v>2</v>
      </c>
      <c r="F3" s="16">
        <v>3</v>
      </c>
      <c r="G3" s="16">
        <v>4</v>
      </c>
    </row>
    <row r="4" spans="1:9" x14ac:dyDescent="0.35">
      <c r="B4" s="17" t="s">
        <v>19</v>
      </c>
      <c r="C4" s="17"/>
      <c r="D4" s="18">
        <v>350</v>
      </c>
      <c r="E4" s="19">
        <f>D7</f>
        <v>71</v>
      </c>
      <c r="F4" s="19">
        <f t="shared" ref="F4:G4" si="0">E7</f>
        <v>71</v>
      </c>
      <c r="G4" s="19">
        <f t="shared" si="0"/>
        <v>50</v>
      </c>
    </row>
    <row r="5" spans="1:9" x14ac:dyDescent="0.35">
      <c r="B5" s="17" t="s">
        <v>20</v>
      </c>
      <c r="C5" s="17"/>
      <c r="D5" s="20">
        <v>268</v>
      </c>
      <c r="E5" s="20">
        <v>516</v>
      </c>
      <c r="F5" s="20">
        <v>446</v>
      </c>
      <c r="G5" s="20">
        <v>536</v>
      </c>
    </row>
    <row r="6" spans="1:9" x14ac:dyDescent="0.35">
      <c r="B6" s="17" t="s">
        <v>21</v>
      </c>
      <c r="C6" s="17"/>
      <c r="D6" s="18">
        <v>547</v>
      </c>
      <c r="E6" s="18">
        <v>516</v>
      </c>
      <c r="F6" s="18">
        <v>467</v>
      </c>
      <c r="G6" s="18">
        <v>536</v>
      </c>
    </row>
    <row r="7" spans="1:9" x14ac:dyDescent="0.35">
      <c r="B7" s="17" t="s">
        <v>22</v>
      </c>
      <c r="C7" s="17"/>
      <c r="D7" s="21">
        <f>D4+D5-D6</f>
        <v>71</v>
      </c>
      <c r="E7" s="21">
        <f t="shared" ref="E7:G7" si="1">E4+E5-E6</f>
        <v>71</v>
      </c>
      <c r="F7" s="21">
        <f t="shared" si="1"/>
        <v>50</v>
      </c>
      <c r="G7" s="21">
        <f t="shared" si="1"/>
        <v>50</v>
      </c>
    </row>
    <row r="8" spans="1:9" x14ac:dyDescent="0.35">
      <c r="B8" s="15"/>
      <c r="C8" s="15"/>
      <c r="D8" s="22"/>
      <c r="E8" s="22"/>
      <c r="F8" s="22"/>
      <c r="G8" s="22"/>
    </row>
    <row r="9" spans="1:9" x14ac:dyDescent="0.35">
      <c r="B9" s="17"/>
      <c r="C9" s="29"/>
      <c r="D9" s="19"/>
      <c r="E9" s="19"/>
      <c r="F9" s="19"/>
      <c r="G9" s="19"/>
    </row>
    <row r="10" spans="1:9" ht="26.5" x14ac:dyDescent="0.35">
      <c r="B10" s="30" t="s">
        <v>30</v>
      </c>
      <c r="C10" s="17"/>
      <c r="D10">
        <v>487</v>
      </c>
      <c r="E10">
        <v>516</v>
      </c>
      <c r="F10">
        <v>467</v>
      </c>
      <c r="G10">
        <v>536</v>
      </c>
    </row>
    <row r="11" spans="1:9" x14ac:dyDescent="0.35">
      <c r="B11" s="30"/>
      <c r="C11" s="17"/>
    </row>
    <row r="13" spans="1:9" ht="26.5" x14ac:dyDescent="0.35">
      <c r="B13" s="30" t="s">
        <v>28</v>
      </c>
      <c r="C13" s="28"/>
      <c r="D13" s="18">
        <v>55</v>
      </c>
      <c r="E13" s="18">
        <v>71</v>
      </c>
      <c r="F13" s="18">
        <v>44</v>
      </c>
      <c r="G13" s="18">
        <v>50</v>
      </c>
      <c r="I13" s="27"/>
    </row>
    <row r="14" spans="1:9" x14ac:dyDescent="0.35">
      <c r="A14" s="17"/>
      <c r="C14" s="28"/>
      <c r="D14" s="19"/>
      <c r="E14" s="19"/>
      <c r="F14" s="19"/>
      <c r="G14" s="19"/>
    </row>
    <row r="15" spans="1:9" x14ac:dyDescent="0.35">
      <c r="B15" s="17"/>
      <c r="C15" s="17"/>
      <c r="D15" s="19"/>
      <c r="E15" s="19"/>
      <c r="F15" s="19"/>
      <c r="G15" s="19"/>
    </row>
    <row r="16" spans="1:9" x14ac:dyDescent="0.35">
      <c r="B16" s="17" t="s">
        <v>23</v>
      </c>
      <c r="D16" s="19">
        <f>(D4+D7)/2</f>
        <v>210.5</v>
      </c>
      <c r="E16" s="19">
        <f t="shared" ref="E16:G16" si="2">(E4+E7)/2</f>
        <v>71</v>
      </c>
      <c r="F16" s="19">
        <f t="shared" si="2"/>
        <v>60.5</v>
      </c>
      <c r="G16" s="19">
        <f t="shared" si="2"/>
        <v>50</v>
      </c>
    </row>
    <row r="18" spans="2:7" x14ac:dyDescent="0.35">
      <c r="B18" s="17" t="s">
        <v>24</v>
      </c>
      <c r="C18" s="17"/>
      <c r="D18" s="31">
        <v>53.19</v>
      </c>
      <c r="E18" s="31">
        <v>49.02</v>
      </c>
      <c r="F18" s="31">
        <v>52.3</v>
      </c>
      <c r="G18" s="31">
        <v>51.89</v>
      </c>
    </row>
    <row r="19" spans="2:7" x14ac:dyDescent="0.35">
      <c r="B19" s="17" t="s">
        <v>25</v>
      </c>
      <c r="C19" s="23">
        <v>1.7000000000000001E-2</v>
      </c>
      <c r="D19" s="24">
        <v>1.7</v>
      </c>
      <c r="E19" s="24">
        <v>1.7</v>
      </c>
      <c r="F19" s="24">
        <v>1.7</v>
      </c>
      <c r="G19" s="24">
        <v>1.7</v>
      </c>
    </row>
    <row r="20" spans="2:7" x14ac:dyDescent="0.35">
      <c r="B20" s="25"/>
      <c r="C20" s="25"/>
      <c r="D20" s="19"/>
      <c r="E20" s="19"/>
      <c r="F20" s="19"/>
      <c r="G20" s="19"/>
    </row>
    <row r="21" spans="2:7" x14ac:dyDescent="0.35">
      <c r="B21" s="25" t="s">
        <v>26</v>
      </c>
      <c r="C21" s="25"/>
      <c r="D21" s="26">
        <f>D5*D18</f>
        <v>14254.92</v>
      </c>
      <c r="E21" s="26">
        <f t="shared" ref="E21:G21" si="3">E5*E18</f>
        <v>25294.320000000003</v>
      </c>
      <c r="F21" s="26">
        <f t="shared" si="3"/>
        <v>23325.8</v>
      </c>
      <c r="G21" s="26">
        <f t="shared" si="3"/>
        <v>27813.040000000001</v>
      </c>
    </row>
    <row r="22" spans="2:7" x14ac:dyDescent="0.35">
      <c r="B22" s="25" t="s">
        <v>27</v>
      </c>
      <c r="C22" s="25"/>
      <c r="D22" s="26">
        <f>D16*D19</f>
        <v>357.84999999999997</v>
      </c>
      <c r="E22" s="26">
        <f>E16*E19</f>
        <v>120.7</v>
      </c>
      <c r="F22" s="26">
        <f t="shared" ref="E22:G22" si="4">F16*F19</f>
        <v>102.85</v>
      </c>
      <c r="G22" s="26">
        <f t="shared" si="4"/>
        <v>85</v>
      </c>
    </row>
    <row r="23" spans="2:7" x14ac:dyDescent="0.35">
      <c r="B23" s="15"/>
      <c r="C23" s="15"/>
      <c r="D23" s="15"/>
      <c r="E23" s="15"/>
      <c r="F23" s="15"/>
      <c r="G23" s="15"/>
    </row>
    <row r="24" spans="2:7" x14ac:dyDescent="0.35">
      <c r="B24" s="15"/>
      <c r="C24" s="15"/>
      <c r="D24" s="15"/>
      <c r="E24" s="15"/>
      <c r="F24" s="15"/>
      <c r="G24" s="15"/>
    </row>
    <row r="25" spans="2:7" x14ac:dyDescent="0.35">
      <c r="F25" t="s">
        <v>29</v>
      </c>
      <c r="G25" s="32">
        <f>SUM(D21:G21)+SUM(D22:G22)</f>
        <v>91354.48000000001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044F-F4FB-45B6-B002-5EEFABF90D5C}">
  <dimension ref="A3:D28"/>
  <sheetViews>
    <sheetView workbookViewId="0">
      <selection activeCell="C20" sqref="C20"/>
    </sheetView>
  </sheetViews>
  <sheetFormatPr defaultRowHeight="14.5" x14ac:dyDescent="0.35"/>
  <cols>
    <col min="1" max="1" width="10.36328125" bestFit="1" customWidth="1"/>
    <col min="2" max="2" width="17.08984375" bestFit="1" customWidth="1"/>
    <col min="3" max="3" width="16.7265625" bestFit="1" customWidth="1"/>
    <col min="4" max="4" width="23.54296875" bestFit="1" customWidth="1"/>
    <col min="5" max="8" width="6.81640625" bestFit="1" customWidth="1"/>
    <col min="9" max="9" width="5.81640625" bestFit="1" customWidth="1"/>
    <col min="10" max="14" width="6.81640625" bestFit="1" customWidth="1"/>
    <col min="15" max="15" width="3.81640625" bestFit="1" customWidth="1"/>
    <col min="16" max="18" width="6.81640625" bestFit="1" customWidth="1"/>
    <col min="19" max="19" width="5.81640625" bestFit="1" customWidth="1"/>
    <col min="20" max="41" width="6.81640625" bestFit="1" customWidth="1"/>
    <col min="42" max="42" width="5.81640625" bestFit="1" customWidth="1"/>
    <col min="43" max="55" width="6.81640625" bestFit="1" customWidth="1"/>
    <col min="56" max="56" width="5.81640625" bestFit="1" customWidth="1"/>
    <col min="57" max="79" width="6.81640625" bestFit="1" customWidth="1"/>
    <col min="80" max="80" width="5.81640625" bestFit="1" customWidth="1"/>
    <col min="81" max="88" width="6.81640625" bestFit="1" customWidth="1"/>
    <col min="89" max="89" width="5.81640625" bestFit="1" customWidth="1"/>
    <col min="90" max="95" width="6.81640625" bestFit="1" customWidth="1"/>
    <col min="96" max="96" width="5.81640625" bestFit="1" customWidth="1"/>
    <col min="97" max="97" width="6.81640625" bestFit="1" customWidth="1"/>
    <col min="98" max="98" width="10.36328125" bestFit="1" customWidth="1"/>
  </cols>
  <sheetData>
    <row r="3" spans="1:4" x14ac:dyDescent="0.35">
      <c r="A3" s="1" t="s">
        <v>18</v>
      </c>
      <c r="B3" t="s">
        <v>10</v>
      </c>
      <c r="C3" t="s">
        <v>11</v>
      </c>
      <c r="D3" t="s">
        <v>13</v>
      </c>
    </row>
    <row r="4" spans="1:4" x14ac:dyDescent="0.35">
      <c r="A4" s="2">
        <v>2000</v>
      </c>
      <c r="B4" s="3">
        <v>502.44500000000005</v>
      </c>
      <c r="C4" s="3">
        <v>479.06</v>
      </c>
      <c r="D4" s="3">
        <v>52.68</v>
      </c>
    </row>
    <row r="5" spans="1:4" x14ac:dyDescent="0.35">
      <c r="A5" s="2">
        <v>2001</v>
      </c>
      <c r="B5" s="3">
        <v>489.6674999999999</v>
      </c>
      <c r="C5" s="3">
        <v>467.73</v>
      </c>
      <c r="D5" s="3">
        <v>60.454999999999998</v>
      </c>
    </row>
    <row r="6" spans="1:4" x14ac:dyDescent="0.35">
      <c r="A6" s="2">
        <v>2002</v>
      </c>
      <c r="B6" s="3">
        <v>517</v>
      </c>
      <c r="C6" s="3">
        <v>442.81</v>
      </c>
      <c r="D6" s="3">
        <v>56.715000000000003</v>
      </c>
    </row>
    <row r="7" spans="1:4" x14ac:dyDescent="0.35">
      <c r="A7" s="2">
        <v>2003</v>
      </c>
      <c r="B7" s="3">
        <v>495.09000000000003</v>
      </c>
      <c r="C7" s="3">
        <v>520.48</v>
      </c>
      <c r="D7" s="3">
        <v>56.484999999999999</v>
      </c>
    </row>
    <row r="8" spans="1:4" x14ac:dyDescent="0.35">
      <c r="A8" s="2">
        <v>2004</v>
      </c>
      <c r="B8" s="3">
        <v>490.21500000000003</v>
      </c>
      <c r="C8" s="3">
        <v>474.42250000000001</v>
      </c>
      <c r="D8" s="3">
        <v>63.345000000000013</v>
      </c>
    </row>
    <row r="9" spans="1:4" x14ac:dyDescent="0.35">
      <c r="A9" s="2">
        <v>2005</v>
      </c>
      <c r="B9" s="3">
        <v>537.08249999999998</v>
      </c>
      <c r="C9" s="3">
        <v>537.58000000000004</v>
      </c>
      <c r="D9" s="3">
        <v>59.835000000000008</v>
      </c>
    </row>
    <row r="10" spans="1:4" x14ac:dyDescent="0.35">
      <c r="A10" s="2">
        <v>2006</v>
      </c>
      <c r="B10" s="3">
        <v>473.745</v>
      </c>
      <c r="C10" s="3">
        <v>499.8</v>
      </c>
      <c r="D10" s="3">
        <v>53.567499999999995</v>
      </c>
    </row>
    <row r="11" spans="1:4" x14ac:dyDescent="0.35">
      <c r="A11" s="2">
        <v>2007</v>
      </c>
      <c r="B11" s="3">
        <v>546.42250000000001</v>
      </c>
      <c r="C11" s="3">
        <v>497.37749999999994</v>
      </c>
      <c r="D11" s="3">
        <v>54.734999999999999</v>
      </c>
    </row>
    <row r="12" spans="1:4" x14ac:dyDescent="0.35">
      <c r="A12" s="2">
        <v>2008</v>
      </c>
      <c r="B12" s="3">
        <v>505.7</v>
      </c>
      <c r="C12" s="3">
        <v>452.37</v>
      </c>
      <c r="D12" s="3">
        <v>50.775000000000006</v>
      </c>
    </row>
    <row r="13" spans="1:4" x14ac:dyDescent="0.35">
      <c r="A13" s="2">
        <v>2009</v>
      </c>
      <c r="B13" s="3">
        <v>505.4</v>
      </c>
      <c r="C13" s="3">
        <v>568.36500000000001</v>
      </c>
      <c r="D13" s="3">
        <v>48.997500000000002</v>
      </c>
    </row>
    <row r="14" spans="1:4" x14ac:dyDescent="0.35">
      <c r="A14" s="2">
        <v>2010</v>
      </c>
      <c r="B14" s="3">
        <v>513.56999999999994</v>
      </c>
      <c r="C14" s="3">
        <v>604.37750000000005</v>
      </c>
      <c r="D14" s="3">
        <v>57.62</v>
      </c>
    </row>
    <row r="15" spans="1:4" x14ac:dyDescent="0.35">
      <c r="A15" s="2">
        <v>2011</v>
      </c>
      <c r="B15" s="3">
        <v>513.35500000000002</v>
      </c>
      <c r="C15" s="3">
        <v>554.36500000000001</v>
      </c>
      <c r="D15" s="3">
        <v>52.21</v>
      </c>
    </row>
    <row r="16" spans="1:4" x14ac:dyDescent="0.35">
      <c r="A16" s="2">
        <v>2012</v>
      </c>
      <c r="B16" s="3">
        <v>494.88250000000005</v>
      </c>
      <c r="C16" s="3">
        <v>616.56999999999994</v>
      </c>
      <c r="D16" s="3">
        <v>46.262500000000003</v>
      </c>
    </row>
    <row r="17" spans="1:4" x14ac:dyDescent="0.35">
      <c r="A17" s="2">
        <v>2013</v>
      </c>
      <c r="B17" s="3">
        <v>527.22</v>
      </c>
      <c r="C17" s="3">
        <v>530.97749999999996</v>
      </c>
      <c r="D17" s="3">
        <v>49.81</v>
      </c>
    </row>
    <row r="18" spans="1:4" x14ac:dyDescent="0.35">
      <c r="A18" s="2">
        <v>2014</v>
      </c>
      <c r="B18" s="3">
        <v>514.94749999999999</v>
      </c>
      <c r="C18" s="3">
        <v>595.80999999999995</v>
      </c>
      <c r="D18" s="3">
        <v>47.532499999999999</v>
      </c>
    </row>
    <row r="19" spans="1:4" x14ac:dyDescent="0.35">
      <c r="A19" s="2">
        <v>2015</v>
      </c>
      <c r="B19" s="3">
        <v>493.935</v>
      </c>
      <c r="C19" s="3">
        <v>620.48</v>
      </c>
      <c r="D19" s="3">
        <v>54.592499999999994</v>
      </c>
    </row>
    <row r="20" spans="1:4" x14ac:dyDescent="0.35">
      <c r="A20" s="2">
        <v>2016</v>
      </c>
      <c r="B20" s="3">
        <v>517.73</v>
      </c>
      <c r="C20" s="3">
        <v>614.6925</v>
      </c>
      <c r="D20" s="3">
        <v>49.372500000000002</v>
      </c>
    </row>
    <row r="21" spans="1:4" x14ac:dyDescent="0.35">
      <c r="A21" s="2">
        <v>2017</v>
      </c>
      <c r="B21" s="3">
        <v>482.8125</v>
      </c>
      <c r="C21" s="3">
        <v>571.27250000000004</v>
      </c>
      <c r="D21" s="3">
        <v>49.832500000000003</v>
      </c>
    </row>
    <row r="22" spans="1:4" x14ac:dyDescent="0.35">
      <c r="A22" s="2">
        <v>2018</v>
      </c>
      <c r="B22" s="3">
        <v>474.29500000000002</v>
      </c>
      <c r="C22" s="3">
        <v>688.66</v>
      </c>
      <c r="D22" s="3">
        <v>47.975000000000001</v>
      </c>
    </row>
    <row r="23" spans="1:4" x14ac:dyDescent="0.35">
      <c r="A23" s="2">
        <v>2019</v>
      </c>
      <c r="B23" s="3">
        <v>488.95749999999998</v>
      </c>
      <c r="C23" s="3">
        <v>578.26</v>
      </c>
      <c r="D23" s="3">
        <v>47.157499999999999</v>
      </c>
    </row>
    <row r="24" spans="1:4" x14ac:dyDescent="0.35">
      <c r="A24" s="2">
        <v>2020</v>
      </c>
      <c r="B24" s="3">
        <v>487.34000000000003</v>
      </c>
      <c r="C24" s="3">
        <v>608.68999999999994</v>
      </c>
      <c r="D24" s="3">
        <v>47.377500000000005</v>
      </c>
    </row>
    <row r="25" spans="1:4" x14ac:dyDescent="0.35">
      <c r="A25" s="2">
        <v>2021</v>
      </c>
      <c r="B25" s="3">
        <v>482.42500000000001</v>
      </c>
      <c r="C25" s="3">
        <v>580.7700000000001</v>
      </c>
      <c r="D25" s="3">
        <v>44.887500000000003</v>
      </c>
    </row>
    <row r="26" spans="1:4" x14ac:dyDescent="0.35">
      <c r="A26" s="2">
        <v>2022</v>
      </c>
      <c r="B26" s="3">
        <v>501.74499999999995</v>
      </c>
      <c r="C26" s="3">
        <v>512.0575</v>
      </c>
      <c r="D26" s="3">
        <v>43.9375</v>
      </c>
    </row>
    <row r="27" spans="1:4" x14ac:dyDescent="0.35">
      <c r="A27" s="2">
        <v>2023</v>
      </c>
      <c r="B27" s="3">
        <v>480.01000000000005</v>
      </c>
      <c r="C27" s="3">
        <v>547.03250000000003</v>
      </c>
      <c r="D27" s="3">
        <v>42.2425</v>
      </c>
    </row>
    <row r="28" spans="1:4" x14ac:dyDescent="0.35">
      <c r="A28" s="2" t="s">
        <v>8</v>
      </c>
      <c r="B28" s="3">
        <v>501.49968749999988</v>
      </c>
      <c r="C28" s="3">
        <v>548.50041666666675</v>
      </c>
      <c r="D28" s="3">
        <v>51.6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A1AB-3FD5-450D-AEA9-C8707DF6E4E5}">
  <dimension ref="A1:E97"/>
  <sheetViews>
    <sheetView workbookViewId="0">
      <selection activeCell="B46" sqref="B46"/>
    </sheetView>
  </sheetViews>
  <sheetFormatPr defaultRowHeight="14.5" x14ac:dyDescent="0.35"/>
  <cols>
    <col min="5" max="5" width="14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616.23</v>
      </c>
      <c r="D2">
        <v>480.52</v>
      </c>
      <c r="E2">
        <v>63.69</v>
      </c>
    </row>
    <row r="3" spans="1:5" x14ac:dyDescent="0.35">
      <c r="A3">
        <v>2000</v>
      </c>
      <c r="B3">
        <v>2</v>
      </c>
      <c r="C3">
        <v>378</v>
      </c>
      <c r="D3">
        <v>583.58000000000004</v>
      </c>
      <c r="E3">
        <v>53.65</v>
      </c>
    </row>
    <row r="4" spans="1:5" x14ac:dyDescent="0.35">
      <c r="A4">
        <v>2000</v>
      </c>
      <c r="B4">
        <v>3</v>
      </c>
      <c r="C4">
        <v>348.15</v>
      </c>
      <c r="D4">
        <v>518.73</v>
      </c>
      <c r="E4">
        <v>36.1</v>
      </c>
    </row>
    <row r="5" spans="1:5" x14ac:dyDescent="0.35">
      <c r="A5">
        <v>2000</v>
      </c>
      <c r="B5">
        <v>4</v>
      </c>
      <c r="C5">
        <v>667.4</v>
      </c>
      <c r="D5">
        <v>333.41</v>
      </c>
      <c r="E5">
        <v>57.28</v>
      </c>
    </row>
    <row r="6" spans="1:5" x14ac:dyDescent="0.35">
      <c r="A6">
        <v>2001</v>
      </c>
      <c r="B6">
        <v>1</v>
      </c>
      <c r="C6">
        <v>668.55</v>
      </c>
      <c r="D6">
        <v>332.69</v>
      </c>
      <c r="E6">
        <v>75</v>
      </c>
    </row>
    <row r="7" spans="1:5" x14ac:dyDescent="0.35">
      <c r="A7">
        <v>2001</v>
      </c>
      <c r="B7">
        <v>2</v>
      </c>
      <c r="C7">
        <v>383.06</v>
      </c>
      <c r="D7">
        <v>679.26</v>
      </c>
      <c r="E7">
        <v>54.99</v>
      </c>
    </row>
    <row r="8" spans="1:5" x14ac:dyDescent="0.35">
      <c r="A8">
        <v>2001</v>
      </c>
      <c r="B8">
        <v>3</v>
      </c>
      <c r="C8">
        <v>345.65</v>
      </c>
      <c r="D8">
        <v>469.56</v>
      </c>
      <c r="E8">
        <v>48.79</v>
      </c>
    </row>
    <row r="9" spans="1:5" x14ac:dyDescent="0.35">
      <c r="A9">
        <v>2001</v>
      </c>
      <c r="B9">
        <v>4</v>
      </c>
      <c r="C9">
        <v>561.41</v>
      </c>
      <c r="D9">
        <v>389.41</v>
      </c>
      <c r="E9">
        <v>63.04</v>
      </c>
    </row>
    <row r="10" spans="1:5" x14ac:dyDescent="0.35">
      <c r="A10">
        <v>2002</v>
      </c>
      <c r="B10">
        <v>1</v>
      </c>
      <c r="C10">
        <v>552.67999999999995</v>
      </c>
      <c r="D10">
        <v>587.97</v>
      </c>
      <c r="E10">
        <v>62.67</v>
      </c>
    </row>
    <row r="11" spans="1:5" x14ac:dyDescent="0.35">
      <c r="A11">
        <v>2002</v>
      </c>
      <c r="B11">
        <v>2</v>
      </c>
      <c r="C11">
        <v>516.87</v>
      </c>
      <c r="D11">
        <v>561.32000000000005</v>
      </c>
      <c r="E11">
        <v>60.01</v>
      </c>
    </row>
    <row r="12" spans="1:5" x14ac:dyDescent="0.35">
      <c r="A12">
        <v>2002</v>
      </c>
      <c r="B12">
        <v>3</v>
      </c>
      <c r="C12">
        <v>385.52</v>
      </c>
      <c r="D12">
        <v>274.39999999999998</v>
      </c>
      <c r="E12">
        <v>45.91</v>
      </c>
    </row>
    <row r="13" spans="1:5" x14ac:dyDescent="0.35">
      <c r="A13">
        <v>2002</v>
      </c>
      <c r="B13">
        <v>4</v>
      </c>
      <c r="C13">
        <v>612.92999999999995</v>
      </c>
      <c r="D13">
        <v>347.55</v>
      </c>
      <c r="E13">
        <v>58.27</v>
      </c>
    </row>
    <row r="14" spans="1:5" x14ac:dyDescent="0.35">
      <c r="A14">
        <v>2003</v>
      </c>
      <c r="B14">
        <v>1</v>
      </c>
      <c r="C14">
        <v>565.28</v>
      </c>
      <c r="D14">
        <v>440.62</v>
      </c>
      <c r="E14">
        <v>58.37</v>
      </c>
    </row>
    <row r="15" spans="1:5" x14ac:dyDescent="0.35">
      <c r="A15">
        <v>2003</v>
      </c>
      <c r="B15">
        <v>2</v>
      </c>
      <c r="C15">
        <v>436.12</v>
      </c>
      <c r="D15">
        <v>582.1</v>
      </c>
      <c r="E15">
        <v>59.15</v>
      </c>
    </row>
    <row r="16" spans="1:5" x14ac:dyDescent="0.35">
      <c r="A16">
        <v>2003</v>
      </c>
      <c r="B16">
        <v>3</v>
      </c>
      <c r="C16">
        <v>360.87</v>
      </c>
      <c r="D16">
        <v>684.17</v>
      </c>
      <c r="E16">
        <v>44.82</v>
      </c>
    </row>
    <row r="17" spans="1:5" x14ac:dyDescent="0.35">
      <c r="A17">
        <v>2003</v>
      </c>
      <c r="B17">
        <v>4</v>
      </c>
      <c r="C17">
        <v>618.09</v>
      </c>
      <c r="D17">
        <v>375.03</v>
      </c>
      <c r="E17">
        <v>63.6</v>
      </c>
    </row>
    <row r="18" spans="1:5" x14ac:dyDescent="0.35">
      <c r="A18">
        <v>2004</v>
      </c>
      <c r="B18">
        <v>1</v>
      </c>
      <c r="C18">
        <v>540.49</v>
      </c>
      <c r="D18">
        <v>480.76</v>
      </c>
      <c r="E18">
        <v>68.52</v>
      </c>
    </row>
    <row r="19" spans="1:5" x14ac:dyDescent="0.35">
      <c r="A19">
        <v>2004</v>
      </c>
      <c r="B19">
        <v>2</v>
      </c>
      <c r="C19">
        <v>473.94</v>
      </c>
      <c r="D19">
        <v>292.42</v>
      </c>
      <c r="E19">
        <v>64.650000000000006</v>
      </c>
    </row>
    <row r="20" spans="1:5" x14ac:dyDescent="0.35">
      <c r="A20">
        <v>2004</v>
      </c>
      <c r="B20">
        <v>3</v>
      </c>
      <c r="C20">
        <v>315.52999999999997</v>
      </c>
      <c r="D20">
        <v>703.24</v>
      </c>
      <c r="E20">
        <v>50.92</v>
      </c>
    </row>
    <row r="21" spans="1:5" x14ac:dyDescent="0.35">
      <c r="A21">
        <v>2004</v>
      </c>
      <c r="B21">
        <v>4</v>
      </c>
      <c r="C21">
        <v>630.9</v>
      </c>
      <c r="D21">
        <v>421.27</v>
      </c>
      <c r="E21">
        <v>69.290000000000006</v>
      </c>
    </row>
    <row r="22" spans="1:5" x14ac:dyDescent="0.35">
      <c r="A22">
        <v>2005</v>
      </c>
      <c r="B22">
        <v>1</v>
      </c>
      <c r="C22">
        <v>561.69000000000005</v>
      </c>
      <c r="D22">
        <v>640.16</v>
      </c>
      <c r="E22">
        <v>66.14</v>
      </c>
    </row>
    <row r="23" spans="1:5" x14ac:dyDescent="0.35">
      <c r="A23">
        <v>2005</v>
      </c>
      <c r="B23">
        <v>2</v>
      </c>
      <c r="C23">
        <v>466.89</v>
      </c>
      <c r="D23">
        <v>522.17999999999995</v>
      </c>
      <c r="E23">
        <v>63.1</v>
      </c>
    </row>
    <row r="24" spans="1:5" x14ac:dyDescent="0.35">
      <c r="A24">
        <v>2005</v>
      </c>
      <c r="B24">
        <v>3</v>
      </c>
      <c r="C24">
        <v>477.74</v>
      </c>
      <c r="D24">
        <v>492.94</v>
      </c>
      <c r="E24">
        <v>48.96</v>
      </c>
    </row>
    <row r="25" spans="1:5" x14ac:dyDescent="0.35">
      <c r="A25">
        <v>2005</v>
      </c>
      <c r="B25">
        <v>4</v>
      </c>
      <c r="C25">
        <v>642.01</v>
      </c>
      <c r="D25">
        <v>495.04</v>
      </c>
      <c r="E25">
        <v>61.14</v>
      </c>
    </row>
    <row r="26" spans="1:5" x14ac:dyDescent="0.35">
      <c r="A26">
        <v>2006</v>
      </c>
      <c r="B26">
        <v>1</v>
      </c>
      <c r="C26">
        <v>498.15</v>
      </c>
      <c r="D26">
        <v>590.87</v>
      </c>
      <c r="E26">
        <v>60.33</v>
      </c>
    </row>
    <row r="27" spans="1:5" x14ac:dyDescent="0.35">
      <c r="A27">
        <v>2006</v>
      </c>
      <c r="B27">
        <v>2</v>
      </c>
      <c r="C27">
        <v>370.71</v>
      </c>
      <c r="D27">
        <v>526.4</v>
      </c>
      <c r="E27">
        <v>48.67</v>
      </c>
    </row>
    <row r="28" spans="1:5" x14ac:dyDescent="0.35">
      <c r="A28">
        <v>2006</v>
      </c>
      <c r="B28">
        <v>3</v>
      </c>
      <c r="C28">
        <v>376.77</v>
      </c>
      <c r="D28">
        <v>529.66999999999996</v>
      </c>
      <c r="E28">
        <v>49.57</v>
      </c>
    </row>
    <row r="29" spans="1:5" x14ac:dyDescent="0.35">
      <c r="A29">
        <v>2006</v>
      </c>
      <c r="B29">
        <v>4</v>
      </c>
      <c r="C29">
        <v>649.35</v>
      </c>
      <c r="D29">
        <v>352.26</v>
      </c>
      <c r="E29">
        <v>55.7</v>
      </c>
    </row>
    <row r="30" spans="1:5" x14ac:dyDescent="0.35">
      <c r="A30">
        <v>2007</v>
      </c>
      <c r="B30">
        <v>1</v>
      </c>
      <c r="C30">
        <v>561.30999999999995</v>
      </c>
      <c r="D30">
        <v>519.47</v>
      </c>
      <c r="E30">
        <v>65.069999999999993</v>
      </c>
    </row>
    <row r="31" spans="1:5" x14ac:dyDescent="0.35">
      <c r="A31">
        <v>2007</v>
      </c>
      <c r="B31">
        <v>2</v>
      </c>
      <c r="C31">
        <v>515.63</v>
      </c>
      <c r="D31">
        <v>662.36</v>
      </c>
      <c r="E31">
        <v>57.04</v>
      </c>
    </row>
    <row r="32" spans="1:5" x14ac:dyDescent="0.35">
      <c r="A32">
        <v>2007</v>
      </c>
      <c r="B32">
        <v>3</v>
      </c>
      <c r="C32">
        <v>477.81</v>
      </c>
      <c r="D32">
        <v>435.29</v>
      </c>
      <c r="E32">
        <v>44.18</v>
      </c>
    </row>
    <row r="33" spans="1:5" x14ac:dyDescent="0.35">
      <c r="A33">
        <v>2007</v>
      </c>
      <c r="B33">
        <v>4</v>
      </c>
      <c r="C33">
        <v>630.94000000000005</v>
      </c>
      <c r="D33">
        <v>372.39</v>
      </c>
      <c r="E33">
        <v>52.65</v>
      </c>
    </row>
    <row r="34" spans="1:5" x14ac:dyDescent="0.35">
      <c r="A34">
        <v>2008</v>
      </c>
      <c r="B34">
        <v>1</v>
      </c>
      <c r="C34">
        <v>578.9</v>
      </c>
      <c r="D34">
        <v>381.26</v>
      </c>
      <c r="E34">
        <v>53.49</v>
      </c>
    </row>
    <row r="35" spans="1:5" x14ac:dyDescent="0.35">
      <c r="A35">
        <v>2008</v>
      </c>
      <c r="B35">
        <v>2</v>
      </c>
      <c r="C35">
        <v>531.58000000000004</v>
      </c>
      <c r="D35">
        <v>642.76</v>
      </c>
      <c r="E35">
        <v>47.78</v>
      </c>
    </row>
    <row r="36" spans="1:5" x14ac:dyDescent="0.35">
      <c r="A36">
        <v>2008</v>
      </c>
      <c r="B36">
        <v>3</v>
      </c>
      <c r="C36">
        <v>423.06</v>
      </c>
      <c r="D36">
        <v>358.68</v>
      </c>
      <c r="E36">
        <v>55.02</v>
      </c>
    </row>
    <row r="37" spans="1:5" x14ac:dyDescent="0.35">
      <c r="A37">
        <v>2008</v>
      </c>
      <c r="B37">
        <v>4</v>
      </c>
      <c r="C37">
        <v>489.26</v>
      </c>
      <c r="D37">
        <v>426.78</v>
      </c>
      <c r="E37">
        <v>46.81</v>
      </c>
    </row>
    <row r="38" spans="1:5" x14ac:dyDescent="0.35">
      <c r="A38">
        <v>2009</v>
      </c>
      <c r="B38">
        <v>1</v>
      </c>
      <c r="C38">
        <v>481.34</v>
      </c>
      <c r="D38">
        <v>376.26</v>
      </c>
      <c r="E38">
        <v>54.3</v>
      </c>
    </row>
    <row r="39" spans="1:5" x14ac:dyDescent="0.35">
      <c r="A39">
        <v>2009</v>
      </c>
      <c r="B39">
        <v>2</v>
      </c>
      <c r="C39">
        <v>520.80999999999995</v>
      </c>
      <c r="D39">
        <v>805.07</v>
      </c>
      <c r="E39">
        <v>48.09</v>
      </c>
    </row>
    <row r="40" spans="1:5" x14ac:dyDescent="0.35">
      <c r="A40">
        <v>2009</v>
      </c>
      <c r="B40">
        <v>3</v>
      </c>
      <c r="C40">
        <v>468.99</v>
      </c>
      <c r="D40">
        <v>472.74</v>
      </c>
      <c r="E40">
        <v>43.97</v>
      </c>
    </row>
    <row r="41" spans="1:5" x14ac:dyDescent="0.35">
      <c r="A41">
        <v>2009</v>
      </c>
      <c r="B41">
        <v>4</v>
      </c>
      <c r="C41">
        <v>550.46</v>
      </c>
      <c r="D41">
        <v>619.39</v>
      </c>
      <c r="E41">
        <v>49.63</v>
      </c>
    </row>
    <row r="42" spans="1:5" x14ac:dyDescent="0.35">
      <c r="A42">
        <v>2010</v>
      </c>
      <c r="B42">
        <v>1</v>
      </c>
      <c r="C42">
        <v>537.12</v>
      </c>
      <c r="D42">
        <v>554.64</v>
      </c>
      <c r="E42">
        <v>60.9</v>
      </c>
    </row>
    <row r="43" spans="1:5" x14ac:dyDescent="0.35">
      <c r="A43">
        <v>2010</v>
      </c>
      <c r="B43">
        <v>2</v>
      </c>
      <c r="C43">
        <v>436.19</v>
      </c>
      <c r="D43">
        <v>794.76</v>
      </c>
      <c r="E43">
        <v>51.93</v>
      </c>
    </row>
    <row r="44" spans="1:5" x14ac:dyDescent="0.35">
      <c r="A44">
        <v>2010</v>
      </c>
      <c r="B44">
        <v>3</v>
      </c>
      <c r="C44">
        <v>455.94</v>
      </c>
      <c r="D44">
        <v>545.30999999999995</v>
      </c>
      <c r="E44">
        <v>56.94</v>
      </c>
    </row>
    <row r="45" spans="1:5" x14ac:dyDescent="0.35">
      <c r="A45">
        <v>2010</v>
      </c>
      <c r="B45">
        <v>4</v>
      </c>
      <c r="C45">
        <v>625.03</v>
      </c>
      <c r="D45">
        <v>522.79999999999995</v>
      </c>
      <c r="E45">
        <v>60.71</v>
      </c>
    </row>
    <row r="46" spans="1:5" x14ac:dyDescent="0.35">
      <c r="A46">
        <v>2011</v>
      </c>
      <c r="B46">
        <v>1</v>
      </c>
      <c r="C46">
        <v>517.63</v>
      </c>
      <c r="D46">
        <v>553.04999999999995</v>
      </c>
      <c r="E46">
        <v>52.52</v>
      </c>
    </row>
    <row r="47" spans="1:5" x14ac:dyDescent="0.35">
      <c r="A47">
        <v>2011</v>
      </c>
      <c r="B47">
        <v>2</v>
      </c>
      <c r="C47">
        <v>511.25</v>
      </c>
      <c r="D47">
        <v>826.41</v>
      </c>
      <c r="E47">
        <v>51.03</v>
      </c>
    </row>
    <row r="48" spans="1:5" x14ac:dyDescent="0.35">
      <c r="A48">
        <v>2011</v>
      </c>
      <c r="B48">
        <v>3</v>
      </c>
      <c r="C48">
        <v>461.15</v>
      </c>
      <c r="D48">
        <v>334.2</v>
      </c>
      <c r="E48">
        <v>47.6</v>
      </c>
    </row>
    <row r="49" spans="1:5" x14ac:dyDescent="0.35">
      <c r="A49">
        <v>2011</v>
      </c>
      <c r="B49">
        <v>4</v>
      </c>
      <c r="C49">
        <v>563.39</v>
      </c>
      <c r="D49">
        <v>503.8</v>
      </c>
      <c r="E49">
        <v>57.69</v>
      </c>
    </row>
    <row r="50" spans="1:5" x14ac:dyDescent="0.35">
      <c r="A50">
        <v>2012</v>
      </c>
      <c r="B50">
        <v>1</v>
      </c>
      <c r="C50">
        <v>534.1</v>
      </c>
      <c r="D50">
        <v>658.23</v>
      </c>
      <c r="E50">
        <v>45.5</v>
      </c>
    </row>
    <row r="51" spans="1:5" x14ac:dyDescent="0.35">
      <c r="A51">
        <v>2012</v>
      </c>
      <c r="B51">
        <v>2</v>
      </c>
      <c r="C51">
        <v>500.61</v>
      </c>
      <c r="D51">
        <v>717.62</v>
      </c>
      <c r="E51">
        <v>44.9</v>
      </c>
    </row>
    <row r="52" spans="1:5" x14ac:dyDescent="0.35">
      <c r="A52">
        <v>2012</v>
      </c>
      <c r="B52">
        <v>3</v>
      </c>
      <c r="C52">
        <v>362.24</v>
      </c>
      <c r="D52">
        <v>493.99</v>
      </c>
      <c r="E52">
        <v>47.59</v>
      </c>
    </row>
    <row r="53" spans="1:5" x14ac:dyDescent="0.35">
      <c r="A53">
        <v>2012</v>
      </c>
      <c r="B53">
        <v>4</v>
      </c>
      <c r="C53">
        <v>582.58000000000004</v>
      </c>
      <c r="D53">
        <v>596.44000000000005</v>
      </c>
      <c r="E53">
        <v>47.06</v>
      </c>
    </row>
    <row r="54" spans="1:5" x14ac:dyDescent="0.35">
      <c r="A54">
        <v>2013</v>
      </c>
      <c r="B54">
        <v>1</v>
      </c>
      <c r="C54">
        <v>507.22</v>
      </c>
      <c r="D54">
        <v>586.14</v>
      </c>
      <c r="E54">
        <v>52.12</v>
      </c>
    </row>
    <row r="55" spans="1:5" x14ac:dyDescent="0.35">
      <c r="A55">
        <v>2013</v>
      </c>
      <c r="B55">
        <v>2</v>
      </c>
      <c r="C55">
        <v>533.46</v>
      </c>
      <c r="D55">
        <v>775.96</v>
      </c>
      <c r="E55">
        <v>57.02</v>
      </c>
    </row>
    <row r="56" spans="1:5" x14ac:dyDescent="0.35">
      <c r="A56">
        <v>2013</v>
      </c>
      <c r="B56">
        <v>3</v>
      </c>
      <c r="C56">
        <v>424.56</v>
      </c>
      <c r="D56">
        <v>338.84</v>
      </c>
      <c r="E56">
        <v>46.32</v>
      </c>
    </row>
    <row r="57" spans="1:5" x14ac:dyDescent="0.35">
      <c r="A57">
        <v>2013</v>
      </c>
      <c r="B57">
        <v>4</v>
      </c>
      <c r="C57">
        <v>643.64</v>
      </c>
      <c r="D57">
        <v>422.97</v>
      </c>
      <c r="E57">
        <v>43.78</v>
      </c>
    </row>
    <row r="58" spans="1:5" x14ac:dyDescent="0.35">
      <c r="A58">
        <v>2014</v>
      </c>
      <c r="B58">
        <v>1</v>
      </c>
      <c r="C58">
        <v>508.43</v>
      </c>
      <c r="D58">
        <v>506.44</v>
      </c>
      <c r="E58">
        <v>44.81</v>
      </c>
    </row>
    <row r="59" spans="1:5" x14ac:dyDescent="0.35">
      <c r="A59">
        <v>2014</v>
      </c>
      <c r="B59">
        <v>2</v>
      </c>
      <c r="C59">
        <v>566.91999999999996</v>
      </c>
      <c r="D59">
        <v>810.45</v>
      </c>
      <c r="E59">
        <v>41.15</v>
      </c>
    </row>
    <row r="60" spans="1:5" x14ac:dyDescent="0.35">
      <c r="A60">
        <v>2014</v>
      </c>
      <c r="B60">
        <v>3</v>
      </c>
      <c r="C60">
        <v>515.75</v>
      </c>
      <c r="D60">
        <v>394.34</v>
      </c>
      <c r="E60">
        <v>50.85</v>
      </c>
    </row>
    <row r="61" spans="1:5" x14ac:dyDescent="0.35">
      <c r="A61">
        <v>2014</v>
      </c>
      <c r="B61">
        <v>4</v>
      </c>
      <c r="C61">
        <v>468.69</v>
      </c>
      <c r="D61">
        <v>672.01</v>
      </c>
      <c r="E61">
        <v>53.32</v>
      </c>
    </row>
    <row r="62" spans="1:5" x14ac:dyDescent="0.35">
      <c r="A62">
        <v>2015</v>
      </c>
      <c r="B62">
        <v>1</v>
      </c>
      <c r="C62">
        <v>506.87</v>
      </c>
      <c r="D62">
        <v>654.41999999999996</v>
      </c>
      <c r="E62">
        <v>53.18</v>
      </c>
    </row>
    <row r="63" spans="1:5" x14ac:dyDescent="0.35">
      <c r="A63">
        <v>2015</v>
      </c>
      <c r="B63">
        <v>2</v>
      </c>
      <c r="C63">
        <v>544.19000000000005</v>
      </c>
      <c r="D63">
        <v>764.48</v>
      </c>
      <c r="E63">
        <v>51.7</v>
      </c>
    </row>
    <row r="64" spans="1:5" x14ac:dyDescent="0.35">
      <c r="A64">
        <v>2015</v>
      </c>
      <c r="B64">
        <v>3</v>
      </c>
      <c r="C64">
        <v>534.34</v>
      </c>
      <c r="D64">
        <v>350.29</v>
      </c>
      <c r="E64">
        <v>62.83</v>
      </c>
    </row>
    <row r="65" spans="1:5" x14ac:dyDescent="0.35">
      <c r="A65">
        <v>2015</v>
      </c>
      <c r="B65">
        <v>4</v>
      </c>
      <c r="C65">
        <v>390.34</v>
      </c>
      <c r="D65">
        <v>712.73</v>
      </c>
      <c r="E65">
        <v>50.66</v>
      </c>
    </row>
    <row r="66" spans="1:5" x14ac:dyDescent="0.35">
      <c r="A66">
        <v>2016</v>
      </c>
      <c r="B66">
        <v>1</v>
      </c>
      <c r="C66">
        <v>414.44</v>
      </c>
      <c r="D66">
        <v>510.81</v>
      </c>
      <c r="E66">
        <v>53.51</v>
      </c>
    </row>
    <row r="67" spans="1:5" x14ac:dyDescent="0.35">
      <c r="A67">
        <v>2016</v>
      </c>
      <c r="B67">
        <v>2</v>
      </c>
      <c r="C67">
        <v>574.34</v>
      </c>
      <c r="D67">
        <v>817.41</v>
      </c>
      <c r="E67">
        <v>40.630000000000003</v>
      </c>
    </row>
    <row r="68" spans="1:5" x14ac:dyDescent="0.35">
      <c r="A68">
        <v>2016</v>
      </c>
      <c r="B68">
        <v>3</v>
      </c>
      <c r="C68">
        <v>544.91999999999996</v>
      </c>
      <c r="D68">
        <v>477.04</v>
      </c>
      <c r="E68">
        <v>58.79</v>
      </c>
    </row>
    <row r="69" spans="1:5" x14ac:dyDescent="0.35">
      <c r="A69">
        <v>2016</v>
      </c>
      <c r="B69">
        <v>4</v>
      </c>
      <c r="C69">
        <v>537.22</v>
      </c>
      <c r="D69">
        <v>653.51</v>
      </c>
      <c r="E69">
        <v>44.56</v>
      </c>
    </row>
    <row r="70" spans="1:5" x14ac:dyDescent="0.35">
      <c r="A70">
        <v>2017</v>
      </c>
      <c r="B70">
        <v>1</v>
      </c>
      <c r="C70">
        <v>414.31</v>
      </c>
      <c r="D70">
        <v>612.05999999999995</v>
      </c>
      <c r="E70">
        <v>37.950000000000003</v>
      </c>
    </row>
    <row r="71" spans="1:5" x14ac:dyDescent="0.35">
      <c r="A71">
        <v>2017</v>
      </c>
      <c r="B71">
        <v>2</v>
      </c>
      <c r="C71">
        <v>542.34</v>
      </c>
      <c r="D71">
        <v>910.03</v>
      </c>
      <c r="E71">
        <v>47.78</v>
      </c>
    </row>
    <row r="72" spans="1:5" x14ac:dyDescent="0.35">
      <c r="A72">
        <v>2017</v>
      </c>
      <c r="B72">
        <v>3</v>
      </c>
      <c r="C72">
        <v>544.54</v>
      </c>
      <c r="D72">
        <v>327.16000000000003</v>
      </c>
      <c r="E72">
        <v>59.38</v>
      </c>
    </row>
    <row r="73" spans="1:5" x14ac:dyDescent="0.35">
      <c r="A73">
        <v>2017</v>
      </c>
      <c r="B73">
        <v>4</v>
      </c>
      <c r="C73">
        <v>430.06</v>
      </c>
      <c r="D73">
        <v>435.84</v>
      </c>
      <c r="E73">
        <v>54.22</v>
      </c>
    </row>
    <row r="74" spans="1:5" x14ac:dyDescent="0.35">
      <c r="A74">
        <v>2018</v>
      </c>
      <c r="B74">
        <v>1</v>
      </c>
      <c r="C74">
        <v>346.46</v>
      </c>
      <c r="D74">
        <v>657.12</v>
      </c>
      <c r="E74">
        <v>40.98</v>
      </c>
    </row>
    <row r="75" spans="1:5" x14ac:dyDescent="0.35">
      <c r="A75">
        <v>2018</v>
      </c>
      <c r="B75">
        <v>2</v>
      </c>
      <c r="C75">
        <v>572.24</v>
      </c>
      <c r="D75">
        <v>1116.3699999999999</v>
      </c>
      <c r="E75">
        <v>45.58</v>
      </c>
    </row>
    <row r="76" spans="1:5" x14ac:dyDescent="0.35">
      <c r="A76">
        <v>2018</v>
      </c>
      <c r="B76">
        <v>3</v>
      </c>
      <c r="C76">
        <v>488.78</v>
      </c>
      <c r="D76">
        <v>481.9</v>
      </c>
      <c r="E76">
        <v>56.6</v>
      </c>
    </row>
    <row r="77" spans="1:5" x14ac:dyDescent="0.35">
      <c r="A77">
        <v>2018</v>
      </c>
      <c r="B77">
        <v>4</v>
      </c>
      <c r="C77">
        <v>489.7</v>
      </c>
      <c r="D77">
        <v>499.25</v>
      </c>
      <c r="E77">
        <v>48.74</v>
      </c>
    </row>
    <row r="78" spans="1:5" x14ac:dyDescent="0.35">
      <c r="A78">
        <v>2019</v>
      </c>
      <c r="B78">
        <v>1</v>
      </c>
      <c r="C78">
        <v>339.17</v>
      </c>
      <c r="D78">
        <v>580.95000000000005</v>
      </c>
      <c r="E78">
        <v>40.21</v>
      </c>
    </row>
    <row r="79" spans="1:5" x14ac:dyDescent="0.35">
      <c r="A79">
        <v>2019</v>
      </c>
      <c r="B79">
        <v>2</v>
      </c>
      <c r="C79">
        <v>648.33000000000004</v>
      </c>
      <c r="D79">
        <v>769.62</v>
      </c>
      <c r="E79">
        <v>43.36</v>
      </c>
    </row>
    <row r="80" spans="1:5" x14ac:dyDescent="0.35">
      <c r="A80">
        <v>2019</v>
      </c>
      <c r="B80">
        <v>3</v>
      </c>
      <c r="C80">
        <v>559.16</v>
      </c>
      <c r="D80">
        <v>408.57</v>
      </c>
      <c r="E80">
        <v>62.98</v>
      </c>
    </row>
    <row r="81" spans="1:5" x14ac:dyDescent="0.35">
      <c r="A81">
        <v>2019</v>
      </c>
      <c r="B81">
        <v>4</v>
      </c>
      <c r="C81">
        <v>409.17</v>
      </c>
      <c r="D81">
        <v>553.9</v>
      </c>
      <c r="E81">
        <v>42.08</v>
      </c>
    </row>
    <row r="82" spans="1:5" x14ac:dyDescent="0.35">
      <c r="A82">
        <v>2020</v>
      </c>
      <c r="B82">
        <v>1</v>
      </c>
      <c r="C82">
        <v>363.06</v>
      </c>
      <c r="D82">
        <v>594.47</v>
      </c>
      <c r="E82">
        <v>50.62</v>
      </c>
    </row>
    <row r="83" spans="1:5" x14ac:dyDescent="0.35">
      <c r="A83">
        <v>2020</v>
      </c>
      <c r="B83">
        <v>2</v>
      </c>
      <c r="C83">
        <v>553.67999999999995</v>
      </c>
      <c r="D83">
        <v>780.53</v>
      </c>
      <c r="E83">
        <v>36.96</v>
      </c>
    </row>
    <row r="84" spans="1:5" x14ac:dyDescent="0.35">
      <c r="A84">
        <v>2020</v>
      </c>
      <c r="B84">
        <v>3</v>
      </c>
      <c r="C84">
        <v>573.51</v>
      </c>
      <c r="D84">
        <v>415.14</v>
      </c>
      <c r="E84">
        <v>59.09</v>
      </c>
    </row>
    <row r="85" spans="1:5" x14ac:dyDescent="0.35">
      <c r="A85">
        <v>2020</v>
      </c>
      <c r="B85">
        <v>4</v>
      </c>
      <c r="C85">
        <v>459.11</v>
      </c>
      <c r="D85">
        <v>644.62</v>
      </c>
      <c r="E85">
        <v>42.84</v>
      </c>
    </row>
    <row r="86" spans="1:5" x14ac:dyDescent="0.35">
      <c r="A86">
        <v>2021</v>
      </c>
      <c r="B86">
        <v>1</v>
      </c>
      <c r="C86">
        <v>359.6</v>
      </c>
      <c r="D86">
        <v>724.61</v>
      </c>
      <c r="E86">
        <v>38.29</v>
      </c>
    </row>
    <row r="87" spans="1:5" x14ac:dyDescent="0.35">
      <c r="A87">
        <v>2021</v>
      </c>
      <c r="B87">
        <v>2</v>
      </c>
      <c r="C87">
        <v>596.94000000000005</v>
      </c>
      <c r="D87">
        <v>731.25</v>
      </c>
      <c r="E87">
        <v>37.46</v>
      </c>
    </row>
    <row r="88" spans="1:5" x14ac:dyDescent="0.35">
      <c r="A88">
        <v>2021</v>
      </c>
      <c r="B88">
        <v>3</v>
      </c>
      <c r="C88">
        <v>568.36</v>
      </c>
      <c r="D88">
        <v>257.11</v>
      </c>
      <c r="E88">
        <v>59.28</v>
      </c>
    </row>
    <row r="89" spans="1:5" x14ac:dyDescent="0.35">
      <c r="A89">
        <v>2021</v>
      </c>
      <c r="B89">
        <v>4</v>
      </c>
      <c r="C89">
        <v>404.8</v>
      </c>
      <c r="D89">
        <v>610.11</v>
      </c>
      <c r="E89">
        <v>44.52</v>
      </c>
    </row>
    <row r="90" spans="1:5" x14ac:dyDescent="0.35">
      <c r="A90">
        <v>2022</v>
      </c>
      <c r="B90">
        <v>1</v>
      </c>
      <c r="C90">
        <v>407.46</v>
      </c>
      <c r="D90">
        <v>472.9</v>
      </c>
      <c r="E90">
        <v>39.200000000000003</v>
      </c>
    </row>
    <row r="91" spans="1:5" x14ac:dyDescent="0.35">
      <c r="A91">
        <v>2022</v>
      </c>
      <c r="B91">
        <v>2</v>
      </c>
      <c r="C91">
        <v>587.91999999999996</v>
      </c>
      <c r="D91">
        <v>717.95</v>
      </c>
      <c r="E91">
        <v>34.31</v>
      </c>
    </row>
    <row r="92" spans="1:5" x14ac:dyDescent="0.35">
      <c r="A92">
        <v>2022</v>
      </c>
      <c r="B92">
        <v>3</v>
      </c>
      <c r="C92">
        <v>562.26</v>
      </c>
      <c r="D92">
        <v>389.96</v>
      </c>
      <c r="E92">
        <v>58.01</v>
      </c>
    </row>
    <row r="93" spans="1:5" x14ac:dyDescent="0.35">
      <c r="A93">
        <v>2022</v>
      </c>
      <c r="B93">
        <v>4</v>
      </c>
      <c r="C93">
        <v>449.34</v>
      </c>
      <c r="D93">
        <v>467.42</v>
      </c>
      <c r="E93">
        <v>44.23</v>
      </c>
    </row>
    <row r="94" spans="1:5" x14ac:dyDescent="0.35">
      <c r="A94">
        <v>2023</v>
      </c>
      <c r="B94">
        <v>1</v>
      </c>
      <c r="C94">
        <v>307.5</v>
      </c>
      <c r="D94">
        <v>631.6</v>
      </c>
      <c r="E94">
        <v>39.18</v>
      </c>
    </row>
    <row r="95" spans="1:5" x14ac:dyDescent="0.35">
      <c r="A95">
        <v>2023</v>
      </c>
      <c r="B95">
        <v>2</v>
      </c>
      <c r="C95">
        <v>621.96</v>
      </c>
      <c r="D95">
        <v>553.72</v>
      </c>
      <c r="E95">
        <v>35.54</v>
      </c>
    </row>
    <row r="96" spans="1:5" x14ac:dyDescent="0.35">
      <c r="A96">
        <v>2023</v>
      </c>
      <c r="B96">
        <v>3</v>
      </c>
      <c r="C96">
        <v>632.41999999999996</v>
      </c>
      <c r="D96">
        <v>430.73</v>
      </c>
      <c r="E96">
        <v>60.69</v>
      </c>
    </row>
    <row r="97" spans="1:5" x14ac:dyDescent="0.35">
      <c r="A97">
        <v>2023</v>
      </c>
      <c r="B97">
        <v>4</v>
      </c>
      <c r="C97">
        <v>358.16</v>
      </c>
      <c r="D97">
        <v>572.08000000000004</v>
      </c>
      <c r="E97">
        <v>33.56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6AE3-4828-4385-BEEF-3B2FD13C769E}">
  <dimension ref="A1:C2"/>
  <sheetViews>
    <sheetView workbookViewId="0"/>
  </sheetViews>
  <sheetFormatPr defaultRowHeight="14.5" x14ac:dyDescent="0.35"/>
  <cols>
    <col min="1" max="1" width="15.26953125" bestFit="1" customWidth="1"/>
    <col min="2" max="2" width="9.26953125" bestFit="1" customWidth="1"/>
    <col min="3" max="3" width="14.54296875" bestFit="1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350</v>
      </c>
      <c r="B2">
        <v>1.7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follow along 3</vt:lpstr>
      <vt:lpstr>Sheet5</vt:lpstr>
      <vt:lpstr>Sheet4</vt:lpstr>
      <vt:lpstr>past demand 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2025-02-19T23:21:48Z</dcterms:created>
  <dcterms:modified xsi:type="dcterms:W3CDTF">2025-02-20T01:50:59Z</dcterms:modified>
</cp:coreProperties>
</file>