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esantos/Documents/AutonomousDrivingModels/"/>
    </mc:Choice>
  </mc:AlternateContent>
  <xr:revisionPtr revIDLastSave="0" documentId="13_ncr:1_{5C0F6147-C68E-F74D-89D8-4A949946D74D}" xr6:coauthVersionLast="45" xr6:coauthVersionMax="45" xr10:uidLastSave="{00000000-0000-0000-0000-000000000000}"/>
  <bookViews>
    <workbookView xWindow="0" yWindow="460" windowWidth="25600" windowHeight="14900" xr2:uid="{00000000-000D-0000-FFFF-FFFF00000000}"/>
  </bookViews>
  <sheets>
    <sheet name="25" sheetId="5" r:id="rId1"/>
    <sheet name="25.1" sheetId="7" r:id="rId2"/>
    <sheet name="20.1" sheetId="8" r:id="rId3"/>
    <sheet name="20" sheetId="6" r:id="rId4"/>
  </sheets>
  <definedNames>
    <definedName name="results" localSheetId="3">'20'!$A$1:$L$7</definedName>
    <definedName name="results" localSheetId="2">'20.1'!$A$1:$L$7</definedName>
    <definedName name="results" localSheetId="0">'25'!$A$1:$L$7</definedName>
    <definedName name="results" localSheetId="1">'25.1'!$A$1:$L$7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5" l="1"/>
  <c r="P6" i="5" s="1"/>
  <c r="P4" i="5"/>
  <c r="O4" i="5"/>
  <c r="J52" i="5"/>
  <c r="P5" i="5" s="1"/>
  <c r="I52" i="5"/>
  <c r="H52" i="5"/>
  <c r="P3" i="5" s="1"/>
  <c r="G52" i="5"/>
  <c r="P7" i="5" s="1"/>
  <c r="F52" i="5"/>
  <c r="O6" i="5" s="1"/>
  <c r="E52" i="5"/>
  <c r="O5" i="5" s="1"/>
  <c r="D52" i="5"/>
  <c r="C52" i="5"/>
  <c r="O3" i="5" s="1"/>
  <c r="B52" i="5"/>
  <c r="O7" i="5" s="1"/>
  <c r="L52" i="5" l="1"/>
  <c r="C15" i="8"/>
  <c r="E15" i="8" s="1"/>
  <c r="D14" i="8"/>
  <c r="C14" i="8"/>
  <c r="E14" i="8" s="1"/>
  <c r="D13" i="8"/>
  <c r="C13" i="8"/>
  <c r="E13" i="8" s="1"/>
  <c r="D12" i="8"/>
  <c r="C12" i="8"/>
  <c r="E12" i="8" s="1"/>
  <c r="E11" i="8"/>
  <c r="D11" i="8"/>
  <c r="C11" i="8"/>
  <c r="V6" i="7"/>
  <c r="X6" i="7" s="1"/>
  <c r="W5" i="7"/>
  <c r="V5" i="7"/>
  <c r="X5" i="7" s="1"/>
  <c r="W4" i="7"/>
  <c r="V4" i="7"/>
  <c r="X4" i="7" s="1"/>
  <c r="W3" i="7"/>
  <c r="V3" i="7"/>
  <c r="X3" i="7" s="1"/>
  <c r="W2" i="7"/>
  <c r="X2" i="7" s="1"/>
  <c r="V2" i="7"/>
  <c r="K8" i="8"/>
  <c r="J8" i="8"/>
  <c r="I8" i="8"/>
  <c r="H8" i="8"/>
  <c r="G8" i="8"/>
  <c r="F8" i="8"/>
  <c r="E8" i="8"/>
  <c r="D8" i="8"/>
  <c r="C8" i="8"/>
  <c r="B8" i="8"/>
  <c r="L8" i="8" s="1"/>
  <c r="K8" i="7"/>
  <c r="J8" i="7"/>
  <c r="I8" i="7"/>
  <c r="H8" i="7"/>
  <c r="G8" i="7"/>
  <c r="F8" i="7"/>
  <c r="E8" i="7"/>
  <c r="D8" i="7"/>
  <c r="C8" i="7"/>
  <c r="B8" i="7"/>
  <c r="L8" i="7" s="1"/>
  <c r="E15" i="6"/>
  <c r="E14" i="6"/>
  <c r="E13" i="6"/>
  <c r="E12" i="6"/>
  <c r="E11" i="6"/>
  <c r="I8" i="6"/>
  <c r="D12" i="6" s="1"/>
  <c r="J8" i="6"/>
  <c r="K8" i="6"/>
  <c r="H8" i="6"/>
  <c r="D11" i="6" s="1"/>
  <c r="D8" i="6"/>
  <c r="C12" i="6" s="1"/>
  <c r="E8" i="6"/>
  <c r="C13" i="6" s="1"/>
  <c r="F8" i="6"/>
  <c r="C14" i="6" s="1"/>
  <c r="C8" i="6"/>
  <c r="C15" i="6"/>
  <c r="D14" i="6"/>
  <c r="D13" i="6"/>
  <c r="C11" i="6"/>
  <c r="Q6" i="5"/>
  <c r="Q5" i="5"/>
  <c r="Q4" i="5"/>
  <c r="Q3" i="5"/>
  <c r="Q7" i="5"/>
  <c r="L8" i="6" l="1"/>
  <c r="G8" i="6"/>
  <c r="B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3B03F-61CA-2340-994B-FC57EC5342AB}" name="results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0F06DF-E766-9A4C-9845-1D2A7DCA8CE9}" name="results1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44D4666-79CD-4D46-B62F-C8FAEBFD2305}" name="results2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C7F2A11-ACDE-B541-BB1F-F338ACCD187C}" name="results3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<sst xmlns="http://schemas.openxmlformats.org/spreadsheetml/2006/main" count="80" uniqueCount="20">
  <si>
    <t>Time</t>
  </si>
  <si>
    <t>Coop Total Loops</t>
  </si>
  <si>
    <t>Coop Average Velocity</t>
  </si>
  <si>
    <t>Coop Average Acceleration</t>
  </si>
  <si>
    <t>Coop Average Deceleration</t>
  </si>
  <si>
    <t>Coop Waiting Time</t>
  </si>
  <si>
    <t>Non-Coop Total Loops</t>
  </si>
  <si>
    <t>Non-Coop Average Velocity</t>
  </si>
  <si>
    <t>Non-Coop Average Acceleration</t>
  </si>
  <si>
    <t>Non-Coop Average Deceleration</t>
  </si>
  <si>
    <t>Non-Coops Waiting Time</t>
  </si>
  <si>
    <t>Throughput Increase %</t>
  </si>
  <si>
    <t>Cooperative</t>
  </si>
  <si>
    <t>Non-cooperative</t>
  </si>
  <si>
    <t>Total Loops</t>
  </si>
  <si>
    <t>Avg Velocity</t>
  </si>
  <si>
    <t>Avg Acceleration</t>
  </si>
  <si>
    <t>Avg Deceleration</t>
  </si>
  <si>
    <t>Avg Waiting Time</t>
  </si>
  <si>
    <t>Percent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</si>
</sst>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10" fontId="14" fillId="0" borderId="0" xfId="0" applyNumberFormat="1" applyFont="1"/>
    <xf numFmtId="10" fontId="18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1BE21446-64E6-4547-BEA8-04CC74B54D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26DEC3E-BCF2-C746-B02C-74899DC1FE0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4" xr16:uid="{53FA9663-477F-3349-9461-C799FB34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EB18F3DE-7027-0F4E-B08C-0E21543D17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464B-5D17-F342-B5A9-DB655657D429}">
  <dimension ref="A1:Q52"/>
  <sheetViews>
    <sheetView tabSelected="1" topLeftCell="J1" workbookViewId="0">
      <selection activeCell="S15" sqref="S15"/>
    </sheetView>
  </sheetViews>
  <sheetFormatPr baseColWidth="10" defaultRowHeight="16" x14ac:dyDescent="0.2"/>
  <cols>
    <col min="1" max="1" width="5.33203125" bestFit="1" customWidth="1"/>
    <col min="2" max="2" width="15.1640625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">
      <c r="A2">
        <v>40</v>
      </c>
      <c r="B2">
        <v>57</v>
      </c>
      <c r="C2">
        <v>0.841274905251302</v>
      </c>
      <c r="D2">
        <v>1.8210966067681099E-2</v>
      </c>
      <c r="E2">
        <v>0.116789837731996</v>
      </c>
      <c r="F2">
        <v>1.3599999999999901</v>
      </c>
      <c r="G2">
        <v>46</v>
      </c>
      <c r="H2">
        <v>0.68415394914007099</v>
      </c>
      <c r="I2">
        <v>1.7484960951841801E-2</v>
      </c>
      <c r="J2">
        <v>0.15233644845633401</v>
      </c>
      <c r="K2">
        <v>6.7449999999999601</v>
      </c>
      <c r="L2">
        <v>23.9130434782608</v>
      </c>
      <c r="O2" t="s">
        <v>12</v>
      </c>
      <c r="P2" t="s">
        <v>13</v>
      </c>
      <c r="Q2" t="s">
        <v>19</v>
      </c>
    </row>
    <row r="3" spans="1:17" x14ac:dyDescent="0.2">
      <c r="A3">
        <v>40</v>
      </c>
      <c r="B3">
        <v>62</v>
      </c>
      <c r="C3">
        <v>0.64403373856100199</v>
      </c>
      <c r="D3">
        <v>2.1616551609404101E-2</v>
      </c>
      <c r="E3">
        <v>0.27724911401984897</v>
      </c>
      <c r="F3">
        <v>9.3080769230769</v>
      </c>
      <c r="G3">
        <v>46</v>
      </c>
      <c r="H3">
        <v>0.4807867934408</v>
      </c>
      <c r="I3">
        <v>1.36974504926867E-2</v>
      </c>
      <c r="J3">
        <v>0.102965611791248</v>
      </c>
      <c r="K3">
        <v>11.1957692307692</v>
      </c>
      <c r="L3">
        <v>34.782608695652101</v>
      </c>
      <c r="N3" t="s">
        <v>15</v>
      </c>
      <c r="O3">
        <f>C52</f>
        <v>0.75437994234678896</v>
      </c>
      <c r="P3">
        <f>H52</f>
        <v>0.58828403089339754</v>
      </c>
      <c r="Q3" s="4">
        <f>(O3-P3)/P3</f>
        <v>0.28233965691903939</v>
      </c>
    </row>
    <row r="4" spans="1:17" x14ac:dyDescent="0.2">
      <c r="A4">
        <v>40</v>
      </c>
      <c r="B4">
        <v>60</v>
      </c>
      <c r="C4">
        <v>0.69035826711667603</v>
      </c>
      <c r="D4">
        <v>1.98133609246561E-2</v>
      </c>
      <c r="E4">
        <v>0.25802447042058202</v>
      </c>
      <c r="F4">
        <v>8.2099999999999493</v>
      </c>
      <c r="G4">
        <v>45</v>
      </c>
      <c r="H4">
        <v>0.52088820561594895</v>
      </c>
      <c r="I4">
        <v>1.41548442432145E-2</v>
      </c>
      <c r="J4">
        <v>0.110015991529861</v>
      </c>
      <c r="K4">
        <v>10.06875</v>
      </c>
      <c r="L4">
        <v>33.3333333333333</v>
      </c>
      <c r="N4" t="s">
        <v>16</v>
      </c>
      <c r="O4">
        <f>D52</f>
        <v>1.9663948276889193E-2</v>
      </c>
      <c r="P4">
        <f>I52</f>
        <v>1.4981833987919729E-2</v>
      </c>
      <c r="Q4" s="3">
        <f t="shared" ref="Q4:Q7" si="0">(O4-P4)/P4</f>
        <v>0.31251943471972682</v>
      </c>
    </row>
    <row r="5" spans="1:17" x14ac:dyDescent="0.2">
      <c r="A5">
        <v>40</v>
      </c>
      <c r="B5">
        <v>60</v>
      </c>
      <c r="C5">
        <v>0.80959253841119505</v>
      </c>
      <c r="D5">
        <v>1.5555730161051299E-2</v>
      </c>
      <c r="E5">
        <v>0.14790677109640599</v>
      </c>
      <c r="F5">
        <v>2.5904999999999898</v>
      </c>
      <c r="G5">
        <v>46</v>
      </c>
      <c r="H5">
        <v>0.63027958025706998</v>
      </c>
      <c r="I5">
        <v>1.49805990755566E-2</v>
      </c>
      <c r="J5">
        <v>0.125303247804192</v>
      </c>
      <c r="K5">
        <v>8.2229999999999297</v>
      </c>
      <c r="L5">
        <v>30.434782608695599</v>
      </c>
      <c r="N5" t="s">
        <v>17</v>
      </c>
      <c r="O5">
        <f>E52</f>
        <v>0.26652864826233214</v>
      </c>
      <c r="P5">
        <f>J52</f>
        <v>0.15050920535299253</v>
      </c>
      <c r="Q5" s="4">
        <f t="shared" si="0"/>
        <v>0.77084615945740109</v>
      </c>
    </row>
    <row r="6" spans="1:17" x14ac:dyDescent="0.2">
      <c r="A6">
        <v>40</v>
      </c>
      <c r="B6">
        <v>61</v>
      </c>
      <c r="C6">
        <v>0.70034154245700997</v>
      </c>
      <c r="D6">
        <v>1.91046686863999E-2</v>
      </c>
      <c r="E6">
        <v>0.24690730742153999</v>
      </c>
      <c r="F6">
        <v>7.6637499999999603</v>
      </c>
      <c r="G6">
        <v>46</v>
      </c>
      <c r="H6">
        <v>0.53438148624475101</v>
      </c>
      <c r="I6">
        <v>1.3638996050123E-2</v>
      </c>
      <c r="J6">
        <v>0.109678242997178</v>
      </c>
      <c r="K6">
        <v>9.8049999999999908</v>
      </c>
      <c r="L6">
        <v>32.6086956521739</v>
      </c>
      <c r="N6" t="s">
        <v>18</v>
      </c>
      <c r="O6">
        <f>F52</f>
        <v>4.9310199883449695</v>
      </c>
      <c r="P6">
        <f>K52</f>
        <v>8.7865401981351745</v>
      </c>
      <c r="Q6" s="3">
        <f t="shared" si="0"/>
        <v>-0.43879844886027924</v>
      </c>
    </row>
    <row r="7" spans="1:17" x14ac:dyDescent="0.2">
      <c r="A7">
        <v>40</v>
      </c>
      <c r="B7">
        <v>59</v>
      </c>
      <c r="C7">
        <v>0.87100660826832998</v>
      </c>
      <c r="D7">
        <v>1.52387240726623E-2</v>
      </c>
      <c r="E7">
        <v>0.104404268519007</v>
      </c>
      <c r="F7">
        <v>0.97833333333333194</v>
      </c>
      <c r="G7">
        <v>46</v>
      </c>
      <c r="H7">
        <v>0.67868018457941603</v>
      </c>
      <c r="I7">
        <v>1.81758865055788E-2</v>
      </c>
      <c r="J7">
        <v>0.149744491407928</v>
      </c>
      <c r="K7">
        <v>6.8816666666666304</v>
      </c>
      <c r="L7">
        <v>28.260869565217298</v>
      </c>
      <c r="N7" t="s">
        <v>14</v>
      </c>
      <c r="O7" s="2">
        <f>B52</f>
        <v>3004</v>
      </c>
      <c r="P7" s="2">
        <f>G52</f>
        <v>2305</v>
      </c>
      <c r="Q7" s="4">
        <f t="shared" si="0"/>
        <v>0.30325379609544467</v>
      </c>
    </row>
    <row r="8" spans="1:17" s="1" customFormat="1" x14ac:dyDescent="0.2">
      <c r="A8">
        <v>40</v>
      </c>
      <c r="B8">
        <v>56</v>
      </c>
      <c r="C8">
        <v>0.8570636686309</v>
      </c>
      <c r="D8">
        <v>1.8654835984292201E-2</v>
      </c>
      <c r="E8">
        <v>0.111235990782522</v>
      </c>
      <c r="F8">
        <v>0.81666666666666599</v>
      </c>
      <c r="G8">
        <v>47</v>
      </c>
      <c r="H8">
        <v>0.71682698811606405</v>
      </c>
      <c r="I8">
        <v>1.6905765649537399E-2</v>
      </c>
      <c r="J8">
        <v>0.146721213943555</v>
      </c>
      <c r="K8">
        <v>5.7266666666666302</v>
      </c>
      <c r="L8">
        <v>19.1489361702127</v>
      </c>
    </row>
    <row r="9" spans="1:17" x14ac:dyDescent="0.2">
      <c r="A9">
        <v>40</v>
      </c>
      <c r="B9">
        <v>62</v>
      </c>
      <c r="C9">
        <v>0.64935365807126699</v>
      </c>
      <c r="D9">
        <v>2.2951702987491801E-2</v>
      </c>
      <c r="E9">
        <v>0.27339571281278702</v>
      </c>
      <c r="F9">
        <v>9.0126923076922907</v>
      </c>
      <c r="G9">
        <v>46</v>
      </c>
      <c r="H9">
        <v>0.490939187787858</v>
      </c>
      <c r="I9">
        <v>1.36393634825066E-2</v>
      </c>
      <c r="J9">
        <v>0.106362659287841</v>
      </c>
      <c r="K9">
        <v>11.0088461538461</v>
      </c>
      <c r="L9">
        <v>34.782608695652101</v>
      </c>
    </row>
    <row r="10" spans="1:17" x14ac:dyDescent="0.2">
      <c r="A10">
        <v>40</v>
      </c>
      <c r="B10">
        <v>57</v>
      </c>
      <c r="C10">
        <v>0.85387931357620495</v>
      </c>
      <c r="D10">
        <v>1.7776376963596501E-2</v>
      </c>
      <c r="E10">
        <v>0.105299993084383</v>
      </c>
      <c r="F10">
        <v>0.87833333333333297</v>
      </c>
      <c r="G10">
        <v>46</v>
      </c>
      <c r="H10">
        <v>0.70333697461760403</v>
      </c>
      <c r="I10">
        <v>1.8062537438134501E-2</v>
      </c>
      <c r="J10">
        <v>0.14756240127020001</v>
      </c>
      <c r="K10">
        <v>6.2966666666666198</v>
      </c>
      <c r="L10">
        <v>23.9130434782608</v>
      </c>
    </row>
    <row r="11" spans="1:17" x14ac:dyDescent="0.2">
      <c r="A11">
        <v>40</v>
      </c>
      <c r="B11">
        <v>57</v>
      </c>
      <c r="C11">
        <v>0.853699347849463</v>
      </c>
      <c r="D11">
        <v>1.7506835858390999E-2</v>
      </c>
      <c r="E11">
        <v>0.107404816661878</v>
      </c>
      <c r="F11">
        <v>0.96666666666666601</v>
      </c>
      <c r="G11">
        <v>46</v>
      </c>
      <c r="H11">
        <v>0.69497752422710202</v>
      </c>
      <c r="I11">
        <v>1.7527076421699001E-2</v>
      </c>
      <c r="J11">
        <v>0.15128215453792301</v>
      </c>
      <c r="K11">
        <v>6.4833333333332899</v>
      </c>
      <c r="L11">
        <v>23.9130434782608</v>
      </c>
    </row>
    <row r="12" spans="1:17" x14ac:dyDescent="0.2">
      <c r="A12">
        <v>40</v>
      </c>
      <c r="B12">
        <v>57</v>
      </c>
      <c r="C12">
        <v>0.85879147790884802</v>
      </c>
      <c r="D12">
        <v>1.9577348337661001E-2</v>
      </c>
      <c r="E12">
        <v>0.10533281311953301</v>
      </c>
      <c r="F12">
        <v>0.70333333333333303</v>
      </c>
      <c r="G12">
        <v>46</v>
      </c>
      <c r="H12">
        <v>0.71226989623276604</v>
      </c>
      <c r="I12">
        <v>1.6808075736650802E-2</v>
      </c>
      <c r="J12">
        <v>0.14406894793413999</v>
      </c>
      <c r="K12">
        <v>5.9266666666666303</v>
      </c>
      <c r="L12">
        <v>23.9130434782608</v>
      </c>
    </row>
    <row r="13" spans="1:17" x14ac:dyDescent="0.2">
      <c r="A13">
        <v>40</v>
      </c>
      <c r="B13">
        <v>57</v>
      </c>
      <c r="C13">
        <v>0.85140650169833298</v>
      </c>
      <c r="D13">
        <v>1.75036876890057E-2</v>
      </c>
      <c r="E13">
        <v>0.108417602333877</v>
      </c>
      <c r="F13">
        <v>1.0249999999999899</v>
      </c>
      <c r="G13">
        <v>46</v>
      </c>
      <c r="H13">
        <v>0.70273447465926298</v>
      </c>
      <c r="I13">
        <v>1.7440671262609501E-2</v>
      </c>
      <c r="J13">
        <v>0.14842933438578301</v>
      </c>
      <c r="K13">
        <v>6.2366666666666299</v>
      </c>
      <c r="L13">
        <v>23.9130434782608</v>
      </c>
    </row>
    <row r="14" spans="1:17" x14ac:dyDescent="0.2">
      <c r="A14">
        <v>40</v>
      </c>
      <c r="B14">
        <v>62</v>
      </c>
      <c r="C14">
        <v>0.84313924374152605</v>
      </c>
      <c r="D14">
        <v>2.3729164625692901E-2</v>
      </c>
      <c r="E14">
        <v>0.111863901619824</v>
      </c>
      <c r="F14">
        <v>1.04849999999999</v>
      </c>
      <c r="G14">
        <v>46</v>
      </c>
      <c r="H14">
        <v>0.63393511114781698</v>
      </c>
      <c r="I14">
        <v>1.4591785525463599E-2</v>
      </c>
      <c r="J14">
        <v>0.125522503998727</v>
      </c>
      <c r="K14">
        <v>8.1314999999999298</v>
      </c>
      <c r="L14">
        <v>34.782608695652101</v>
      </c>
    </row>
    <row r="15" spans="1:17" x14ac:dyDescent="0.2">
      <c r="A15">
        <v>40</v>
      </c>
      <c r="B15">
        <v>60</v>
      </c>
      <c r="C15">
        <v>0.68211705231386099</v>
      </c>
      <c r="D15">
        <v>1.9971619502526398E-2</v>
      </c>
      <c r="E15">
        <v>0.22595442819525999</v>
      </c>
      <c r="F15">
        <v>7.3912499999999701</v>
      </c>
      <c r="G15">
        <v>46</v>
      </c>
      <c r="H15">
        <v>0.52701962841759697</v>
      </c>
      <c r="I15">
        <v>1.3783077909267199E-2</v>
      </c>
      <c r="J15">
        <v>0.11534160277135901</v>
      </c>
      <c r="K15">
        <v>10.53125</v>
      </c>
      <c r="L15">
        <v>30.434782608695599</v>
      </c>
    </row>
    <row r="16" spans="1:17" x14ac:dyDescent="0.2">
      <c r="A16">
        <v>40</v>
      </c>
      <c r="B16">
        <v>56</v>
      </c>
      <c r="C16">
        <v>0.84490863667545402</v>
      </c>
      <c r="D16">
        <v>2.0138659789792498E-2</v>
      </c>
      <c r="E16">
        <v>0.11114329192985101</v>
      </c>
      <c r="F16">
        <v>1.1766666666666601</v>
      </c>
      <c r="G16">
        <v>46</v>
      </c>
      <c r="H16">
        <v>0.70100535986421297</v>
      </c>
      <c r="I16">
        <v>1.84250830564467E-2</v>
      </c>
      <c r="J16">
        <v>0.14727030392311699</v>
      </c>
      <c r="K16">
        <v>6.2583333333332902</v>
      </c>
      <c r="L16">
        <v>21.739130434782599</v>
      </c>
    </row>
    <row r="17" spans="1:12" x14ac:dyDescent="0.2">
      <c r="A17">
        <v>40</v>
      </c>
      <c r="B17">
        <v>63</v>
      </c>
      <c r="C17">
        <v>0.71456948026414102</v>
      </c>
      <c r="D17">
        <v>1.8990019969080198E-2</v>
      </c>
      <c r="E17">
        <v>0.188419851925753</v>
      </c>
      <c r="F17">
        <v>6.4462499999999503</v>
      </c>
      <c r="G17">
        <v>47</v>
      </c>
      <c r="H17">
        <v>0.53059351288510803</v>
      </c>
      <c r="I17">
        <v>1.3805119862057E-2</v>
      </c>
      <c r="J17">
        <v>0.10985488350573699</v>
      </c>
      <c r="K17">
        <v>10.414999999999999</v>
      </c>
      <c r="L17">
        <v>34.042553191489297</v>
      </c>
    </row>
    <row r="18" spans="1:12" x14ac:dyDescent="0.2">
      <c r="A18">
        <v>40</v>
      </c>
      <c r="B18">
        <v>56</v>
      </c>
      <c r="C18">
        <v>0.84357776600577306</v>
      </c>
      <c r="D18">
        <v>2.2390571952855098E-2</v>
      </c>
      <c r="E18">
        <v>0.111756261650276</v>
      </c>
      <c r="F18">
        <v>1.06499999999999</v>
      </c>
      <c r="G18">
        <v>49</v>
      </c>
      <c r="H18">
        <v>0.73999916958982803</v>
      </c>
      <c r="I18">
        <v>1.8231818536066299E-2</v>
      </c>
      <c r="J18">
        <v>0.114063499050559</v>
      </c>
      <c r="K18">
        <v>3.6983333333333199</v>
      </c>
      <c r="L18">
        <v>14.285714285714199</v>
      </c>
    </row>
    <row r="19" spans="1:12" x14ac:dyDescent="0.2">
      <c r="A19">
        <v>40</v>
      </c>
      <c r="B19">
        <v>61</v>
      </c>
      <c r="C19">
        <v>0.69307849509669905</v>
      </c>
      <c r="D19">
        <v>1.8712943693313399E-2</v>
      </c>
      <c r="E19">
        <v>0.228722365210345</v>
      </c>
      <c r="F19">
        <v>7.6337500000000098</v>
      </c>
      <c r="G19">
        <v>46</v>
      </c>
      <c r="H19">
        <v>0.52821223408399298</v>
      </c>
      <c r="I19">
        <v>1.41337762541065E-2</v>
      </c>
      <c r="J19">
        <v>0.112569663899394</v>
      </c>
      <c r="K19">
        <v>10.463749999999999</v>
      </c>
      <c r="L19">
        <v>32.6086956521739</v>
      </c>
    </row>
    <row r="20" spans="1:12" x14ac:dyDescent="0.2">
      <c r="A20">
        <v>40</v>
      </c>
      <c r="B20">
        <v>62</v>
      </c>
      <c r="C20">
        <v>0.77025462061813998</v>
      </c>
      <c r="D20">
        <v>2.2006283664658299E-2</v>
      </c>
      <c r="E20">
        <v>0.17224022688695201</v>
      </c>
      <c r="F20">
        <v>3.7990909090909</v>
      </c>
      <c r="G20">
        <v>46</v>
      </c>
      <c r="H20">
        <v>0.57890827413997004</v>
      </c>
      <c r="I20">
        <v>1.4461888107220501E-2</v>
      </c>
      <c r="J20">
        <v>0.11496378371745899</v>
      </c>
      <c r="K20">
        <v>9.0640909090908703</v>
      </c>
      <c r="L20">
        <v>34.782608695652101</v>
      </c>
    </row>
    <row r="21" spans="1:12" x14ac:dyDescent="0.2">
      <c r="A21">
        <v>40</v>
      </c>
      <c r="B21">
        <v>62</v>
      </c>
      <c r="C21">
        <v>0.70094872402730601</v>
      </c>
      <c r="D21">
        <v>1.8972006132383399E-2</v>
      </c>
      <c r="E21">
        <v>0.24736535033538501</v>
      </c>
      <c r="F21">
        <v>7.4499999999999602</v>
      </c>
      <c r="G21">
        <v>46</v>
      </c>
      <c r="H21">
        <v>0.52715903970568001</v>
      </c>
      <c r="I21">
        <v>1.3661632515368701E-2</v>
      </c>
      <c r="J21">
        <v>0.107036747075316</v>
      </c>
      <c r="K21">
        <v>9.9537499999999905</v>
      </c>
      <c r="L21">
        <v>34.782608695652101</v>
      </c>
    </row>
    <row r="22" spans="1:12" x14ac:dyDescent="0.2">
      <c r="A22">
        <v>40</v>
      </c>
      <c r="B22">
        <v>59</v>
      </c>
      <c r="C22">
        <v>0.66877072930822201</v>
      </c>
      <c r="D22">
        <v>2.07419753509256E-2</v>
      </c>
      <c r="E22">
        <v>0.236439952433945</v>
      </c>
      <c r="F22">
        <v>7.7424999999999997</v>
      </c>
      <c r="G22">
        <v>46</v>
      </c>
      <c r="H22">
        <v>0.52957987178830201</v>
      </c>
      <c r="I22">
        <v>1.38105046818634E-2</v>
      </c>
      <c r="J22">
        <v>0.11472314091526201</v>
      </c>
      <c r="K22">
        <v>10.421250000000001</v>
      </c>
      <c r="L22">
        <v>28.260869565217298</v>
      </c>
    </row>
    <row r="23" spans="1:12" x14ac:dyDescent="0.2">
      <c r="A23">
        <v>40</v>
      </c>
      <c r="B23">
        <v>62</v>
      </c>
      <c r="C23">
        <v>0.64867568814447796</v>
      </c>
      <c r="D23">
        <v>2.3279900128129399E-2</v>
      </c>
      <c r="E23">
        <v>0.27221931794485399</v>
      </c>
      <c r="F23">
        <v>9.0749999999999797</v>
      </c>
      <c r="G23">
        <v>47</v>
      </c>
      <c r="H23">
        <v>0.49023072866464301</v>
      </c>
      <c r="I23">
        <v>1.3510568948839501E-2</v>
      </c>
      <c r="J23">
        <v>9.9050218797378103E-2</v>
      </c>
      <c r="K23">
        <v>10.899230769230799</v>
      </c>
      <c r="L23">
        <v>31.9148936170212</v>
      </c>
    </row>
    <row r="24" spans="1:12" x14ac:dyDescent="0.2">
      <c r="A24">
        <v>40</v>
      </c>
      <c r="B24">
        <v>61</v>
      </c>
      <c r="C24">
        <v>0.74785592451267502</v>
      </c>
      <c r="D24">
        <v>1.8357781679465199E-2</v>
      </c>
      <c r="E24">
        <v>0.18393849610430299</v>
      </c>
      <c r="F24">
        <v>4.9118181818181599</v>
      </c>
      <c r="G24">
        <v>46</v>
      </c>
      <c r="H24">
        <v>0.56877399363896997</v>
      </c>
      <c r="I24">
        <v>1.4483308340271599E-2</v>
      </c>
      <c r="J24">
        <v>0.117170357678725</v>
      </c>
      <c r="K24">
        <v>9.3504545454545198</v>
      </c>
      <c r="L24">
        <v>32.6086956521739</v>
      </c>
    </row>
    <row r="25" spans="1:12" x14ac:dyDescent="0.2">
      <c r="A25">
        <v>40</v>
      </c>
      <c r="B25">
        <v>62</v>
      </c>
      <c r="C25">
        <v>0.775070671321058</v>
      </c>
      <c r="D25">
        <v>2.057004442091E-2</v>
      </c>
      <c r="E25">
        <v>0.17064274519185799</v>
      </c>
      <c r="F25">
        <v>3.8918181818181701</v>
      </c>
      <c r="G25">
        <v>46</v>
      </c>
      <c r="H25">
        <v>0.58413158478417104</v>
      </c>
      <c r="I25">
        <v>1.39829657959878E-2</v>
      </c>
      <c r="J25">
        <v>0.11517146548516601</v>
      </c>
      <c r="K25">
        <v>8.9168181818181402</v>
      </c>
      <c r="L25">
        <v>34.782608695652101</v>
      </c>
    </row>
    <row r="26" spans="1:12" x14ac:dyDescent="0.2">
      <c r="A26">
        <v>40</v>
      </c>
      <c r="B26">
        <v>61</v>
      </c>
      <c r="C26">
        <v>0.70090176448931896</v>
      </c>
      <c r="D26">
        <v>1.8387795545535501E-2</v>
      </c>
      <c r="E26">
        <v>0.246036446860043</v>
      </c>
      <c r="F26">
        <v>7.8612499999999503</v>
      </c>
      <c r="G26">
        <v>46</v>
      </c>
      <c r="H26">
        <v>0.53272342698399799</v>
      </c>
      <c r="I26">
        <v>1.3439200962326399E-2</v>
      </c>
      <c r="J26">
        <v>0.10662296721556699</v>
      </c>
      <c r="K26">
        <v>9.8374999999999897</v>
      </c>
      <c r="L26">
        <v>32.6086956521739</v>
      </c>
    </row>
    <row r="27" spans="1:12" x14ac:dyDescent="0.2">
      <c r="A27">
        <v>40</v>
      </c>
      <c r="B27">
        <v>61</v>
      </c>
      <c r="C27">
        <v>0.75396897757575199</v>
      </c>
      <c r="D27">
        <v>1.90829951523954E-2</v>
      </c>
      <c r="E27">
        <v>0.179004096472133</v>
      </c>
      <c r="F27">
        <v>4.6472727272727097</v>
      </c>
      <c r="G27">
        <v>46</v>
      </c>
      <c r="H27">
        <v>0.58380473147613998</v>
      </c>
      <c r="I27">
        <v>1.4305638617244701E-2</v>
      </c>
      <c r="J27">
        <v>0.11612420652812799</v>
      </c>
      <c r="K27">
        <v>8.9331818181817795</v>
      </c>
      <c r="L27">
        <v>32.6086956521739</v>
      </c>
    </row>
    <row r="28" spans="1:12" x14ac:dyDescent="0.2">
      <c r="A28">
        <v>40</v>
      </c>
      <c r="B28">
        <v>59</v>
      </c>
      <c r="C28">
        <v>0.75083520400991199</v>
      </c>
      <c r="D28">
        <v>1.7459227482497099E-2</v>
      </c>
      <c r="E28">
        <v>0.19886356007286701</v>
      </c>
      <c r="F28">
        <v>5.2540909090908903</v>
      </c>
      <c r="G28">
        <v>45</v>
      </c>
      <c r="H28">
        <v>0.58082881919447604</v>
      </c>
      <c r="I28">
        <v>1.3930198648627899E-2</v>
      </c>
      <c r="J28">
        <v>0.11958215014832201</v>
      </c>
      <c r="K28">
        <v>9.0122727272726895</v>
      </c>
      <c r="L28">
        <v>31.1111111111111</v>
      </c>
    </row>
    <row r="29" spans="1:12" x14ac:dyDescent="0.2">
      <c r="A29">
        <v>40</v>
      </c>
      <c r="B29">
        <v>57</v>
      </c>
      <c r="C29">
        <v>0.851610977048878</v>
      </c>
      <c r="D29">
        <v>1.86096913872912E-2</v>
      </c>
      <c r="E29">
        <v>0.112017135575065</v>
      </c>
      <c r="F29">
        <v>1.1033333333333299</v>
      </c>
      <c r="G29">
        <v>46</v>
      </c>
      <c r="H29">
        <v>0.70235673097428097</v>
      </c>
      <c r="I29">
        <v>1.71568034231089E-2</v>
      </c>
      <c r="J29">
        <v>0.14565761467889099</v>
      </c>
      <c r="K29">
        <v>6.2533333333332903</v>
      </c>
      <c r="L29">
        <v>23.9130434782608</v>
      </c>
    </row>
    <row r="30" spans="1:12" x14ac:dyDescent="0.2">
      <c r="A30">
        <v>40</v>
      </c>
      <c r="B30">
        <v>62</v>
      </c>
      <c r="C30">
        <v>0.64240690598866002</v>
      </c>
      <c r="D30">
        <v>2.2869251422327399E-2</v>
      </c>
      <c r="E30">
        <v>0.27944320489560098</v>
      </c>
      <c r="F30">
        <v>9.5642307692307504</v>
      </c>
      <c r="G30">
        <v>46</v>
      </c>
      <c r="H30">
        <v>0.48639272280201301</v>
      </c>
      <c r="I30">
        <v>1.34958585417446E-2</v>
      </c>
      <c r="J30">
        <v>0.106941628437838</v>
      </c>
      <c r="K30">
        <v>11.1426923076923</v>
      </c>
      <c r="L30">
        <v>34.782608695652101</v>
      </c>
    </row>
    <row r="31" spans="1:12" x14ac:dyDescent="0.2">
      <c r="A31">
        <v>40</v>
      </c>
      <c r="B31">
        <v>59</v>
      </c>
      <c r="C31">
        <v>0.62134820615879505</v>
      </c>
      <c r="D31">
        <v>2.7240737854176501E-2</v>
      </c>
      <c r="E31">
        <v>0.45196074999887997</v>
      </c>
      <c r="F31">
        <v>9.3392307692307508</v>
      </c>
      <c r="G31">
        <v>46</v>
      </c>
      <c r="H31">
        <v>0.48692923825531897</v>
      </c>
      <c r="I31">
        <v>1.3074666624689601E-2</v>
      </c>
      <c r="J31">
        <v>0.13924547735637599</v>
      </c>
      <c r="K31">
        <v>10.8842307692308</v>
      </c>
      <c r="L31">
        <v>28.260869565217298</v>
      </c>
    </row>
    <row r="32" spans="1:12" x14ac:dyDescent="0.2">
      <c r="A32">
        <v>40</v>
      </c>
      <c r="B32">
        <v>63</v>
      </c>
      <c r="C32">
        <v>0.84155358272800596</v>
      </c>
      <c r="D32">
        <v>2.11918870537047E-2</v>
      </c>
      <c r="E32">
        <v>0.11427220885851901</v>
      </c>
      <c r="F32">
        <v>1.12949999999999</v>
      </c>
      <c r="G32">
        <v>46</v>
      </c>
      <c r="H32">
        <v>0.63016179851133203</v>
      </c>
      <c r="I32">
        <v>1.6343070468092601E-2</v>
      </c>
      <c r="J32">
        <v>0.13662936565756501</v>
      </c>
      <c r="K32">
        <v>7.6950000000000003</v>
      </c>
      <c r="L32">
        <v>36.956521739130402</v>
      </c>
    </row>
    <row r="33" spans="1:12" x14ac:dyDescent="0.2">
      <c r="A33">
        <v>40</v>
      </c>
      <c r="B33">
        <v>61</v>
      </c>
      <c r="C33">
        <v>0.69928331412845002</v>
      </c>
      <c r="D33">
        <v>1.85658825971282E-2</v>
      </c>
      <c r="E33">
        <v>0.24534134120201001</v>
      </c>
      <c r="F33">
        <v>7.5974999999999397</v>
      </c>
      <c r="G33">
        <v>46</v>
      </c>
      <c r="H33">
        <v>0.53164989037826005</v>
      </c>
      <c r="I33">
        <v>1.37085081325788E-2</v>
      </c>
      <c r="J33">
        <v>0.108633566838252</v>
      </c>
      <c r="K33">
        <v>9.8737499999999905</v>
      </c>
      <c r="L33">
        <v>32.6086956521739</v>
      </c>
    </row>
    <row r="34" spans="1:12" x14ac:dyDescent="0.2">
      <c r="A34">
        <v>40</v>
      </c>
      <c r="B34">
        <v>60</v>
      </c>
      <c r="C34">
        <v>0.68599872034086395</v>
      </c>
      <c r="D34">
        <v>1.97834751065082E-2</v>
      </c>
      <c r="E34">
        <v>0.22256823875033099</v>
      </c>
      <c r="F34">
        <v>7.3037499999999804</v>
      </c>
      <c r="G34">
        <v>46</v>
      </c>
      <c r="H34">
        <v>0.52828982222789</v>
      </c>
      <c r="I34">
        <v>1.3929311625294E-2</v>
      </c>
      <c r="J34">
        <v>0.109560633379859</v>
      </c>
      <c r="K34">
        <v>10.445</v>
      </c>
      <c r="L34">
        <v>30.434782608695599</v>
      </c>
    </row>
    <row r="35" spans="1:12" x14ac:dyDescent="0.2">
      <c r="A35">
        <v>40</v>
      </c>
      <c r="B35">
        <v>58</v>
      </c>
      <c r="C35">
        <v>0.79528969454236298</v>
      </c>
      <c r="D35">
        <v>1.7210378751476199E-2</v>
      </c>
      <c r="E35">
        <v>0.145795981626025</v>
      </c>
      <c r="F35">
        <v>3.23999999999999</v>
      </c>
      <c r="G35">
        <v>46</v>
      </c>
      <c r="H35">
        <v>0.63326749620078404</v>
      </c>
      <c r="I35">
        <v>1.4894852742515801E-2</v>
      </c>
      <c r="J35">
        <v>0.12806349971278999</v>
      </c>
      <c r="K35">
        <v>8.1344999999999299</v>
      </c>
      <c r="L35">
        <v>26.086956521739101</v>
      </c>
    </row>
    <row r="36" spans="1:12" x14ac:dyDescent="0.2">
      <c r="A36">
        <v>40</v>
      </c>
      <c r="B36">
        <v>62</v>
      </c>
      <c r="C36">
        <v>0.64856762760256703</v>
      </c>
      <c r="D36">
        <v>2.17790547157246E-2</v>
      </c>
      <c r="E36">
        <v>0.27446496563610601</v>
      </c>
      <c r="F36">
        <v>9.3669230769230492</v>
      </c>
      <c r="G36">
        <v>46</v>
      </c>
      <c r="H36">
        <v>0.486111041559048</v>
      </c>
      <c r="I36">
        <v>1.34874022036593E-2</v>
      </c>
      <c r="J36">
        <v>0.1012871632728</v>
      </c>
      <c r="K36">
        <v>11.125384615384601</v>
      </c>
      <c r="L36">
        <v>34.782608695652101</v>
      </c>
    </row>
    <row r="37" spans="1:12" x14ac:dyDescent="0.2">
      <c r="A37">
        <v>40</v>
      </c>
      <c r="B37">
        <v>60</v>
      </c>
      <c r="C37">
        <v>0.80422235148524801</v>
      </c>
      <c r="D37">
        <v>1.5279838285164601E-2</v>
      </c>
      <c r="E37">
        <v>0.15107416482739</v>
      </c>
      <c r="F37">
        <v>2.8319999999999999</v>
      </c>
      <c r="G37">
        <v>46</v>
      </c>
      <c r="H37">
        <v>0.63055295347337004</v>
      </c>
      <c r="I37">
        <v>1.47862156204316E-2</v>
      </c>
      <c r="J37">
        <v>0.12479201823898101</v>
      </c>
      <c r="K37">
        <v>8.1689999999999401</v>
      </c>
      <c r="L37">
        <v>30.434782608695599</v>
      </c>
    </row>
    <row r="38" spans="1:12" x14ac:dyDescent="0.2">
      <c r="A38">
        <v>40</v>
      </c>
      <c r="B38">
        <v>62</v>
      </c>
      <c r="C38">
        <v>0.65468732510393701</v>
      </c>
      <c r="D38">
        <v>2.2756567947308501E-2</v>
      </c>
      <c r="E38">
        <v>0.27031349646317399</v>
      </c>
      <c r="F38">
        <v>8.9053846153845893</v>
      </c>
      <c r="G38">
        <v>46</v>
      </c>
      <c r="H38">
        <v>0.49131766637445801</v>
      </c>
      <c r="I38">
        <v>1.36248273911195E-2</v>
      </c>
      <c r="J38">
        <v>0.105506906533732</v>
      </c>
      <c r="K38">
        <v>11.0723076923077</v>
      </c>
      <c r="L38">
        <v>34.782608695652101</v>
      </c>
    </row>
    <row r="39" spans="1:12" x14ac:dyDescent="0.2">
      <c r="A39">
        <v>40</v>
      </c>
      <c r="B39">
        <v>61</v>
      </c>
      <c r="C39">
        <v>0.69289817132501097</v>
      </c>
      <c r="D39">
        <v>1.9821531999057701E-2</v>
      </c>
      <c r="E39">
        <v>0.23165519145963701</v>
      </c>
      <c r="F39">
        <v>7.4024999999999901</v>
      </c>
      <c r="G39">
        <v>47</v>
      </c>
      <c r="H39">
        <v>0.53004690551789901</v>
      </c>
      <c r="I39">
        <v>1.3957803362640299E-2</v>
      </c>
      <c r="J39">
        <v>0.11064658750186999</v>
      </c>
      <c r="K39">
        <v>10.39</v>
      </c>
      <c r="L39">
        <v>29.787234042553099</v>
      </c>
    </row>
    <row r="40" spans="1:12" x14ac:dyDescent="0.2">
      <c r="A40">
        <v>40</v>
      </c>
      <c r="B40">
        <v>62</v>
      </c>
      <c r="C40">
        <v>0.84504729259282596</v>
      </c>
      <c r="D40">
        <v>2.0697043729014999E-2</v>
      </c>
      <c r="E40">
        <v>0.11190324815649599</v>
      </c>
      <c r="F40">
        <v>1.2389999999999901</v>
      </c>
      <c r="G40">
        <v>46</v>
      </c>
      <c r="H40">
        <v>0.63671869627532995</v>
      </c>
      <c r="I40">
        <v>1.60624479129561E-2</v>
      </c>
      <c r="J40">
        <v>0.13260563322886501</v>
      </c>
      <c r="K40">
        <v>7.4099999999999904</v>
      </c>
      <c r="L40">
        <v>34.782608695652101</v>
      </c>
    </row>
    <row r="41" spans="1:12" x14ac:dyDescent="0.2">
      <c r="A41">
        <v>40</v>
      </c>
      <c r="B41">
        <v>61</v>
      </c>
      <c r="C41">
        <v>0.70606885353337601</v>
      </c>
      <c r="D41">
        <v>1.8284886398068599E-2</v>
      </c>
      <c r="E41">
        <v>0.24254309514011499</v>
      </c>
      <c r="F41">
        <v>7.4649999999999501</v>
      </c>
      <c r="G41">
        <v>46</v>
      </c>
      <c r="H41">
        <v>0.53913730118744396</v>
      </c>
      <c r="I41">
        <v>1.35695839408206E-2</v>
      </c>
      <c r="J41">
        <v>0.106794066732747</v>
      </c>
      <c r="K41">
        <v>9.6187499999999808</v>
      </c>
      <c r="L41">
        <v>32.6086956521739</v>
      </c>
    </row>
    <row r="42" spans="1:12" x14ac:dyDescent="0.2">
      <c r="A42">
        <v>40</v>
      </c>
      <c r="B42">
        <v>60</v>
      </c>
      <c r="C42">
        <v>0.82336099668157603</v>
      </c>
      <c r="D42">
        <v>2.42667080210551E-2</v>
      </c>
      <c r="E42">
        <v>0.12550614548772299</v>
      </c>
      <c r="F42">
        <v>1.9649999999999901</v>
      </c>
      <c r="G42">
        <v>48</v>
      </c>
      <c r="H42">
        <v>0.66635791952420897</v>
      </c>
      <c r="I42">
        <v>1.6331542845400299E-2</v>
      </c>
      <c r="J42">
        <v>0.124355106960754</v>
      </c>
      <c r="K42">
        <v>5.9024999999999501</v>
      </c>
      <c r="L42">
        <v>25</v>
      </c>
    </row>
    <row r="43" spans="1:12" x14ac:dyDescent="0.2">
      <c r="A43">
        <v>40</v>
      </c>
      <c r="B43">
        <v>62</v>
      </c>
      <c r="C43">
        <v>0.649254769610765</v>
      </c>
      <c r="D43">
        <v>2.24824182711248E-2</v>
      </c>
      <c r="E43">
        <v>0.27310152498511198</v>
      </c>
      <c r="F43">
        <v>9.23192307692306</v>
      </c>
      <c r="G43">
        <v>46</v>
      </c>
      <c r="H43">
        <v>0.48894222871864301</v>
      </c>
      <c r="I43">
        <v>1.35210598981751E-2</v>
      </c>
      <c r="J43">
        <v>0.10317719568577099</v>
      </c>
      <c r="K43">
        <v>11.0826923076923</v>
      </c>
      <c r="L43">
        <v>34.782608695652101</v>
      </c>
    </row>
    <row r="44" spans="1:12" x14ac:dyDescent="0.2">
      <c r="A44">
        <v>40</v>
      </c>
      <c r="B44">
        <v>62</v>
      </c>
      <c r="C44">
        <v>0.76836244256335895</v>
      </c>
      <c r="D44">
        <v>2.0435580407158298E-2</v>
      </c>
      <c r="E44">
        <v>0.161054482935796</v>
      </c>
      <c r="F44">
        <v>4.1659090909090803</v>
      </c>
      <c r="G44">
        <v>46</v>
      </c>
      <c r="H44">
        <v>0.58276766527009205</v>
      </c>
      <c r="I44">
        <v>1.5554015317215401E-2</v>
      </c>
      <c r="J44">
        <v>0.12648042028308601</v>
      </c>
      <c r="K44">
        <v>8.9604545454545796</v>
      </c>
      <c r="L44">
        <v>34.782608695652101</v>
      </c>
    </row>
    <row r="45" spans="1:12" x14ac:dyDescent="0.2">
      <c r="A45">
        <v>40</v>
      </c>
      <c r="B45">
        <v>60</v>
      </c>
      <c r="C45">
        <v>0.82641639902778097</v>
      </c>
      <c r="D45">
        <v>1.9920819499038601E-2</v>
      </c>
      <c r="E45">
        <v>3.0218851474114898</v>
      </c>
      <c r="F45">
        <v>1.94549999999999</v>
      </c>
      <c r="G45">
        <v>45</v>
      </c>
      <c r="H45">
        <v>0.63467596745609201</v>
      </c>
      <c r="I45">
        <v>1.57885869567682E-2</v>
      </c>
      <c r="J45">
        <v>1.4845513997626101</v>
      </c>
      <c r="K45">
        <v>7.5224999999999902</v>
      </c>
      <c r="L45">
        <v>33.3333333333333</v>
      </c>
    </row>
    <row r="46" spans="1:12" x14ac:dyDescent="0.2">
      <c r="A46">
        <v>40</v>
      </c>
      <c r="B46">
        <v>57</v>
      </c>
      <c r="C46">
        <v>0.852502746727969</v>
      </c>
      <c r="D46">
        <v>1.85148669498825E-2</v>
      </c>
      <c r="E46">
        <v>0.108971434279972</v>
      </c>
      <c r="F46">
        <v>0.89999999999999902</v>
      </c>
      <c r="G46">
        <v>46</v>
      </c>
      <c r="H46">
        <v>0.70179533348967005</v>
      </c>
      <c r="I46">
        <v>1.7626451637868301E-2</v>
      </c>
      <c r="J46">
        <v>0.147107106959494</v>
      </c>
      <c r="K46">
        <v>6.27666666666663</v>
      </c>
      <c r="L46">
        <v>23.9130434782608</v>
      </c>
    </row>
    <row r="47" spans="1:12" x14ac:dyDescent="0.2">
      <c r="A47">
        <v>40</v>
      </c>
      <c r="B47">
        <v>61</v>
      </c>
      <c r="C47">
        <v>0.75477296131347005</v>
      </c>
      <c r="D47">
        <v>1.5674846567855599E-2</v>
      </c>
      <c r="E47">
        <v>1.10858020431552</v>
      </c>
      <c r="F47">
        <v>5.3522727272727</v>
      </c>
      <c r="G47">
        <v>46</v>
      </c>
      <c r="H47">
        <v>0.57774077760676501</v>
      </c>
      <c r="I47">
        <v>1.4433370912263E-2</v>
      </c>
      <c r="J47">
        <v>0.18936119125686701</v>
      </c>
      <c r="K47">
        <v>9.0804545454545096</v>
      </c>
      <c r="L47">
        <v>32.6086956521739</v>
      </c>
    </row>
    <row r="48" spans="1:12" x14ac:dyDescent="0.2">
      <c r="A48">
        <v>40</v>
      </c>
      <c r="B48">
        <v>61</v>
      </c>
      <c r="C48">
        <v>0.68627192570365403</v>
      </c>
      <c r="D48">
        <v>1.8671071254517401E-2</v>
      </c>
      <c r="E48">
        <v>0.24224831405495301</v>
      </c>
      <c r="F48">
        <v>7.8374999999999897</v>
      </c>
      <c r="G48">
        <v>46</v>
      </c>
      <c r="H48">
        <v>0.52428992141344</v>
      </c>
      <c r="I48">
        <v>1.4006761150321199E-2</v>
      </c>
      <c r="J48">
        <v>0.114276791150925</v>
      </c>
      <c r="K48">
        <v>10.55875</v>
      </c>
      <c r="L48">
        <v>32.6086956521739</v>
      </c>
    </row>
    <row r="49" spans="1:12" x14ac:dyDescent="0.2">
      <c r="A49">
        <v>40</v>
      </c>
      <c r="B49">
        <v>61</v>
      </c>
      <c r="C49">
        <v>0.69509380912258001</v>
      </c>
      <c r="D49">
        <v>1.8360106465099502E-2</v>
      </c>
      <c r="E49">
        <v>0.25330041563538802</v>
      </c>
      <c r="F49">
        <v>7.8662499999999502</v>
      </c>
      <c r="G49">
        <v>46</v>
      </c>
      <c r="H49">
        <v>0.52519555272657503</v>
      </c>
      <c r="I49">
        <v>1.3711341260610899E-2</v>
      </c>
      <c r="J49">
        <v>0.10873215039975299</v>
      </c>
      <c r="K49">
        <v>10.098750000000001</v>
      </c>
      <c r="L49">
        <v>32.6086956521739</v>
      </c>
    </row>
    <row r="50" spans="1:12" x14ac:dyDescent="0.2">
      <c r="A50">
        <v>40</v>
      </c>
      <c r="B50">
        <v>59</v>
      </c>
      <c r="C50">
        <v>0.80640279994758601</v>
      </c>
      <c r="D50">
        <v>1.5141070132590599E-2</v>
      </c>
      <c r="E50">
        <v>0.14945414965982901</v>
      </c>
      <c r="F50">
        <v>2.7825000000000002</v>
      </c>
      <c r="G50">
        <v>45</v>
      </c>
      <c r="H50">
        <v>0.63058939910655698</v>
      </c>
      <c r="I50">
        <v>1.47473370926617E-2</v>
      </c>
      <c r="J50">
        <v>0.126274948537653</v>
      </c>
      <c r="K50">
        <v>8.2109999999999399</v>
      </c>
      <c r="L50">
        <v>31.1111111111111</v>
      </c>
    </row>
    <row r="51" spans="1:12" x14ac:dyDescent="0.2">
      <c r="A51">
        <v>40</v>
      </c>
      <c r="B51">
        <v>61</v>
      </c>
      <c r="C51">
        <v>0.74810069815687796</v>
      </c>
      <c r="D51">
        <v>1.9337920596732401E-2</v>
      </c>
      <c r="E51">
        <v>0.18199858092346599</v>
      </c>
      <c r="F51">
        <v>5.10818181818179</v>
      </c>
      <c r="G51">
        <v>46</v>
      </c>
      <c r="H51">
        <v>0.58175378433678404</v>
      </c>
      <c r="I51">
        <v>1.42070852637536E-2</v>
      </c>
      <c r="J51">
        <v>0.115241555025749</v>
      </c>
      <c r="K51">
        <v>8.9345454545454199</v>
      </c>
      <c r="L51">
        <v>32.6086956521739</v>
      </c>
    </row>
    <row r="52" spans="1:12" x14ac:dyDescent="0.2">
      <c r="B52">
        <f>SUM(B2:B51)</f>
        <v>3004</v>
      </c>
      <c r="C52">
        <f>SUM(C2:C51)/COUNT(C2:C51)</f>
        <v>0.75437994234678896</v>
      </c>
      <c r="D52">
        <f t="shared" ref="D52:E52" si="1">SUM(D2:D51)/COUNT(D2:D51)</f>
        <v>1.9663948276889193E-2</v>
      </c>
      <c r="E52">
        <f t="shared" si="1"/>
        <v>0.26652864826233214</v>
      </c>
      <c r="F52">
        <f>SUM(F2:F51)/COUNT(F2:F51)</f>
        <v>4.9310199883449695</v>
      </c>
      <c r="G52">
        <f t="shared" ref="G52" si="2">SUM(G2:G51)</f>
        <v>2305</v>
      </c>
      <c r="H52">
        <f>SUM(H2:H51)/COUNT(H2:H51)</f>
        <v>0.58828403089339754</v>
      </c>
      <c r="I52">
        <f t="shared" ref="I52:K52" si="3">SUM(I2:I51)/COUNT(I2:I51)</f>
        <v>1.4981833987919729E-2</v>
      </c>
      <c r="J52">
        <f t="shared" si="3"/>
        <v>0.15050920535299253</v>
      </c>
      <c r="K52">
        <f t="shared" si="3"/>
        <v>8.7865401981351745</v>
      </c>
      <c r="L52" s="5">
        <f>(B52-G52)/G52</f>
        <v>0.30325379609544467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AB41-7A32-0445-B52F-BBB820D2DC44}">
  <dimension ref="A1:X8"/>
  <sheetViews>
    <sheetView workbookViewId="0">
      <selection activeCell="U1" sqref="U1:X6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V1" t="s">
        <v>12</v>
      </c>
      <c r="W1" t="s">
        <v>13</v>
      </c>
      <c r="X1" t="s">
        <v>19</v>
      </c>
    </row>
    <row r="2" spans="1:24" x14ac:dyDescent="0.2">
      <c r="A2">
        <v>20</v>
      </c>
      <c r="B2">
        <v>34</v>
      </c>
      <c r="C2">
        <v>0.99177568466499999</v>
      </c>
      <c r="D2">
        <v>5.1782942421499997E-3</v>
      </c>
      <c r="E2">
        <v>4.5150299600700002E-2</v>
      </c>
      <c r="F2">
        <v>2.395</v>
      </c>
      <c r="G2">
        <v>27</v>
      </c>
      <c r="H2">
        <v>0.80821873383599996</v>
      </c>
      <c r="I2">
        <v>8.6656385373400004E-3</v>
      </c>
      <c r="J2">
        <v>5.7477820549600003E-2</v>
      </c>
      <c r="K2">
        <v>3.35</v>
      </c>
      <c r="L2">
        <v>25.9259259259</v>
      </c>
      <c r="U2" t="s">
        <v>15</v>
      </c>
      <c r="V2">
        <f>C8</f>
        <v>0.87195310592849984</v>
      </c>
      <c r="W2">
        <f>H8</f>
        <v>0.6954752755200001</v>
      </c>
      <c r="X2" s="4">
        <f>(V2-W2)/W2</f>
        <v>0.25375140802316659</v>
      </c>
    </row>
    <row r="3" spans="1:24" x14ac:dyDescent="0.2">
      <c r="A3">
        <v>20</v>
      </c>
      <c r="B3">
        <v>33</v>
      </c>
      <c r="C3">
        <v>0.68774509999800004</v>
      </c>
      <c r="D3">
        <v>7.9227183176800008E-3</v>
      </c>
      <c r="E3">
        <v>7.6533715396100002E-2</v>
      </c>
      <c r="F3">
        <v>6.1984615384600001</v>
      </c>
      <c r="G3">
        <v>24</v>
      </c>
      <c r="H3">
        <v>0.49475323425399997</v>
      </c>
      <c r="I3">
        <v>8.6434958132499996E-3</v>
      </c>
      <c r="J3">
        <v>5.80429115978E-2</v>
      </c>
      <c r="K3">
        <v>6.1926923076899998</v>
      </c>
      <c r="L3">
        <v>37.5</v>
      </c>
      <c r="U3" t="s">
        <v>16</v>
      </c>
      <c r="V3">
        <f>D8</f>
        <v>6.4318465624266666E-3</v>
      </c>
      <c r="W3">
        <f>I8</f>
        <v>9.4599635744749989E-3</v>
      </c>
      <c r="X3" s="3">
        <f t="shared" ref="X3:X6" si="0">(V3-W3)/W3</f>
        <v>-0.32009816826555637</v>
      </c>
    </row>
    <row r="4" spans="1:24" x14ac:dyDescent="0.2">
      <c r="A4">
        <v>20</v>
      </c>
      <c r="B4">
        <v>33</v>
      </c>
      <c r="C4">
        <v>0.76789151492499996</v>
      </c>
      <c r="D4">
        <v>7.3871437340599999E-3</v>
      </c>
      <c r="E4">
        <v>7.8251613994700001E-2</v>
      </c>
      <c r="F4">
        <v>5.1025</v>
      </c>
      <c r="G4">
        <v>26</v>
      </c>
      <c r="H4">
        <v>0.60804430001800003</v>
      </c>
      <c r="I4">
        <v>1.0883048921500001E-2</v>
      </c>
      <c r="J4">
        <v>5.5461490303699998E-2</v>
      </c>
      <c r="K4">
        <v>4.4437499999999996</v>
      </c>
      <c r="L4">
        <v>26.923076923099998</v>
      </c>
      <c r="U4" t="s">
        <v>17</v>
      </c>
      <c r="V4">
        <f>E8</f>
        <v>6.2933794546333341E-2</v>
      </c>
      <c r="W4">
        <f>J8</f>
        <v>5.6387413116183338E-2</v>
      </c>
      <c r="X4" s="4">
        <f t="shared" si="0"/>
        <v>0.11609650218678277</v>
      </c>
    </row>
    <row r="5" spans="1:24" x14ac:dyDescent="0.2">
      <c r="A5">
        <v>20</v>
      </c>
      <c r="B5">
        <v>34</v>
      </c>
      <c r="C5">
        <v>0.919835948086</v>
      </c>
      <c r="D5">
        <v>6.2775177858899996E-3</v>
      </c>
      <c r="E5">
        <v>8.2909713526599996E-2</v>
      </c>
      <c r="F5">
        <v>3.2955000000000001</v>
      </c>
      <c r="G5">
        <v>27</v>
      </c>
      <c r="H5">
        <v>0.75151249244100005</v>
      </c>
      <c r="I5">
        <v>9.6458774332000008E-3</v>
      </c>
      <c r="J5">
        <v>5.6051589994199999E-2</v>
      </c>
      <c r="K5">
        <v>3.6735000000000002</v>
      </c>
      <c r="L5">
        <v>25.9259259259</v>
      </c>
      <c r="U5" t="s">
        <v>18</v>
      </c>
      <c r="V5">
        <f>F8</f>
        <v>3.8433685897433336</v>
      </c>
      <c r="W5">
        <f>K8</f>
        <v>4.1211362179483331</v>
      </c>
      <c r="X5" s="3">
        <f t="shared" si="0"/>
        <v>-6.7400739387178846E-2</v>
      </c>
    </row>
    <row r="6" spans="1:24" x14ac:dyDescent="0.2">
      <c r="A6">
        <v>20</v>
      </c>
      <c r="B6">
        <v>33</v>
      </c>
      <c r="C6">
        <v>0.76894194892699996</v>
      </c>
      <c r="D6">
        <v>7.6032387720899996E-3</v>
      </c>
      <c r="E6">
        <v>7.6276907468499994E-2</v>
      </c>
      <c r="F6">
        <v>4.92875</v>
      </c>
      <c r="G6">
        <v>26</v>
      </c>
      <c r="H6">
        <v>0.61103586777800001</v>
      </c>
      <c r="I6">
        <v>1.03657062532E-2</v>
      </c>
      <c r="J6">
        <v>5.70221275574E-2</v>
      </c>
      <c r="K6">
        <v>4.4249999999999998</v>
      </c>
      <c r="L6">
        <v>26.923076923099998</v>
      </c>
      <c r="U6" t="s">
        <v>14</v>
      </c>
      <c r="V6" s="2">
        <f>B8</f>
        <v>201</v>
      </c>
      <c r="W6" s="2">
        <v>156</v>
      </c>
      <c r="X6" s="4">
        <f t="shared" si="0"/>
        <v>0.28846153846153844</v>
      </c>
    </row>
    <row r="7" spans="1:24" x14ac:dyDescent="0.2">
      <c r="A7">
        <v>20</v>
      </c>
      <c r="B7">
        <v>34</v>
      </c>
      <c r="C7">
        <v>1.09552843897</v>
      </c>
      <c r="D7">
        <v>4.2221665226900001E-3</v>
      </c>
      <c r="E7">
        <v>1.84805172914E-2</v>
      </c>
      <c r="F7">
        <v>1.1399999999999999</v>
      </c>
      <c r="G7">
        <v>28</v>
      </c>
      <c r="H7">
        <v>0.89928702479300004</v>
      </c>
      <c r="I7">
        <v>8.5560144883600007E-3</v>
      </c>
      <c r="J7">
        <v>5.4268538694400001E-2</v>
      </c>
      <c r="K7">
        <v>2.6418750000000002</v>
      </c>
      <c r="L7">
        <v>21.428571428600002</v>
      </c>
    </row>
    <row r="8" spans="1:24" s="1" customFormat="1" x14ac:dyDescent="0.2">
      <c r="B8" s="1">
        <f>SUM(B2:B7)</f>
        <v>201</v>
      </c>
      <c r="C8" s="1">
        <f>AVERAGE(C2:C7)</f>
        <v>0.87195310592849984</v>
      </c>
      <c r="D8" s="1">
        <f t="shared" ref="D8:F8" si="1">AVERAGE(D2:D7)</f>
        <v>6.4318465624266666E-3</v>
      </c>
      <c r="E8" s="1">
        <f t="shared" si="1"/>
        <v>6.2933794546333341E-2</v>
      </c>
      <c r="F8" s="1">
        <f t="shared" si="1"/>
        <v>3.8433685897433336</v>
      </c>
      <c r="G8" s="1">
        <f>SUM(G2:G7)</f>
        <v>158</v>
      </c>
      <c r="H8" s="1">
        <f>AVERAGE(H2:H7)</f>
        <v>0.6954752755200001</v>
      </c>
      <c r="I8" s="1">
        <f t="shared" ref="I8:K8" si="2">AVERAGE(I2:I7)</f>
        <v>9.4599635744749989E-3</v>
      </c>
      <c r="J8" s="1">
        <f t="shared" si="2"/>
        <v>5.6387413116183338E-2</v>
      </c>
      <c r="K8" s="1">
        <f t="shared" si="2"/>
        <v>4.1211362179483331</v>
      </c>
      <c r="L8" s="1">
        <f>(B8-G8)*100/G8</f>
        <v>27.215189873417721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9A9B-7E4E-B545-BC2D-A844B1BB626D}">
  <dimension ref="A1:L15"/>
  <sheetViews>
    <sheetView workbookViewId="0">
      <selection activeCell="F20" sqref="F2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31</v>
      </c>
      <c r="C2">
        <v>0.88402004599600004</v>
      </c>
      <c r="D2">
        <v>2.5216233674499999E-3</v>
      </c>
      <c r="E2">
        <v>1.54303167627E-2</v>
      </c>
      <c r="F2">
        <v>0.72166666666699997</v>
      </c>
      <c r="G2">
        <v>26</v>
      </c>
      <c r="H2">
        <v>0.74737291509600001</v>
      </c>
      <c r="I2">
        <v>7.5681151005999999E-3</v>
      </c>
      <c r="J2">
        <v>4.0273186119300003E-2</v>
      </c>
      <c r="K2">
        <v>2.5249999999999999</v>
      </c>
      <c r="L2">
        <v>19.2307692308</v>
      </c>
    </row>
    <row r="3" spans="1:12" x14ac:dyDescent="0.2">
      <c r="A3">
        <v>20</v>
      </c>
      <c r="B3">
        <v>32</v>
      </c>
      <c r="C3">
        <v>0.67160727640200002</v>
      </c>
      <c r="D3">
        <v>3.64476300319E-3</v>
      </c>
      <c r="E3">
        <v>9.1601991862700002E-2</v>
      </c>
      <c r="F3">
        <v>4.7273076923100001</v>
      </c>
      <c r="G3">
        <v>25</v>
      </c>
      <c r="H3">
        <v>0.53415234567299996</v>
      </c>
      <c r="I3">
        <v>9.8929012444599999E-3</v>
      </c>
      <c r="J3">
        <v>4.3842334464000002E-2</v>
      </c>
      <c r="K3">
        <v>4.7757692307699999</v>
      </c>
      <c r="L3">
        <v>28</v>
      </c>
    </row>
    <row r="4" spans="1:12" x14ac:dyDescent="0.2">
      <c r="A4">
        <v>20</v>
      </c>
      <c r="B4">
        <v>31</v>
      </c>
      <c r="C4">
        <v>0.71768834285200001</v>
      </c>
      <c r="D4">
        <v>2.7049495274600001E-3</v>
      </c>
      <c r="E4">
        <v>8.2369549194300007E-2</v>
      </c>
      <c r="F4">
        <v>4.22</v>
      </c>
      <c r="G4">
        <v>25</v>
      </c>
      <c r="H4">
        <v>0.57756272030900002</v>
      </c>
      <c r="I4">
        <v>1.04498208812E-2</v>
      </c>
      <c r="J4">
        <v>4.5301672241199999E-2</v>
      </c>
      <c r="K4">
        <v>4.25</v>
      </c>
      <c r="L4">
        <v>24</v>
      </c>
    </row>
    <row r="5" spans="1:12" x14ac:dyDescent="0.2">
      <c r="A5">
        <v>20</v>
      </c>
      <c r="B5">
        <v>31</v>
      </c>
      <c r="C5">
        <v>0.85223290071199997</v>
      </c>
      <c r="D5">
        <v>2.8293495775000002E-3</v>
      </c>
      <c r="E5">
        <v>3.4598915671599999E-2</v>
      </c>
      <c r="F5">
        <v>1.2765</v>
      </c>
      <c r="G5">
        <v>26</v>
      </c>
      <c r="H5">
        <v>0.70998758893500002</v>
      </c>
      <c r="I5">
        <v>8.7826377746800001E-3</v>
      </c>
      <c r="J5">
        <v>4.0494611566499999E-2</v>
      </c>
      <c r="K5">
        <v>2.8365</v>
      </c>
      <c r="L5">
        <v>19.2307692308</v>
      </c>
    </row>
    <row r="6" spans="1:12" x14ac:dyDescent="0.2">
      <c r="A6">
        <v>20</v>
      </c>
      <c r="B6">
        <v>32</v>
      </c>
      <c r="C6">
        <v>0.73392184440700003</v>
      </c>
      <c r="D6">
        <v>3.3628767549E-3</v>
      </c>
      <c r="E6">
        <v>7.1193150748400005E-2</v>
      </c>
      <c r="F6">
        <v>3.6212499999999999</v>
      </c>
      <c r="G6">
        <v>25</v>
      </c>
      <c r="H6">
        <v>0.60393352466500005</v>
      </c>
      <c r="I6">
        <v>9.9101106871999998E-3</v>
      </c>
      <c r="J6">
        <v>4.36564255038E-2</v>
      </c>
      <c r="K6">
        <v>3.99</v>
      </c>
      <c r="L6">
        <v>28</v>
      </c>
    </row>
    <row r="7" spans="1:12" x14ac:dyDescent="0.2">
      <c r="A7">
        <v>20</v>
      </c>
      <c r="B7">
        <v>28</v>
      </c>
      <c r="C7">
        <v>0.91507543040399997</v>
      </c>
      <c r="D7">
        <v>1.73044674761E-3</v>
      </c>
      <c r="E7">
        <v>1.46742205528E-2</v>
      </c>
      <c r="F7">
        <v>0.72750000000000004</v>
      </c>
      <c r="G7">
        <v>26</v>
      </c>
      <c r="H7">
        <v>0.83802949048599995</v>
      </c>
      <c r="I7">
        <v>5.6922379696199999E-3</v>
      </c>
      <c r="J7">
        <v>1.9632343181599999E-2</v>
      </c>
      <c r="K7">
        <v>1.2524999999999999</v>
      </c>
      <c r="L7">
        <v>7.69230769231</v>
      </c>
    </row>
    <row r="8" spans="1:12" s="1" customFormat="1" x14ac:dyDescent="0.2">
      <c r="B8" s="1">
        <f>SUM(B2:B7)</f>
        <v>185</v>
      </c>
      <c r="C8" s="1">
        <f>AVERAGE(C2:C7)</f>
        <v>0.79575764012883343</v>
      </c>
      <c r="D8" s="1">
        <f t="shared" ref="D8:F8" si="0">AVERAGE(D2:D7)</f>
        <v>2.799001496351667E-3</v>
      </c>
      <c r="E8" s="1">
        <f t="shared" si="0"/>
        <v>5.1644690798750004E-2</v>
      </c>
      <c r="F8" s="1">
        <f t="shared" si="0"/>
        <v>2.5490373931628336</v>
      </c>
      <c r="G8" s="1">
        <f>SUM(G2:G7)</f>
        <v>153</v>
      </c>
      <c r="H8" s="1">
        <f>AVERAGE(H2:H7)</f>
        <v>0.66850643086066663</v>
      </c>
      <c r="I8" s="1">
        <f t="shared" ref="I8:K8" si="1">AVERAGE(I2:I7)</f>
        <v>8.7159706096266668E-3</v>
      </c>
      <c r="J8" s="1">
        <f t="shared" si="1"/>
        <v>3.8866762179400001E-2</v>
      </c>
      <c r="K8" s="1">
        <f t="shared" si="1"/>
        <v>3.2716282051283332</v>
      </c>
      <c r="L8" s="1">
        <f>(B8-G8)*100/G8</f>
        <v>20.915032679738562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0.79575764012883343</v>
      </c>
      <c r="D11">
        <f>H8</f>
        <v>0.66850643086066663</v>
      </c>
      <c r="E11" s="4">
        <f>(C11-D11)/D11</f>
        <v>0.19035151106076512</v>
      </c>
    </row>
    <row r="12" spans="1:12" x14ac:dyDescent="0.2">
      <c r="B12" t="s">
        <v>16</v>
      </c>
      <c r="C12">
        <f>D8</f>
        <v>2.799001496351667E-3</v>
      </c>
      <c r="D12">
        <f>I8</f>
        <v>8.7159706096266668E-3</v>
      </c>
      <c r="E12" s="3">
        <f t="shared" ref="E12:E15" si="2">(C12-D12)/D12</f>
        <v>-0.67886519795509526</v>
      </c>
    </row>
    <row r="13" spans="1:12" x14ac:dyDescent="0.2">
      <c r="B13" t="s">
        <v>17</v>
      </c>
      <c r="C13">
        <f>E8</f>
        <v>5.1644690798750004E-2</v>
      </c>
      <c r="D13">
        <f>J8</f>
        <v>3.8866762179400001E-2</v>
      </c>
      <c r="E13" s="4">
        <f t="shared" si="2"/>
        <v>0.32876236410869614</v>
      </c>
    </row>
    <row r="14" spans="1:12" x14ac:dyDescent="0.2">
      <c r="B14" t="s">
        <v>18</v>
      </c>
      <c r="C14">
        <f>F8</f>
        <v>2.5490373931628336</v>
      </c>
      <c r="D14">
        <f>K8</f>
        <v>3.2716282051283332</v>
      </c>
      <c r="E14" s="3">
        <f t="shared" si="2"/>
        <v>-0.22086580951736084</v>
      </c>
    </row>
    <row r="15" spans="1:12" x14ac:dyDescent="0.2">
      <c r="B15" t="s">
        <v>14</v>
      </c>
      <c r="C15" s="2">
        <f>B8</f>
        <v>185</v>
      </c>
      <c r="D15" s="2">
        <v>156</v>
      </c>
      <c r="E15" s="4">
        <f t="shared" si="2"/>
        <v>0.1858974358974359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B3B-2217-FD45-B0F5-2A1EC51CEB8D}">
  <dimension ref="A1:L15"/>
  <sheetViews>
    <sheetView workbookViewId="0">
      <selection activeCell="C30" sqref="C3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30</v>
      </c>
      <c r="C2">
        <v>0.87278514012399999</v>
      </c>
      <c r="D2">
        <v>3.9833604730000003E-3</v>
      </c>
      <c r="E2">
        <v>2.03337562695E-2</v>
      </c>
      <c r="F2">
        <v>1.0280805428799999</v>
      </c>
      <c r="G2">
        <v>25</v>
      </c>
      <c r="H2">
        <v>0.74454854201599996</v>
      </c>
      <c r="I2">
        <v>9.9034918773599993E-3</v>
      </c>
      <c r="J2">
        <v>4.5472811959100003E-2</v>
      </c>
      <c r="K2">
        <v>2.5718787776099998</v>
      </c>
      <c r="L2">
        <v>20</v>
      </c>
    </row>
    <row r="3" spans="1:12" x14ac:dyDescent="0.2">
      <c r="A3">
        <v>20</v>
      </c>
      <c r="B3">
        <v>32</v>
      </c>
      <c r="C3">
        <v>0.66285055318499997</v>
      </c>
      <c r="D3">
        <v>5.2442033557300004E-3</v>
      </c>
      <c r="E3">
        <v>0.10761772407</v>
      </c>
      <c r="F3">
        <v>4.76998927043</v>
      </c>
      <c r="G3">
        <v>25</v>
      </c>
      <c r="H3">
        <v>0.52964007750099995</v>
      </c>
      <c r="I3">
        <v>1.57053862615E-2</v>
      </c>
      <c r="J3">
        <v>5.7751322660300003E-2</v>
      </c>
      <c r="K3">
        <v>4.8902634657300004</v>
      </c>
      <c r="L3">
        <v>28</v>
      </c>
    </row>
    <row r="4" spans="1:12" x14ac:dyDescent="0.2">
      <c r="A4">
        <v>20</v>
      </c>
      <c r="B4">
        <v>30</v>
      </c>
      <c r="C4">
        <v>0.707092986659</v>
      </c>
      <c r="D4">
        <v>3.6918302179699998E-3</v>
      </c>
      <c r="E4">
        <v>9.8789128591800002E-2</v>
      </c>
      <c r="F4">
        <v>4.3708821336400003</v>
      </c>
      <c r="G4">
        <v>24</v>
      </c>
      <c r="H4">
        <v>0.57285710380199995</v>
      </c>
      <c r="I4">
        <v>1.5081766419299999E-2</v>
      </c>
      <c r="J4">
        <v>5.6175789346800002E-2</v>
      </c>
      <c r="K4">
        <v>4.3671628634099999</v>
      </c>
      <c r="L4">
        <v>25</v>
      </c>
    </row>
    <row r="5" spans="1:12" x14ac:dyDescent="0.2">
      <c r="A5">
        <v>20</v>
      </c>
      <c r="B5">
        <v>31</v>
      </c>
      <c r="C5">
        <v>0.847756162328</v>
      </c>
      <c r="D5">
        <v>3.5397115085400001E-3</v>
      </c>
      <c r="E5">
        <v>3.9643167790499999E-2</v>
      </c>
      <c r="F5">
        <v>1.360907197</v>
      </c>
      <c r="G5">
        <v>25</v>
      </c>
      <c r="H5">
        <v>0.70579460713499997</v>
      </c>
      <c r="I5">
        <v>1.2127709307899999E-2</v>
      </c>
      <c r="J5">
        <v>4.82150648333E-2</v>
      </c>
      <c r="K5">
        <v>2.9511816024800002</v>
      </c>
      <c r="L5">
        <v>24</v>
      </c>
    </row>
    <row r="6" spans="1:12" x14ac:dyDescent="0.2">
      <c r="A6">
        <v>20</v>
      </c>
      <c r="B6">
        <v>30</v>
      </c>
      <c r="C6">
        <v>0.71387954203000004</v>
      </c>
      <c r="D6">
        <v>5.6854001037199998E-3</v>
      </c>
      <c r="E6">
        <v>0.11037950447100001</v>
      </c>
      <c r="F6">
        <v>3.83906775713</v>
      </c>
      <c r="G6">
        <v>25</v>
      </c>
      <c r="H6">
        <v>0.59434208877299999</v>
      </c>
      <c r="I6">
        <v>1.4782525768E-2</v>
      </c>
      <c r="J6">
        <v>5.7164755755300001E-2</v>
      </c>
      <c r="K6">
        <v>4.0905579328500004</v>
      </c>
      <c r="L6">
        <v>20</v>
      </c>
    </row>
    <row r="7" spans="1:12" x14ac:dyDescent="0.2">
      <c r="A7">
        <v>20</v>
      </c>
      <c r="B7">
        <v>28</v>
      </c>
      <c r="C7">
        <v>0.90750086094399995</v>
      </c>
      <c r="D7">
        <v>2.3249806869499999E-3</v>
      </c>
      <c r="E7">
        <v>1.8440701150199999E-2</v>
      </c>
      <c r="F7">
        <v>0.73760181665400004</v>
      </c>
      <c r="G7">
        <v>26</v>
      </c>
      <c r="H7">
        <v>0.82231857344500003</v>
      </c>
      <c r="I7">
        <v>7.9303806490599992E-3</v>
      </c>
      <c r="J7">
        <v>2.80058384429E-2</v>
      </c>
      <c r="K7">
        <v>1.43126645684</v>
      </c>
      <c r="L7">
        <v>7.69230769231</v>
      </c>
    </row>
    <row r="8" spans="1:12" s="1" customFormat="1" x14ac:dyDescent="0.2">
      <c r="B8" s="1">
        <f>SUM(B2:B7)</f>
        <v>181</v>
      </c>
      <c r="C8" s="1">
        <f>AVERAGE(C2:C7)</f>
        <v>0.78531087421166668</v>
      </c>
      <c r="D8" s="1">
        <f t="shared" ref="D8:F8" si="0">AVERAGE(D2:D7)</f>
        <v>4.0782477243183337E-3</v>
      </c>
      <c r="E8" s="1">
        <f t="shared" si="0"/>
        <v>6.5867330390500009E-2</v>
      </c>
      <c r="F8" s="1">
        <f t="shared" si="0"/>
        <v>2.6844214529556663</v>
      </c>
      <c r="G8" s="1">
        <f>SUM(G2:G7)</f>
        <v>150</v>
      </c>
      <c r="H8" s="1">
        <f>AVERAGE(H2:H7)</f>
        <v>0.66158349877866662</v>
      </c>
      <c r="I8" s="1">
        <f t="shared" ref="I8:K8" si="1">AVERAGE(I2:I7)</f>
        <v>1.258854338052E-2</v>
      </c>
      <c r="J8" s="1">
        <f t="shared" si="1"/>
        <v>4.8797597166283339E-2</v>
      </c>
      <c r="K8" s="1">
        <f t="shared" si="1"/>
        <v>3.3837185164866668</v>
      </c>
      <c r="L8" s="1">
        <f>(B8-G8)*100/G8</f>
        <v>20.666666666666668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0.78531087421166668</v>
      </c>
      <c r="D11">
        <f>H8</f>
        <v>0.66158349877866662</v>
      </c>
      <c r="E11" s="4">
        <f>(C11-D11)/D11</f>
        <v>0.18701702152700328</v>
      </c>
    </row>
    <row r="12" spans="1:12" x14ac:dyDescent="0.2">
      <c r="B12" t="s">
        <v>16</v>
      </c>
      <c r="C12">
        <f>D8</f>
        <v>4.0782477243183337E-3</v>
      </c>
      <c r="D12">
        <f>I8</f>
        <v>1.258854338052E-2</v>
      </c>
      <c r="E12" s="3">
        <f t="shared" ref="E12:E15" si="2">(C12-D12)/D12</f>
        <v>-0.67603497870697482</v>
      </c>
    </row>
    <row r="13" spans="1:12" x14ac:dyDescent="0.2">
      <c r="B13" t="s">
        <v>17</v>
      </c>
      <c r="C13">
        <f>E8</f>
        <v>6.5867330390500009E-2</v>
      </c>
      <c r="D13">
        <f>J8</f>
        <v>4.8797597166283339E-2</v>
      </c>
      <c r="E13" s="4">
        <f t="shared" si="2"/>
        <v>0.34980683917795419</v>
      </c>
    </row>
    <row r="14" spans="1:12" x14ac:dyDescent="0.2">
      <c r="B14" t="s">
        <v>18</v>
      </c>
      <c r="C14">
        <f>F8</f>
        <v>2.6844214529556663</v>
      </c>
      <c r="D14">
        <f>K8</f>
        <v>3.3837185164866668</v>
      </c>
      <c r="E14" s="3">
        <f t="shared" si="2"/>
        <v>-0.20666525898173246</v>
      </c>
    </row>
    <row r="15" spans="1:12" x14ac:dyDescent="0.2">
      <c r="B15" t="s">
        <v>14</v>
      </c>
      <c r="C15" s="2">
        <f>B8</f>
        <v>181</v>
      </c>
      <c r="D15" s="2">
        <v>156</v>
      </c>
      <c r="E15" s="4">
        <f t="shared" si="2"/>
        <v>0.16025641025641027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25</vt:lpstr>
      <vt:lpstr>25.1</vt:lpstr>
      <vt:lpstr>20.1</vt:lpstr>
      <vt:lpstr>20</vt:lpstr>
      <vt:lpstr>'20'!results</vt:lpstr>
      <vt:lpstr>'20.1'!results</vt:lpstr>
      <vt:lpstr>'25'!results</vt:lpstr>
      <vt:lpstr>'25.1'!results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kyleetigersantos@gmail.com</cp:lastModifiedBy>
  <dcterms:modified xsi:type="dcterms:W3CDTF">2020-04-26T09:05:31Z</dcterms:modified>
</cp:coreProperties>
</file>