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harts/chart1.xml" ContentType="application/vnd.openxmlformats-officedocument.drawingml.chart+xml"/>
  <Override PartName="/xl/drawings/drawing8.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730"/>
  <workbookPr codeName="ThisWorkbook" defaultThemeVersion="124226"/>
  <mc:AlternateContent xmlns:mc="http://schemas.openxmlformats.org/markup-compatibility/2006">
    <mc:Choice Requires="x15">
      <x15ac:absPath xmlns:x15ac="http://schemas.microsoft.com/office/spreadsheetml/2010/11/ac" url="F:\cloud\Toolkit\Mplus tools\Release\v.1.1.0\"/>
    </mc:Choice>
  </mc:AlternateContent>
  <bookViews>
    <workbookView xWindow="0" yWindow="0" windowWidth="28800" windowHeight="11700" xr2:uid="{00000000-000D-0000-FFFF-FFFF00000000}"/>
  </bookViews>
  <sheets>
    <sheet name="Make Input File" sheetId="106" r:id="rId1"/>
    <sheet name="Format Output" sheetId="111" r:id="rId2"/>
    <sheet name="MonteCarlo" sheetId="191" r:id="rId3"/>
    <sheet name="ChiSq Diff Test" sheetId="120" r:id="rId4"/>
    <sheet name="MLR MLM diff test" sheetId="121" r:id="rId5"/>
    <sheet name="Reliability" sheetId="190" r:id="rId6"/>
    <sheet name="Interaction graph" sheetId="187" r:id="rId7"/>
    <sheet name="Preacher moderation" sheetId="186" r:id="rId8"/>
  </sheets>
  <externalReferences>
    <externalReference r:id="rId9"/>
  </externalReferences>
  <calcPr calcId="171027"/>
</workbook>
</file>

<file path=xl/calcChain.xml><?xml version="1.0" encoding="utf-8"?>
<calcChain xmlns="http://schemas.openxmlformats.org/spreadsheetml/2006/main">
  <c r="A3" i="191" l="1"/>
  <c r="B3" i="191"/>
  <c r="A4" i="191"/>
  <c r="B4" i="191"/>
  <c r="A5" i="191"/>
  <c r="B5" i="191"/>
  <c r="A6" i="191"/>
  <c r="B6" i="191"/>
  <c r="A7" i="191"/>
  <c r="B7" i="191"/>
  <c r="A8" i="191"/>
  <c r="B8" i="191"/>
  <c r="A9" i="191"/>
  <c r="B9" i="191"/>
  <c r="A10" i="191"/>
  <c r="B10" i="191"/>
  <c r="A11" i="191"/>
  <c r="B11" i="191"/>
  <c r="A12" i="191"/>
  <c r="B12" i="191"/>
  <c r="A13" i="191"/>
  <c r="B13" i="191"/>
  <c r="A14" i="191"/>
  <c r="B14" i="191"/>
  <c r="A15" i="191"/>
  <c r="B15" i="191"/>
  <c r="A16" i="191"/>
  <c r="B16" i="191"/>
  <c r="A17" i="191"/>
  <c r="B17" i="191"/>
  <c r="A18" i="191"/>
  <c r="B18" i="191"/>
  <c r="A19" i="191"/>
  <c r="B19" i="191"/>
  <c r="A20" i="191"/>
  <c r="B20" i="191"/>
  <c r="A21" i="191"/>
  <c r="B21" i="191"/>
  <c r="A22" i="191"/>
  <c r="B22" i="191"/>
  <c r="A23" i="191"/>
  <c r="B23" i="191"/>
  <c r="A24" i="191"/>
  <c r="B24" i="191"/>
  <c r="A25" i="191"/>
  <c r="B25" i="191"/>
  <c r="A26" i="191"/>
  <c r="B26" i="191"/>
  <c r="A27" i="191"/>
  <c r="B27" i="191"/>
  <c r="A28" i="191"/>
  <c r="B28" i="191"/>
  <c r="A29" i="191"/>
  <c r="B29" i="191"/>
  <c r="A30" i="191"/>
  <c r="B30" i="191"/>
  <c r="A31" i="191"/>
  <c r="B31" i="191"/>
  <c r="A32" i="191"/>
  <c r="B32" i="191"/>
  <c r="A33" i="191"/>
  <c r="B33" i="191"/>
  <c r="A34" i="191"/>
  <c r="B34" i="191"/>
  <c r="A35" i="191"/>
  <c r="B35" i="191"/>
  <c r="A36" i="191"/>
  <c r="B36" i="191"/>
  <c r="A37" i="191"/>
  <c r="B37" i="191"/>
  <c r="A38" i="191"/>
  <c r="B38" i="191"/>
  <c r="A39" i="191"/>
  <c r="B39" i="191"/>
  <c r="A40" i="191"/>
  <c r="B40" i="191"/>
  <c r="A41" i="191"/>
  <c r="B41" i="191"/>
  <c r="A42" i="191"/>
  <c r="B42" i="191"/>
  <c r="A43" i="191"/>
  <c r="B43" i="191"/>
  <c r="A44" i="191"/>
  <c r="B44" i="191"/>
  <c r="A45" i="191"/>
  <c r="B45" i="191"/>
  <c r="A46" i="191"/>
  <c r="B46" i="191"/>
  <c r="A47" i="191"/>
  <c r="B47" i="191"/>
  <c r="A48" i="191"/>
  <c r="B48" i="191"/>
  <c r="A49" i="191"/>
  <c r="B49" i="191"/>
  <c r="A50" i="191"/>
  <c r="B50" i="191"/>
  <c r="A51" i="191"/>
  <c r="B51" i="191"/>
  <c r="A52" i="191"/>
  <c r="B52" i="191"/>
  <c r="A53" i="191"/>
  <c r="B53" i="191"/>
  <c r="A54" i="191"/>
  <c r="B54" i="191"/>
  <c r="A55" i="191"/>
  <c r="B55" i="191"/>
  <c r="A56" i="191"/>
  <c r="B56" i="191"/>
  <c r="A57" i="191"/>
  <c r="B57" i="191"/>
  <c r="A58" i="191"/>
  <c r="B58" i="191"/>
  <c r="A59" i="191"/>
  <c r="B59" i="191"/>
  <c r="A60" i="191"/>
  <c r="B60" i="191"/>
  <c r="A61" i="191"/>
  <c r="B61" i="191"/>
  <c r="A62" i="191"/>
  <c r="B62" i="191"/>
  <c r="A63" i="191"/>
  <c r="B63" i="191"/>
  <c r="A64" i="191"/>
  <c r="B64" i="191"/>
  <c r="A65" i="191"/>
  <c r="B65" i="191"/>
  <c r="A66" i="191"/>
  <c r="B66" i="191"/>
  <c r="A67" i="191"/>
  <c r="B67" i="191"/>
  <c r="A68" i="191"/>
  <c r="B68" i="191"/>
  <c r="A69" i="191"/>
  <c r="B69" i="191"/>
  <c r="A70" i="191"/>
  <c r="B70" i="191"/>
  <c r="A71" i="191"/>
  <c r="B71" i="191"/>
  <c r="A72" i="191"/>
  <c r="B72" i="191"/>
  <c r="A73" i="191"/>
  <c r="B73" i="191"/>
  <c r="A74" i="191"/>
  <c r="B74" i="191"/>
  <c r="A75" i="191"/>
  <c r="B75" i="191"/>
  <c r="A76" i="191"/>
  <c r="B76" i="191"/>
  <c r="A77" i="191"/>
  <c r="B77" i="191"/>
  <c r="A78" i="191"/>
  <c r="B78" i="191"/>
  <c r="A79" i="191"/>
  <c r="B79" i="191"/>
  <c r="A80" i="191"/>
  <c r="B80" i="191"/>
  <c r="A81" i="191"/>
  <c r="B81" i="191"/>
  <c r="A82" i="191"/>
  <c r="B82" i="191"/>
  <c r="A83" i="191"/>
  <c r="B83" i="191"/>
  <c r="A84" i="191"/>
  <c r="B84" i="191"/>
  <c r="A85" i="191"/>
  <c r="B85" i="191"/>
  <c r="A86" i="191"/>
  <c r="B86" i="191"/>
  <c r="A87" i="191"/>
  <c r="B87" i="191"/>
  <c r="A88" i="191"/>
  <c r="B88" i="191"/>
  <c r="A89" i="191"/>
  <c r="B89" i="191"/>
  <c r="A90" i="191"/>
  <c r="B90" i="191"/>
  <c r="A91" i="191"/>
  <c r="B91" i="191"/>
  <c r="A92" i="191"/>
  <c r="B92" i="191"/>
  <c r="A93" i="191"/>
  <c r="B93" i="191"/>
  <c r="A94" i="191"/>
  <c r="B94" i="191"/>
  <c r="A95" i="191"/>
  <c r="B95" i="191"/>
  <c r="A96" i="191"/>
  <c r="B96" i="191"/>
  <c r="A97" i="191"/>
  <c r="B97" i="191"/>
  <c r="A98" i="191"/>
  <c r="B98" i="191"/>
  <c r="A99" i="191"/>
  <c r="B99" i="191"/>
  <c r="A100" i="191"/>
  <c r="B100" i="191"/>
  <c r="A101" i="191"/>
  <c r="B101" i="191"/>
  <c r="A102" i="191"/>
  <c r="B102" i="191"/>
  <c r="A103" i="191"/>
  <c r="B103" i="191"/>
  <c r="A104" i="191"/>
  <c r="B104" i="191"/>
  <c r="A105" i="191"/>
  <c r="B105" i="191"/>
  <c r="A106" i="191"/>
  <c r="B106" i="191"/>
  <c r="A107" i="191"/>
  <c r="B107" i="191"/>
  <c r="A108" i="191"/>
  <c r="B108" i="191"/>
  <c r="A109" i="191"/>
  <c r="B109" i="191"/>
  <c r="A110" i="191"/>
  <c r="B110" i="191"/>
  <c r="A111" i="191"/>
  <c r="B111" i="191"/>
  <c r="A112" i="191"/>
  <c r="B112" i="191"/>
  <c r="A113" i="191"/>
  <c r="B113" i="191"/>
  <c r="A114" i="191"/>
  <c r="B114" i="191"/>
  <c r="A115" i="191"/>
  <c r="B115" i="191"/>
  <c r="A116" i="191"/>
  <c r="B116" i="191"/>
  <c r="A117" i="191"/>
  <c r="B117" i="191"/>
  <c r="A118" i="191"/>
  <c r="B118" i="191"/>
  <c r="A119" i="191"/>
  <c r="B119" i="191"/>
  <c r="A120" i="191"/>
  <c r="B120" i="191"/>
  <c r="A121" i="191"/>
  <c r="B121" i="191"/>
  <c r="A122" i="191"/>
  <c r="B122" i="191"/>
  <c r="A123" i="191"/>
  <c r="B123" i="191"/>
  <c r="A124" i="191"/>
  <c r="B124" i="191"/>
  <c r="A125" i="191"/>
  <c r="B125" i="191"/>
  <c r="A126" i="191"/>
  <c r="B126" i="191"/>
  <c r="A127" i="191"/>
  <c r="B127" i="191"/>
  <c r="A128" i="191"/>
  <c r="B128" i="191"/>
  <c r="A129" i="191"/>
  <c r="B129" i="191"/>
  <c r="A130" i="191"/>
  <c r="B130" i="191"/>
  <c r="A131" i="191"/>
  <c r="B131" i="191"/>
  <c r="A132" i="191"/>
  <c r="B132" i="191"/>
  <c r="A133" i="191"/>
  <c r="B133" i="191"/>
  <c r="A134" i="191"/>
  <c r="B134" i="191"/>
  <c r="A135" i="191"/>
  <c r="B135" i="191"/>
  <c r="A136" i="191"/>
  <c r="B136" i="191"/>
  <c r="A137" i="191"/>
  <c r="B137" i="191"/>
  <c r="A138" i="191"/>
  <c r="B138" i="191"/>
  <c r="A139" i="191"/>
  <c r="B139" i="191"/>
  <c r="A140" i="191"/>
  <c r="B140" i="191"/>
  <c r="A141" i="191"/>
  <c r="B141" i="191"/>
  <c r="A142" i="191"/>
  <c r="B142" i="191"/>
  <c r="A143" i="191"/>
  <c r="B143" i="191"/>
  <c r="A144" i="191"/>
  <c r="B144" i="191"/>
  <c r="A145" i="191"/>
  <c r="B145" i="191"/>
  <c r="A146" i="191"/>
  <c r="B146" i="191"/>
  <c r="A147" i="191"/>
  <c r="B147" i="191"/>
  <c r="A148" i="191"/>
  <c r="B148" i="191"/>
  <c r="A149" i="191"/>
  <c r="B149" i="191"/>
  <c r="A150" i="191"/>
  <c r="B150" i="191"/>
  <c r="A151" i="191"/>
  <c r="B151" i="191"/>
  <c r="A152" i="191"/>
  <c r="B152" i="191"/>
  <c r="A153" i="191"/>
  <c r="B153" i="191"/>
  <c r="A154" i="191"/>
  <c r="B154" i="191"/>
  <c r="A155" i="191"/>
  <c r="B155" i="191"/>
  <c r="A156" i="191"/>
  <c r="B156" i="191"/>
  <c r="A157" i="191"/>
  <c r="B157" i="191"/>
  <c r="A158" i="191"/>
  <c r="B158" i="191"/>
  <c r="A159" i="191"/>
  <c r="B159" i="191"/>
  <c r="A160" i="191"/>
  <c r="B160" i="191"/>
  <c r="A161" i="191"/>
  <c r="B161" i="191"/>
  <c r="A162" i="191"/>
  <c r="B162" i="191"/>
  <c r="A163" i="191"/>
  <c r="B163" i="191"/>
  <c r="A164" i="191"/>
  <c r="B164" i="191"/>
  <c r="A165" i="191"/>
  <c r="B165" i="191"/>
  <c r="A166" i="191"/>
  <c r="B166" i="191"/>
  <c r="A167" i="191"/>
  <c r="B167" i="191"/>
  <c r="A168" i="191"/>
  <c r="B168" i="191"/>
  <c r="A169" i="191"/>
  <c r="B169" i="191"/>
  <c r="A170" i="191"/>
  <c r="B170" i="191"/>
  <c r="A171" i="191"/>
  <c r="B171" i="191"/>
  <c r="A172" i="191"/>
  <c r="B172" i="191"/>
  <c r="A173" i="191"/>
  <c r="B173" i="191"/>
  <c r="A174" i="191"/>
  <c r="B174" i="191"/>
  <c r="A175" i="191"/>
  <c r="B175" i="191"/>
  <c r="A176" i="191"/>
  <c r="B176" i="191"/>
  <c r="A177" i="191"/>
  <c r="B177" i="191"/>
  <c r="A178" i="191"/>
  <c r="B178" i="191"/>
  <c r="A179" i="191"/>
  <c r="B179" i="191"/>
  <c r="A180" i="191"/>
  <c r="B180" i="191"/>
  <c r="A181" i="191"/>
  <c r="B181" i="191"/>
  <c r="A182" i="191"/>
  <c r="B182" i="191"/>
  <c r="A183" i="191"/>
  <c r="B183" i="191"/>
  <c r="A184" i="191"/>
  <c r="B184" i="191"/>
  <c r="A185" i="191"/>
  <c r="B185" i="191"/>
  <c r="A186" i="191"/>
  <c r="B186" i="191"/>
  <c r="A187" i="191"/>
  <c r="B187" i="191"/>
  <c r="A188" i="191"/>
  <c r="B188" i="191"/>
  <c r="A189" i="191"/>
  <c r="B189" i="191"/>
  <c r="A190" i="191"/>
  <c r="B190" i="191"/>
  <c r="A191" i="191"/>
  <c r="B191" i="191"/>
  <c r="A192" i="191"/>
  <c r="B192" i="191"/>
  <c r="A193" i="191"/>
  <c r="B193" i="191"/>
  <c r="A194" i="191"/>
  <c r="B194" i="191"/>
  <c r="A195" i="191"/>
  <c r="B195" i="191"/>
  <c r="A196" i="191"/>
  <c r="B196" i="191"/>
  <c r="A197" i="191"/>
  <c r="B197" i="191"/>
  <c r="A198" i="191"/>
  <c r="B198" i="191"/>
  <c r="A199" i="191"/>
  <c r="B199" i="191"/>
  <c r="A200" i="191"/>
  <c r="B200" i="191"/>
  <c r="A201" i="191"/>
  <c r="B201" i="191"/>
  <c r="B2" i="191"/>
  <c r="A2" i="191"/>
  <c r="C199" i="191" l="1"/>
  <c r="C183" i="191"/>
  <c r="C195" i="191"/>
  <c r="C191" i="191"/>
  <c r="C179" i="191"/>
  <c r="C175" i="191"/>
  <c r="C171" i="191"/>
  <c r="C167" i="191"/>
  <c r="C163" i="191"/>
  <c r="C159" i="191"/>
  <c r="C155" i="191"/>
  <c r="C151" i="191"/>
  <c r="C147" i="191"/>
  <c r="C143" i="191"/>
  <c r="C139" i="191"/>
  <c r="C135" i="191"/>
  <c r="C131" i="191"/>
  <c r="C127" i="191"/>
  <c r="C187" i="191"/>
  <c r="C201" i="191"/>
  <c r="C193" i="191"/>
  <c r="C185" i="191"/>
  <c r="C177" i="191"/>
  <c r="C169" i="191"/>
  <c r="C161" i="191"/>
  <c r="C149" i="191"/>
  <c r="C141" i="191"/>
  <c r="C137" i="191"/>
  <c r="C129" i="191"/>
  <c r="C125" i="191"/>
  <c r="C197" i="191"/>
  <c r="C189" i="191"/>
  <c r="C181" i="191"/>
  <c r="C173" i="191"/>
  <c r="C165" i="191"/>
  <c r="C157" i="191"/>
  <c r="C153" i="191"/>
  <c r="C145" i="191"/>
  <c r="C133" i="191"/>
  <c r="C123" i="191"/>
  <c r="C121" i="191"/>
  <c r="C119" i="191"/>
  <c r="C117" i="191"/>
  <c r="C115" i="191"/>
  <c r="C113" i="191"/>
  <c r="C111" i="191"/>
  <c r="C109" i="191"/>
  <c r="C107" i="191"/>
  <c r="C105" i="191"/>
  <c r="C103" i="191"/>
  <c r="C101" i="191"/>
  <c r="C99" i="191"/>
  <c r="C97" i="191"/>
  <c r="C95" i="191"/>
  <c r="C93" i="191"/>
  <c r="C91" i="191"/>
  <c r="C89" i="191"/>
  <c r="C87" i="191"/>
  <c r="C85" i="191"/>
  <c r="C83" i="191"/>
  <c r="C81" i="191"/>
  <c r="C79" i="191"/>
  <c r="C77" i="191"/>
  <c r="C75" i="191"/>
  <c r="C73" i="191"/>
  <c r="C71" i="191"/>
  <c r="C69" i="191"/>
  <c r="C67" i="191"/>
  <c r="C65" i="191"/>
  <c r="C63" i="191"/>
  <c r="C61" i="191"/>
  <c r="C59" i="191"/>
  <c r="C57" i="191"/>
  <c r="C55" i="191"/>
  <c r="C13" i="191"/>
  <c r="C11" i="191"/>
  <c r="C9" i="191"/>
  <c r="C7" i="191"/>
  <c r="C53" i="191"/>
  <c r="C51" i="191"/>
  <c r="C49" i="191"/>
  <c r="C47" i="191"/>
  <c r="C45" i="191"/>
  <c r="C43" i="191"/>
  <c r="C41" i="191"/>
  <c r="C39" i="191"/>
  <c r="C37" i="191"/>
  <c r="C35" i="191"/>
  <c r="C33" i="191"/>
  <c r="C31" i="191"/>
  <c r="C29" i="191"/>
  <c r="C27" i="191"/>
  <c r="C25" i="191"/>
  <c r="C23" i="191"/>
  <c r="C21" i="191"/>
  <c r="C19" i="191"/>
  <c r="C17" i="191"/>
  <c r="C15" i="191"/>
  <c r="C5" i="191"/>
  <c r="C3" i="191"/>
  <c r="C200" i="191"/>
  <c r="C196" i="191"/>
  <c r="C192" i="191"/>
  <c r="C188" i="191"/>
  <c r="C184" i="191"/>
  <c r="C180" i="191"/>
  <c r="C174" i="191"/>
  <c r="C170" i="191"/>
  <c r="C166" i="191"/>
  <c r="C162" i="191"/>
  <c r="C158" i="191"/>
  <c r="C154" i="191"/>
  <c r="C150" i="191"/>
  <c r="C146" i="191"/>
  <c r="C142" i="191"/>
  <c r="C138" i="191"/>
  <c r="C136" i="191"/>
  <c r="C132" i="191"/>
  <c r="C130" i="191"/>
  <c r="C128" i="191"/>
  <c r="C126" i="191"/>
  <c r="C124" i="191"/>
  <c r="C122" i="191"/>
  <c r="C120" i="191"/>
  <c r="C118" i="191"/>
  <c r="C116" i="191"/>
  <c r="C114" i="191"/>
  <c r="C112" i="191"/>
  <c r="C110" i="191"/>
  <c r="C108" i="191"/>
  <c r="C106" i="191"/>
  <c r="C104" i="191"/>
  <c r="C102" i="191"/>
  <c r="C100" i="191"/>
  <c r="C98" i="191"/>
  <c r="C96" i="191"/>
  <c r="C94" i="191"/>
  <c r="C92" i="191"/>
  <c r="C90" i="191"/>
  <c r="C88" i="191"/>
  <c r="C86" i="191"/>
  <c r="C84" i="191"/>
  <c r="C82" i="191"/>
  <c r="C80" i="191"/>
  <c r="C78" i="191"/>
  <c r="C76" i="191"/>
  <c r="C74" i="191"/>
  <c r="C72" i="191"/>
  <c r="C70" i="191"/>
  <c r="C68" i="191"/>
  <c r="C66" i="191"/>
  <c r="C64" i="191"/>
  <c r="C62" i="191"/>
  <c r="C60" i="191"/>
  <c r="C58" i="191"/>
  <c r="C56" i="191"/>
  <c r="C54" i="191"/>
  <c r="C52" i="191"/>
  <c r="C50" i="191"/>
  <c r="C48" i="191"/>
  <c r="C46" i="191"/>
  <c r="C44" i="191"/>
  <c r="C42" i="191"/>
  <c r="C40" i="191"/>
  <c r="C38" i="191"/>
  <c r="C36" i="191"/>
  <c r="C34" i="191"/>
  <c r="C32" i="191"/>
  <c r="C30" i="191"/>
  <c r="C28" i="191"/>
  <c r="C26" i="191"/>
  <c r="C24" i="191"/>
  <c r="C22" i="191"/>
  <c r="C20" i="191"/>
  <c r="C18" i="191"/>
  <c r="C16" i="191"/>
  <c r="C14" i="191"/>
  <c r="C12" i="191"/>
  <c r="C10" i="191"/>
  <c r="C8" i="191"/>
  <c r="C6" i="191"/>
  <c r="C4" i="191"/>
  <c r="C198" i="191"/>
  <c r="C194" i="191"/>
  <c r="C190" i="191"/>
  <c r="C186" i="191"/>
  <c r="C182" i="191"/>
  <c r="C178" i="191"/>
  <c r="C176" i="191"/>
  <c r="C172" i="191"/>
  <c r="C168" i="191"/>
  <c r="C164" i="191"/>
  <c r="C160" i="191"/>
  <c r="C156" i="191"/>
  <c r="C152" i="191"/>
  <c r="C148" i="191"/>
  <c r="C144" i="191"/>
  <c r="C140" i="191"/>
  <c r="C134" i="191"/>
  <c r="C2" i="191"/>
  <c r="B3" i="190" a="1"/>
  <c r="B3" i="190" s="1"/>
  <c r="B2" i="190"/>
  <c r="B30" i="187"/>
  <c r="B29" i="187"/>
  <c r="B26" i="187"/>
  <c r="B25" i="187"/>
  <c r="B24" i="187"/>
  <c r="B23" i="187"/>
  <c r="B22" i="187"/>
  <c r="B21" i="187"/>
  <c r="D3" i="187"/>
  <c r="C25" i="187" s="1"/>
  <c r="C26" i="187"/>
  <c r="D2" i="187"/>
  <c r="C23" i="187" s="1"/>
  <c r="C22" i="187"/>
  <c r="C29" i="187" s="1" a="1"/>
  <c r="C29" i="187" s="1"/>
  <c r="C30" i="187" a="1"/>
  <c r="C30" i="187" s="1"/>
  <c r="B14" i="121"/>
  <c r="B12" i="121" s="1"/>
  <c r="B16" i="121" s="1"/>
  <c r="B13" i="121"/>
  <c r="B11" i="120"/>
  <c r="B10" i="120"/>
  <c r="B12" i="120" s="1"/>
  <c r="B14" i="120"/>
  <c r="D23" i="187" l="1"/>
  <c r="D30" i="187" a="1"/>
  <c r="D30" i="187" s="1"/>
  <c r="D29" i="187" a="1"/>
  <c r="D29" i="187" s="1"/>
  <c r="D22" i="187"/>
</calcChain>
</file>

<file path=xl/sharedStrings.xml><?xml version="1.0" encoding="utf-8"?>
<sst xmlns="http://schemas.openxmlformats.org/spreadsheetml/2006/main" count="111" uniqueCount="93">
  <si>
    <t>Age (in years)</t>
  </si>
  <si>
    <t>Sex</t>
  </si>
  <si>
    <t>Age</t>
  </si>
  <si>
    <t>AffectiveCommitment1</t>
  </si>
  <si>
    <t>AffectiveCommitment2</t>
  </si>
  <si>
    <t>AffectiveCommitment3</t>
  </si>
  <si>
    <t>AffectiveCommitment4</t>
  </si>
  <si>
    <t>Gender (1 = Male, 2 = Female)</t>
  </si>
  <si>
    <t>Organizational_Identification1</t>
  </si>
  <si>
    <t>Organizational_Identification2</t>
  </si>
  <si>
    <t>Organizational_Identification3</t>
  </si>
  <si>
    <t>Organizational_Identification4</t>
  </si>
  <si>
    <t>Organizational_Identification5</t>
  </si>
  <si>
    <t>I feel like "part of the family" at XYZ</t>
  </si>
  <si>
    <t>I feel "emotionally attached" to XYZ</t>
  </si>
  <si>
    <t>XYZ has a great deal of personal meaning for me</t>
  </si>
  <si>
    <t>I feel a strong sense of belonging to XYZ</t>
  </si>
  <si>
    <t>My employment at XYZ is a big part of who I am</t>
  </si>
  <si>
    <t>I consider myself a XYZ person</t>
  </si>
  <si>
    <t>What XYZ stands for is important to me</t>
  </si>
  <si>
    <t>I share the goals and values of XYZ</t>
  </si>
  <si>
    <t>I feel strong ties with XYZ</t>
  </si>
  <si>
    <t>Missing</t>
  </si>
  <si>
    <t>Factor Variance</t>
  </si>
  <si>
    <t>Residual Variances</t>
  </si>
  <si>
    <t>Residual Covariances</t>
  </si>
  <si>
    <t>&gt; Chi-square (T0)</t>
  </si>
  <si>
    <t>&gt; Degrees of freedom (d0)</t>
  </si>
  <si>
    <t>&gt; Scaling correction factor (c0)</t>
  </si>
  <si>
    <t>&gt; Chi-square (T1)</t>
  </si>
  <si>
    <t>&gt; Degrees of freedom (d1)</t>
  </si>
  <si>
    <t>&gt; Scaling correction factor (c1)</t>
  </si>
  <si>
    <t>Computations</t>
  </si>
  <si>
    <t>&gt; Satorra-Bentler scaled chi-square difference test (TRd)</t>
  </si>
  <si>
    <t>&gt; Degrees of freedom</t>
  </si>
  <si>
    <t>&gt; Difference test scaling correction (cd)</t>
  </si>
  <si>
    <t>Significance (p)</t>
  </si>
  <si>
    <t>Differences</t>
  </si>
  <si>
    <t>&gt; Chi-square (difference)</t>
  </si>
  <si>
    <t>&gt; Degrees of freedom (difference)</t>
  </si>
  <si>
    <r>
      <t>&gt; Significance (</t>
    </r>
    <r>
      <rPr>
        <i/>
        <sz val="11"/>
        <color theme="1"/>
        <rFont val="Calibri"/>
        <family val="2"/>
        <scheme val="minor"/>
      </rPr>
      <t>p</t>
    </r>
    <r>
      <rPr>
        <sz val="11"/>
        <color theme="1"/>
        <rFont val="Calibri"/>
        <family val="2"/>
        <scheme val="minor"/>
      </rPr>
      <t>)</t>
    </r>
  </si>
  <si>
    <t>Nested model (more conservative; more DF)</t>
  </si>
  <si>
    <t>Comparison (less conservative; fewer DF) model</t>
  </si>
  <si>
    <t>Nested (more conservative; more DF) model</t>
  </si>
  <si>
    <t>Comparison model (less conservative; fewer DF)</t>
  </si>
  <si>
    <t>Estimated effect size</t>
  </si>
  <si>
    <t>Lower bound CI</t>
  </si>
  <si>
    <t>Upper bound CI</t>
  </si>
  <si>
    <t>Moderator</t>
  </si>
  <si>
    <t>Level of moderator</t>
  </si>
  <si>
    <t>Y axis</t>
  </si>
  <si>
    <t>Predictors</t>
  </si>
  <si>
    <t>Mean</t>
  </si>
  <si>
    <t>SD</t>
  </si>
  <si>
    <t>Regression coefficient</t>
  </si>
  <si>
    <t>Interaction effect</t>
  </si>
  <si>
    <t>Other IV</t>
  </si>
  <si>
    <t>Dependent variable</t>
  </si>
  <si>
    <t>Intercept</t>
  </si>
  <si>
    <t>Other settings</t>
  </si>
  <si>
    <t>Adjust low/high values by</t>
  </si>
  <si>
    <t>standard deviation(s)</t>
  </si>
  <si>
    <t>Number of decimal places</t>
  </si>
  <si>
    <t>Adjusted IVs</t>
  </si>
  <si>
    <t>Adjusted mean</t>
  </si>
  <si>
    <t>Horizontal axis label</t>
  </si>
  <si>
    <t>Predicted values</t>
  </si>
  <si>
    <t>IV Low</t>
  </si>
  <si>
    <t>IV High</t>
  </si>
  <si>
    <t>Reliability</t>
  </si>
  <si>
    <t>Composite Reliability</t>
  </si>
  <si>
    <t>Average Variance Extracted</t>
  </si>
  <si>
    <t>Factor Loadings</t>
  </si>
  <si>
    <t>Write-up:</t>
  </si>
  <si>
    <t>PJ</t>
  </si>
  <si>
    <t>PJ1</t>
  </si>
  <si>
    <t>PJ2</t>
  </si>
  <si>
    <t>PJ3</t>
  </si>
  <si>
    <t>PJ4</t>
  </si>
  <si>
    <t>PJ5</t>
  </si>
  <si>
    <t>PJ6</t>
  </si>
  <si>
    <t>IJ1</t>
  </si>
  <si>
    <t>IJ2</t>
  </si>
  <si>
    <t>IJ3</t>
  </si>
  <si>
    <t>IJ4</t>
  </si>
  <si>
    <t>IJ5</t>
  </si>
  <si>
    <t>IJ6</t>
  </si>
  <si>
    <t>Y</t>
  </si>
  <si>
    <t>X</t>
  </si>
  <si>
    <t>Conditional Effect of X on Y</t>
  </si>
  <si>
    <t>x1</t>
  </si>
  <si>
    <t>x2</t>
  </si>
  <si>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</sst>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0"/>
  </numFmts>
  <fonts count="23">
    <font>
      <sz val="11"/>
      <color theme="1"/>
      <name val="Calibri"/>
      <family val="2"/>
      <scheme val="minor"/>
    </font>
    <font>
      <i/>
      <sz val="11"/>
      <color theme="1"/>
      <name val="Calibri"/>
      <family val="2"/>
      <scheme val="minor"/>
    </font>
    <font>
      <b/>
      <u/>
      <sz val="11"/>
      <color theme="1"/>
      <name val="Calibri"/>
      <family val="2"/>
      <scheme val="minor"/>
    </font>
    <font>
      <b/>
      <sz val="11"/>
      <color theme="1"/>
      <name val="Calibri"/>
      <family val="2"/>
      <scheme val="minor"/>
    </font>
    <font>
      <u/>
      <sz val="11"/>
      <color theme="1"/>
      <name val="Calibri"/>
      <family val="2"/>
      <scheme val="minor"/>
    </font>
    <font>
      <sz val="11"/>
      <color theme="1"/>
      <name val="Calibri"/>
      <family val="2"/>
      <charset val="134"/>
      <scheme val="minor"/>
    </font>
    <font>
      <b/>
      <sz val="18"/>
      <color theme="3"/>
      <name val="Cambria"/>
      <family val="2"/>
      <charset val="134"/>
      <scheme val="major"/>
    </font>
    <font>
      <b/>
      <sz val="15"/>
      <color theme="3"/>
      <name val="Calibri"/>
      <family val="2"/>
      <charset val="134"/>
      <scheme val="minor"/>
    </font>
    <font>
      <b/>
      <sz val="13"/>
      <color theme="3"/>
      <name val="Calibri"/>
      <family val="2"/>
      <charset val="134"/>
      <scheme val="minor"/>
    </font>
    <font>
      <b/>
      <sz val="11"/>
      <color theme="3"/>
      <name val="Calibri"/>
      <family val="2"/>
      <charset val="134"/>
      <scheme val="minor"/>
    </font>
    <font>
      <sz val="11"/>
      <color rgb="FF006100"/>
      <name val="Calibri"/>
      <family val="2"/>
      <charset val="134"/>
      <scheme val="minor"/>
    </font>
    <font>
      <sz val="11"/>
      <color rgb="FF9C0006"/>
      <name val="Calibri"/>
      <family val="2"/>
      <charset val="134"/>
      <scheme val="minor"/>
    </font>
    <font>
      <sz val="11"/>
      <color rgb="FF9C6500"/>
      <name val="Calibri"/>
      <family val="2"/>
      <charset val="134"/>
      <scheme val="minor"/>
    </font>
    <font>
      <sz val="11"/>
      <color rgb="FF3F3F76"/>
      <name val="Calibri"/>
      <family val="2"/>
      <charset val="134"/>
      <scheme val="minor"/>
    </font>
    <font>
      <b/>
      <sz val="11"/>
      <color rgb="FF3F3F3F"/>
      <name val="Calibri"/>
      <family val="2"/>
      <charset val="134"/>
      <scheme val="minor"/>
    </font>
    <font>
      <b/>
      <sz val="11"/>
      <color rgb="FFFA7D00"/>
      <name val="Calibri"/>
      <family val="2"/>
      <charset val="134"/>
      <scheme val="minor"/>
    </font>
    <font>
      <sz val="11"/>
      <color rgb="FFFA7D00"/>
      <name val="Calibri"/>
      <family val="2"/>
      <charset val="134"/>
      <scheme val="minor"/>
    </font>
    <font>
      <b/>
      <sz val="11"/>
      <color theme="0"/>
      <name val="Calibri"/>
      <family val="2"/>
      <charset val="134"/>
      <scheme val="minor"/>
    </font>
    <font>
      <sz val="11"/>
      <color rgb="FFFF0000"/>
      <name val="Calibri"/>
      <family val="2"/>
      <charset val="134"/>
      <scheme val="minor"/>
    </font>
    <font>
      <i/>
      <sz val="11"/>
      <color rgb="FF7F7F7F"/>
      <name val="Calibri"/>
      <family val="2"/>
      <charset val="134"/>
      <scheme val="minor"/>
    </font>
    <font>
      <b/>
      <sz val="11"/>
      <color theme="1"/>
      <name val="Calibri"/>
      <family val="2"/>
      <charset val="134"/>
      <scheme val="minor"/>
    </font>
    <font>
      <sz val="11"/>
      <color theme="0"/>
      <name val="Calibri"/>
      <family val="2"/>
      <charset val="134"/>
      <scheme val="minor"/>
    </font>
    <font>
      <sz val="12"/>
      <color theme="1"/>
      <name val="Times New Roman"/>
      <family val="1"/>
    </font>
  </fonts>
  <fills count="36">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theme="6"/>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5" fillId="0" borderId="0">
      <alignment vertical="center"/>
    </xf>
    <xf numFmtId="0" fontId="6" fillId="0" borderId="0" applyNumberFormat="0" applyFill="0" applyBorder="0" applyAlignment="0" applyProtection="0">
      <alignment vertical="center"/>
    </xf>
    <xf numFmtId="0" fontId="7" fillId="0" borderId="1"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5" borderId="0" applyNumberFormat="0" applyBorder="0" applyAlignment="0" applyProtection="0">
      <alignment vertical="center"/>
    </xf>
    <xf numFmtId="0" fontId="11" fillId="6" borderId="0" applyNumberFormat="0" applyBorder="0" applyAlignment="0" applyProtection="0">
      <alignment vertical="center"/>
    </xf>
    <xf numFmtId="0" fontId="12" fillId="7" borderId="0" applyNumberFormat="0" applyBorder="0" applyAlignment="0" applyProtection="0">
      <alignment vertical="center"/>
    </xf>
    <xf numFmtId="0" fontId="13" fillId="8" borderId="4" applyNumberFormat="0" applyAlignment="0" applyProtection="0">
      <alignment vertical="center"/>
    </xf>
    <xf numFmtId="0" fontId="14" fillId="9" borderId="5" applyNumberFormat="0" applyAlignment="0" applyProtection="0">
      <alignment vertical="center"/>
    </xf>
    <xf numFmtId="0" fontId="15" fillId="9" borderId="4" applyNumberFormat="0" applyAlignment="0" applyProtection="0">
      <alignment vertical="center"/>
    </xf>
    <xf numFmtId="0" fontId="16" fillId="0" borderId="6" applyNumberFormat="0" applyFill="0" applyAlignment="0" applyProtection="0">
      <alignment vertical="center"/>
    </xf>
    <xf numFmtId="0" fontId="17" fillId="10" borderId="7" applyNumberFormat="0" applyAlignment="0" applyProtection="0">
      <alignment vertical="center"/>
    </xf>
    <xf numFmtId="0" fontId="18" fillId="0" borderId="0" applyNumberFormat="0" applyFill="0" applyBorder="0" applyAlignment="0" applyProtection="0">
      <alignment vertical="center"/>
    </xf>
    <xf numFmtId="0" fontId="5" fillId="11" borderId="8" applyNumberFormat="0" applyFont="0" applyAlignment="0" applyProtection="0">
      <alignment vertical="center"/>
    </xf>
    <xf numFmtId="0" fontId="19" fillId="0" borderId="0" applyNumberFormat="0" applyFill="0" applyBorder="0" applyAlignment="0" applyProtection="0">
      <alignment vertical="center"/>
    </xf>
    <xf numFmtId="0" fontId="20" fillId="0" borderId="9" applyNumberFormat="0" applyFill="0" applyAlignment="0" applyProtection="0">
      <alignment vertical="center"/>
    </xf>
    <xf numFmtId="0" fontId="21" fillId="12" borderId="0" applyNumberFormat="0" applyBorder="0" applyAlignment="0" applyProtection="0">
      <alignment vertical="center"/>
    </xf>
    <xf numFmtId="0" fontId="5" fillId="13" borderId="0" applyNumberFormat="0" applyBorder="0" applyAlignment="0" applyProtection="0">
      <alignment vertical="center"/>
    </xf>
    <xf numFmtId="0" fontId="5"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5" fillId="17" borderId="0" applyNumberFormat="0" applyBorder="0" applyAlignment="0" applyProtection="0">
      <alignment vertical="center"/>
    </xf>
    <xf numFmtId="0" fontId="5"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5" fillId="21" borderId="0" applyNumberFormat="0" applyBorder="0" applyAlignment="0" applyProtection="0">
      <alignment vertical="center"/>
    </xf>
    <xf numFmtId="0" fontId="5"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5" fillId="25" borderId="0" applyNumberFormat="0" applyBorder="0" applyAlignment="0" applyProtection="0">
      <alignment vertical="center"/>
    </xf>
    <xf numFmtId="0" fontId="5"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5" fillId="33" borderId="0" applyNumberFormat="0" applyBorder="0" applyAlignment="0" applyProtection="0">
      <alignment vertical="center"/>
    </xf>
    <xf numFmtId="0" fontId="5" fillId="34" borderId="0" applyNumberFormat="0" applyBorder="0" applyAlignment="0" applyProtection="0">
      <alignment vertical="center"/>
    </xf>
    <xf numFmtId="0" fontId="21" fillId="35" borderId="0" applyNumberFormat="0" applyBorder="0" applyAlignment="0" applyProtection="0">
      <alignment vertical="center"/>
    </xf>
  </cellStyleXfs>
  <cellXfs count="16">
    <xf numFmtId="0" fontId="0" fillId="0" borderId="0" xfId="0"/>
    <xf numFmtId="164" fontId="0" fillId="0" borderId="0" xfId="0" applyNumberFormat="1"/>
    <xf numFmtId="165" fontId="0" fillId="0" borderId="0" xfId="0" applyNumberFormat="1"/>
    <xf numFmtId="0" fontId="2" fillId="0" borderId="0" xfId="0" applyFont="1"/>
    <xf numFmtId="0" fontId="0" fillId="2" borderId="0" xfId="0" applyFill="1"/>
    <xf numFmtId="0" fontId="0" fillId="0" borderId="0" xfId="0" applyFont="1"/>
    <xf numFmtId="0" fontId="0" fillId="0" borderId="0" xfId="0" applyFill="1"/>
    <xf numFmtId="165" fontId="0" fillId="0" borderId="0" xfId="0" applyNumberFormat="1" applyFill="1"/>
    <xf numFmtId="0" fontId="3" fillId="0" borderId="0" xfId="0" applyFont="1" applyAlignment="1">
      <alignment wrapText="1"/>
    </xf>
    <xf numFmtId="0" fontId="0" fillId="3" borderId="0" xfId="0" applyFill="1"/>
    <xf numFmtId="164" fontId="0" fillId="3" borderId="0" xfId="0" applyNumberFormat="1" applyFill="1"/>
    <xf numFmtId="164" fontId="0" fillId="0" borderId="0" xfId="0" applyNumberFormat="1" applyFill="1"/>
    <xf numFmtId="164" fontId="0" fillId="4" borderId="0" xfId="0" applyNumberFormat="1" applyFill="1"/>
    <xf numFmtId="0" fontId="4" fillId="0" borderId="0" xfId="0" applyFont="1"/>
    <xf numFmtId="164" fontId="0" fillId="3" borderId="0" xfId="0" applyNumberFormat="1" applyFill="1" applyAlignment="1">
      <alignment horizontal="right"/>
    </xf>
    <xf numFmtId="0" fontId="22" fillId="0" borderId="0" xfId="0" applyFont="1"/>
  </cellXfs>
  <cellStyles count="43">
    <cellStyle name="20% - Accent1 2" xfId="20" xr:uid="{00000000-0005-0000-0000-000000000000}"/>
    <cellStyle name="20% - Accent2 2" xfId="24" xr:uid="{00000000-0005-0000-0000-000001000000}"/>
    <cellStyle name="20% - Accent3 2" xfId="28" xr:uid="{00000000-0005-0000-0000-000002000000}"/>
    <cellStyle name="20% - Accent4 2" xfId="32" xr:uid="{00000000-0005-0000-0000-000003000000}"/>
    <cellStyle name="20% - Accent5 2" xfId="36" xr:uid="{00000000-0005-0000-0000-000004000000}"/>
    <cellStyle name="20% - Accent6 2" xfId="40" xr:uid="{00000000-0005-0000-0000-000005000000}"/>
    <cellStyle name="40% - Accent1 2" xfId="21" xr:uid="{00000000-0005-0000-0000-000006000000}"/>
    <cellStyle name="40% - Accent2 2" xfId="25" xr:uid="{00000000-0005-0000-0000-000007000000}"/>
    <cellStyle name="40% - Accent3 2" xfId="29" xr:uid="{00000000-0005-0000-0000-000008000000}"/>
    <cellStyle name="40% - Accent4 2" xfId="33" xr:uid="{00000000-0005-0000-0000-000009000000}"/>
    <cellStyle name="40% - Accent5 2" xfId="37" xr:uid="{00000000-0005-0000-0000-00000A000000}"/>
    <cellStyle name="40% - Accent6 2" xfId="41" xr:uid="{00000000-0005-0000-0000-00000B000000}"/>
    <cellStyle name="60% - Accent1 2" xfId="22" xr:uid="{00000000-0005-0000-0000-00000C000000}"/>
    <cellStyle name="60% - Accent2 2" xfId="26" xr:uid="{00000000-0005-0000-0000-00000D000000}"/>
    <cellStyle name="60% - Accent3 2" xfId="30" xr:uid="{00000000-0005-0000-0000-00000E000000}"/>
    <cellStyle name="60% - Accent4 2" xfId="34" xr:uid="{00000000-0005-0000-0000-00000F000000}"/>
    <cellStyle name="60% - Accent5 2" xfId="38" xr:uid="{00000000-0005-0000-0000-000010000000}"/>
    <cellStyle name="60% - Accent6 2" xfId="42" xr:uid="{00000000-0005-0000-0000-000011000000}"/>
    <cellStyle name="Accent1 2" xfId="19" xr:uid="{00000000-0005-0000-0000-000012000000}"/>
    <cellStyle name="Accent2 2" xfId="23" xr:uid="{00000000-0005-0000-0000-000013000000}"/>
    <cellStyle name="Accent3 2" xfId="27" xr:uid="{00000000-0005-0000-0000-000014000000}"/>
    <cellStyle name="Accent4 2" xfId="31" xr:uid="{00000000-0005-0000-0000-000015000000}"/>
    <cellStyle name="Accent5 2" xfId="35" xr:uid="{00000000-0005-0000-0000-000016000000}"/>
    <cellStyle name="Accent6 2" xfId="39" xr:uid="{00000000-0005-0000-0000-000017000000}"/>
    <cellStyle name="Bad 2" xfId="8" xr:uid="{00000000-0005-0000-0000-000018000000}"/>
    <cellStyle name="Calculation 2" xfId="12" xr:uid="{00000000-0005-0000-0000-000019000000}"/>
    <cellStyle name="Check Cell 2" xfId="14" xr:uid="{00000000-0005-0000-0000-00001A000000}"/>
    <cellStyle name="Explanatory Text 2" xfId="17" xr:uid="{00000000-0005-0000-0000-00001B000000}"/>
    <cellStyle name="Good 2" xfId="7" xr:uid="{00000000-0005-0000-0000-00001C000000}"/>
    <cellStyle name="Heading 1 2" xfId="3" xr:uid="{00000000-0005-0000-0000-00001D000000}"/>
    <cellStyle name="Heading 2 2" xfId="4" xr:uid="{00000000-0005-0000-0000-00001E000000}"/>
    <cellStyle name="Heading 3 2" xfId="5" xr:uid="{00000000-0005-0000-0000-00001F000000}"/>
    <cellStyle name="Heading 4 2" xfId="6" xr:uid="{00000000-0005-0000-0000-000020000000}"/>
    <cellStyle name="Input 2" xfId="10" xr:uid="{00000000-0005-0000-0000-000021000000}"/>
    <cellStyle name="Linked Cell 2" xfId="13" xr:uid="{00000000-0005-0000-0000-000022000000}"/>
    <cellStyle name="Neutral 2" xfId="9" xr:uid="{00000000-0005-0000-0000-000023000000}"/>
    <cellStyle name="Normal" xfId="0" builtinId="0"/>
    <cellStyle name="Normal 2" xfId="1" xr:uid="{00000000-0005-0000-0000-000025000000}"/>
    <cellStyle name="Note 2" xfId="16" xr:uid="{00000000-0005-0000-0000-000026000000}"/>
    <cellStyle name="Output 2" xfId="11" xr:uid="{00000000-0005-0000-0000-000027000000}"/>
    <cellStyle name="Title 2" xfId="2" xr:uid="{00000000-0005-0000-0000-000028000000}"/>
    <cellStyle name="Total 2" xfId="18" xr:uid="{00000000-0005-0000-0000-000029000000}"/>
    <cellStyle name="Warning Text 2" xfId="15" xr:uid="{00000000-0005-0000-0000-00002A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'Interaction graph'!$B$29</c:f>
              <c:strCache>
                <c:ptCount val="1"/>
                <c:pt idx="0">
                  <c:v>Moderator_x000d_(-1 SD)</c:v>
                </c:pt>
              </c:strCache>
            </c:strRef>
          </c:tx>
          <c:spPr>
            <a:ln>
              <a:solidFill>
                <a:schemeClr val="tx1"/>
              </a:solidFill>
              <a:prstDash val="sysDash"/>
            </a:ln>
          </c:spPr>
          <c:marker>
            <c:spPr>
              <a:solidFill>
                <a:schemeClr val="tx1"/>
              </a:solidFill>
              <a:ln>
                <a:solidFill>
                  <a:schemeClr val="tx1"/>
                </a:solidFill>
              </a:ln>
            </c:spPr>
          </c:marker>
          <c:cat>
            <c:strRef>
              <c:f>'Interaction graph'!$D$22:$D$23</c:f>
              <c:strCache>
                <c:ptCount val="2"/>
                <c:pt idx="0">
                  <c:v>-1.2 (-1 SD)</c:v>
                </c:pt>
                <c:pt idx="1">
                  <c:v>1.2 (+1 SD)</c:v>
                </c:pt>
              </c:strCache>
            </c:strRef>
          </c:cat>
          <c:val>
            <c:numRef>
              <c:f>'Interaction graph'!$C$29:$D$29</c:f>
              <c:numCache>
                <c:formatCode>0.000</c:formatCode>
                <c:ptCount val="2"/>
                <c:pt idx="0">
                  <c:v>4.7422930803114625</c:v>
                </c:pt>
                <c:pt idx="1">
                  <c:v>6.6303546619314133</c:v>
                </c:pt>
              </c:numCache>
            </c:numRef>
          </c:val>
          <c:smooth val="0"/>
          <c:extLst>
            <c:ext xmlns:c16="http://schemas.microsoft.com/office/drawing/2014/chart" uri="{C3380CC4-5D6E-409C-BE32-E72D297353CC}">
              <c16:uniqueId val="{00000000-4E03-42BE-A16D-8F3DFCA65B0D}"/>
            </c:ext>
          </c:extLst>
        </c:ser>
        <c:ser>
          <c:idx val="1"/>
          <c:order val="1"/>
          <c:tx>
            <c:strRef>
              <c:f>'Interaction graph'!$B$30</c:f>
              <c:strCache>
                <c:ptCount val="1"/>
                <c:pt idx="0">
                  <c:v>Moderator_x000d_(+1 SD)</c:v>
                </c:pt>
              </c:strCache>
            </c:strRef>
          </c:tx>
          <c:spPr>
            <a:ln>
              <a:solidFill>
                <a:schemeClr val="tx1"/>
              </a:solidFill>
            </a:ln>
          </c:spPr>
          <c:marker>
            <c:spPr>
              <a:solidFill>
                <a:schemeClr val="tx1"/>
              </a:solidFill>
              <a:ln>
                <a:solidFill>
                  <a:schemeClr val="tx1"/>
                </a:solidFill>
              </a:ln>
            </c:spPr>
          </c:marker>
          <c:cat>
            <c:strRef>
              <c:f>'Interaction graph'!$D$22:$D$23</c:f>
              <c:strCache>
                <c:ptCount val="2"/>
                <c:pt idx="0">
                  <c:v>-1.2 (-1 SD)</c:v>
                </c:pt>
                <c:pt idx="1">
                  <c:v>1.2 (+1 SD)</c:v>
                </c:pt>
              </c:strCache>
            </c:strRef>
          </c:cat>
          <c:val>
            <c:numRef>
              <c:f>'Interaction graph'!$C$30:$D$30</c:f>
              <c:numCache>
                <c:formatCode>0.000</c:formatCode>
                <c:ptCount val="2"/>
                <c:pt idx="0">
                  <c:v>6.1172651860044578</c:v>
                </c:pt>
                <c:pt idx="1">
                  <c:v>5.9540870717526655</c:v>
                </c:pt>
              </c:numCache>
            </c:numRef>
          </c:val>
          <c:smooth val="0"/>
          <c:extLst>
            <c:ext xmlns:c16="http://schemas.microsoft.com/office/drawing/2014/chart" uri="{C3380CC4-5D6E-409C-BE32-E72D297353CC}">
              <c16:uniqueId val="{00000001-4E03-42BE-A16D-8F3DFCA65B0D}"/>
            </c:ext>
          </c:extLst>
        </c:ser>
        <c:dLbls>
          <c:showLegendKey val="0"/>
          <c:showVal val="0"/>
          <c:showCatName val="0"/>
          <c:showSerName val="0"/>
          <c:showPercent val="0"/>
          <c:showBubbleSize val="0"/>
        </c:dLbls>
        <c:marker val="1"/>
        <c:smooth val="0"/>
        <c:axId val="111566208"/>
        <c:axId val="114403200"/>
      </c:lineChart>
      <c:catAx>
        <c:axId val="111566208"/>
        <c:scaling>
          <c:orientation val="minMax"/>
        </c:scaling>
        <c:delete val="0"/>
        <c:axPos val="b"/>
        <c:title>
          <c:tx>
            <c:strRef>
              <c:f>'Interaction graph'!$B$2</c:f>
              <c:strCache>
                <c:ptCount val="1"/>
                <c:pt idx="0">
                  <c:v>X</c:v>
                </c:pt>
              </c:strCache>
            </c:strRef>
          </c:tx>
          <c:overlay val="0"/>
        </c:title>
        <c:numFmt formatCode="General" sourceLinked="1"/>
        <c:majorTickMark val="out"/>
        <c:minorTickMark val="none"/>
        <c:tickLblPos val="low"/>
        <c:crossAx val="114403200"/>
        <c:crosses val="autoZero"/>
        <c:auto val="1"/>
        <c:lblAlgn val="ctr"/>
        <c:lblOffset val="100"/>
        <c:noMultiLvlLbl val="0"/>
      </c:catAx>
      <c:valAx>
        <c:axId val="114403200"/>
        <c:scaling>
          <c:orientation val="minMax"/>
          <c:min val="4"/>
        </c:scaling>
        <c:delete val="0"/>
        <c:axPos val="l"/>
        <c:majorGridlines/>
        <c:title>
          <c:tx>
            <c:strRef>
              <c:f>'Interaction graph'!$B$14</c:f>
              <c:strCache>
                <c:ptCount val="1"/>
                <c:pt idx="0">
                  <c:v>Y</c:v>
                </c:pt>
              </c:strCache>
            </c:strRef>
          </c:tx>
          <c:overlay val="0"/>
          <c:txPr>
            <a:bodyPr rot="-5400000" vert="horz"/>
            <a:lstStyle/>
            <a:p>
              <a:pPr>
                <a:defRPr/>
              </a:pPr>
              <a:endParaRPr lang="en-US"/>
            </a:p>
          </c:txPr>
        </c:title>
        <c:numFmt formatCode="#,##0.00" sourceLinked="0"/>
        <c:majorTickMark val="out"/>
        <c:minorTickMark val="none"/>
        <c:tickLblPos val="nextTo"/>
        <c:crossAx val="111566208"/>
        <c:crosses val="autoZero"/>
        <c:crossBetween val="between"/>
      </c:valAx>
    </c:plotArea>
    <c:legend>
      <c:legendPos val="b"/>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smoothMarker"/>
        <c:varyColors val="0"/>
        <c:ser>
          <c:idx val="1"/>
          <c:order val="0"/>
          <c:tx>
            <c:v>95% confidence interval</c:v>
          </c:tx>
          <c:spPr>
            <a:ln w="19050" cap="rnd">
              <a:solidFill>
                <a:schemeClr val="tx1"/>
              </a:solidFill>
              <a:prstDash val="sysDash"/>
              <a:round/>
            </a:ln>
            <a:effectLst/>
          </c:spPr>
          <c:marker>
            <c:symbol val="none"/>
          </c:marker>
          <c:xVal>
            <c:numRef>
              <c:f>'Preacher moderation'!$A$2:$A$9999</c:f>
              <c:numCache>
                <c:formatCode>General</c:formatCode>
                <c:ptCount val="9998"/>
                <c:pt idx="0">
                  <c:v>-2</c:v>
                </c:pt>
                <c:pt idx="1">
                  <c:v>-1.9</c:v>
                </c:pt>
                <c:pt idx="2">
                  <c:v>-1.8</c:v>
                </c:pt>
                <c:pt idx="3">
                  <c:v>-1.7</c:v>
                </c:pt>
                <c:pt idx="4">
                  <c:v>-1.6</c:v>
                </c:pt>
                <c:pt idx="5">
                  <c:v>-1.5</c:v>
                </c:pt>
                <c:pt idx="6">
                  <c:v>-1.4</c:v>
                </c:pt>
                <c:pt idx="7">
                  <c:v>-1.3</c:v>
                </c:pt>
                <c:pt idx="8">
                  <c:v>-1.2</c:v>
                </c:pt>
                <c:pt idx="9">
                  <c:v>-1.1000000000000001</c:v>
                </c:pt>
                <c:pt idx="10">
                  <c:v>-1</c:v>
                </c:pt>
                <c:pt idx="11">
                  <c:v>-0.9</c:v>
                </c:pt>
                <c:pt idx="12">
                  <c:v>-0.8</c:v>
                </c:pt>
                <c:pt idx="13">
                  <c:v>-0.7</c:v>
                </c:pt>
                <c:pt idx="14">
                  <c:v>-0.6</c:v>
                </c:pt>
                <c:pt idx="15">
                  <c:v>-0.5</c:v>
                </c:pt>
                <c:pt idx="16">
                  <c:v>-0.4</c:v>
                </c:pt>
                <c:pt idx="17">
                  <c:v>-0.3</c:v>
                </c:pt>
                <c:pt idx="18">
                  <c:v>-0.2</c:v>
                </c:pt>
                <c:pt idx="19">
                  <c:v>-0.1</c:v>
                </c:pt>
                <c:pt idx="20">
                  <c:v>0</c:v>
                </c:pt>
                <c:pt idx="21">
                  <c:v>0.1</c:v>
                </c:pt>
                <c:pt idx="22">
                  <c:v>0.2</c:v>
                </c:pt>
                <c:pt idx="23">
                  <c:v>0.3</c:v>
                </c:pt>
                <c:pt idx="24">
                  <c:v>0.4</c:v>
                </c:pt>
                <c:pt idx="25">
                  <c:v>0.5</c:v>
                </c:pt>
                <c:pt idx="26">
                  <c:v>0.6</c:v>
                </c:pt>
                <c:pt idx="27">
                  <c:v>0.7</c:v>
                </c:pt>
                <c:pt idx="28">
                  <c:v>0.8</c:v>
                </c:pt>
                <c:pt idx="29">
                  <c:v>0.9</c:v>
                </c:pt>
                <c:pt idx="30">
                  <c:v>1</c:v>
                </c:pt>
                <c:pt idx="31">
                  <c:v>1.1000000000000001</c:v>
                </c:pt>
                <c:pt idx="32">
                  <c:v>1.2</c:v>
                </c:pt>
                <c:pt idx="33">
                  <c:v>1.3</c:v>
                </c:pt>
                <c:pt idx="34">
                  <c:v>1.4</c:v>
                </c:pt>
                <c:pt idx="35">
                  <c:v>1.5</c:v>
                </c:pt>
                <c:pt idx="36">
                  <c:v>1.6</c:v>
                </c:pt>
                <c:pt idx="37">
                  <c:v>1.7</c:v>
                </c:pt>
                <c:pt idx="38">
                  <c:v>1.8</c:v>
                </c:pt>
                <c:pt idx="39">
                  <c:v>1.9</c:v>
                </c:pt>
                <c:pt idx="40">
                  <c:v>2</c:v>
                </c:pt>
              </c:numCache>
            </c:numRef>
          </c:xVal>
          <c:yVal>
            <c:numRef>
              <c:f>'Preacher moderation'!$C$2:$C$9999</c:f>
              <c:numCache>
                <c:formatCode>General</c:formatCode>
                <c:ptCount val="9998"/>
                <c:pt idx="0">
                  <c:v>0.49102000000000001</c:v>
                </c:pt>
                <c:pt idx="1">
                  <c:v>0.47719</c:v>
                </c:pt>
                <c:pt idx="2">
                  <c:v>0.46300999999999998</c:v>
                </c:pt>
                <c:pt idx="3">
                  <c:v>0.44841999999999999</c:v>
                </c:pt>
                <c:pt idx="4">
                  <c:v>0.43337999999999999</c:v>
                </c:pt>
                <c:pt idx="5">
                  <c:v>0.41782000000000002</c:v>
                </c:pt>
                <c:pt idx="6">
                  <c:v>0.40167000000000003</c:v>
                </c:pt>
                <c:pt idx="7">
                  <c:v>0.38484000000000002</c:v>
                </c:pt>
                <c:pt idx="8">
                  <c:v>0.36725000000000002</c:v>
                </c:pt>
                <c:pt idx="9">
                  <c:v>0.34878999999999999</c:v>
                </c:pt>
                <c:pt idx="10">
                  <c:v>0.32932</c:v>
                </c:pt>
                <c:pt idx="11">
                  <c:v>0.30869999999999997</c:v>
                </c:pt>
                <c:pt idx="12">
                  <c:v>0.28678999999999999</c:v>
                </c:pt>
                <c:pt idx="13">
                  <c:v>0.26339000000000001</c:v>
                </c:pt>
                <c:pt idx="14">
                  <c:v>0.23832999999999999</c:v>
                </c:pt>
                <c:pt idx="15">
                  <c:v>0.21142</c:v>
                </c:pt>
                <c:pt idx="16">
                  <c:v>0.18246000000000001</c:v>
                </c:pt>
                <c:pt idx="17">
                  <c:v>0.15128</c:v>
                </c:pt>
                <c:pt idx="18">
                  <c:v>0.11773</c:v>
                </c:pt>
                <c:pt idx="19">
                  <c:v>8.1710000000000005E-2</c:v>
                </c:pt>
                <c:pt idx="20">
                  <c:v>4.3159999999999997E-2</c:v>
                </c:pt>
                <c:pt idx="21">
                  <c:v>2.0999999999999999E-3</c:v>
                </c:pt>
                <c:pt idx="22">
                  <c:v>-4.1410000000000002E-2</c:v>
                </c:pt>
                <c:pt idx="23">
                  <c:v>-8.727E-2</c:v>
                </c:pt>
                <c:pt idx="24">
                  <c:v>-0.1353</c:v>
                </c:pt>
                <c:pt idx="25">
                  <c:v>-0.18534</c:v>
                </c:pt>
                <c:pt idx="26">
                  <c:v>-0.23718</c:v>
                </c:pt>
                <c:pt idx="27">
                  <c:v>-0.29065000000000002</c:v>
                </c:pt>
                <c:pt idx="28">
                  <c:v>-0.34555000000000002</c:v>
                </c:pt>
                <c:pt idx="29">
                  <c:v>-0.40171000000000001</c:v>
                </c:pt>
                <c:pt idx="30">
                  <c:v>-0.45898</c:v>
                </c:pt>
                <c:pt idx="31">
                  <c:v>-0.51722999999999997</c:v>
                </c:pt>
                <c:pt idx="32">
                  <c:v>-0.57632000000000005</c:v>
                </c:pt>
                <c:pt idx="33">
                  <c:v>-0.63615999999999995</c:v>
                </c:pt>
                <c:pt idx="34">
                  <c:v>-0.69664000000000004</c:v>
                </c:pt>
                <c:pt idx="35">
                  <c:v>-0.75770000000000004</c:v>
                </c:pt>
                <c:pt idx="36">
                  <c:v>-0.81927000000000005</c:v>
                </c:pt>
                <c:pt idx="37">
                  <c:v>-0.88127</c:v>
                </c:pt>
                <c:pt idx="38">
                  <c:v>-0.94367000000000001</c:v>
                </c:pt>
                <c:pt idx="39">
                  <c:v>-1.0064200000000001</c:v>
                </c:pt>
                <c:pt idx="40">
                  <c:v>-1.06948</c:v>
                </c:pt>
              </c:numCache>
            </c:numRef>
          </c:yVal>
          <c:smooth val="1"/>
          <c:extLst>
            <c:ext xmlns:c16="http://schemas.microsoft.com/office/drawing/2014/chart" uri="{C3380CC4-5D6E-409C-BE32-E72D297353CC}">
              <c16:uniqueId val="{00000000-3A07-4645-B16E-989FAE9C3A80}"/>
            </c:ext>
          </c:extLst>
        </c:ser>
        <c:ser>
          <c:idx val="0"/>
          <c:order val="1"/>
          <c:tx>
            <c:strRef>
              <c:f>'Preacher moderation'!$B$1</c:f>
              <c:strCache>
                <c:ptCount val="1"/>
                <c:pt idx="0">
                  <c:v>Estimated effect size</c:v>
                </c:pt>
              </c:strCache>
            </c:strRef>
          </c:tx>
          <c:spPr>
            <a:ln w="19050" cap="rnd">
              <a:solidFill>
                <a:schemeClr val="tx1"/>
              </a:solidFill>
              <a:round/>
            </a:ln>
            <a:effectLst/>
          </c:spPr>
          <c:marker>
            <c:symbol val="none"/>
          </c:marker>
          <c:xVal>
            <c:numRef>
              <c:f>'Preacher moderation'!$A$2:$A$9999</c:f>
              <c:numCache>
                <c:formatCode>General</c:formatCode>
                <c:ptCount val="9998"/>
                <c:pt idx="0">
                  <c:v>-2</c:v>
                </c:pt>
                <c:pt idx="1">
                  <c:v>-1.9</c:v>
                </c:pt>
                <c:pt idx="2">
                  <c:v>-1.8</c:v>
                </c:pt>
                <c:pt idx="3">
                  <c:v>-1.7</c:v>
                </c:pt>
                <c:pt idx="4">
                  <c:v>-1.6</c:v>
                </c:pt>
                <c:pt idx="5">
                  <c:v>-1.5</c:v>
                </c:pt>
                <c:pt idx="6">
                  <c:v>-1.4</c:v>
                </c:pt>
                <c:pt idx="7">
                  <c:v>-1.3</c:v>
                </c:pt>
                <c:pt idx="8">
                  <c:v>-1.2</c:v>
                </c:pt>
                <c:pt idx="9">
                  <c:v>-1.1000000000000001</c:v>
                </c:pt>
                <c:pt idx="10">
                  <c:v>-1</c:v>
                </c:pt>
                <c:pt idx="11">
                  <c:v>-0.9</c:v>
                </c:pt>
                <c:pt idx="12">
                  <c:v>-0.8</c:v>
                </c:pt>
                <c:pt idx="13">
                  <c:v>-0.7</c:v>
                </c:pt>
                <c:pt idx="14">
                  <c:v>-0.6</c:v>
                </c:pt>
                <c:pt idx="15">
                  <c:v>-0.5</c:v>
                </c:pt>
                <c:pt idx="16">
                  <c:v>-0.4</c:v>
                </c:pt>
                <c:pt idx="17">
                  <c:v>-0.3</c:v>
                </c:pt>
                <c:pt idx="18">
                  <c:v>-0.2</c:v>
                </c:pt>
                <c:pt idx="19">
                  <c:v>-0.1</c:v>
                </c:pt>
                <c:pt idx="20">
                  <c:v>0</c:v>
                </c:pt>
                <c:pt idx="21">
                  <c:v>0.1</c:v>
                </c:pt>
                <c:pt idx="22">
                  <c:v>0.2</c:v>
                </c:pt>
                <c:pt idx="23">
                  <c:v>0.3</c:v>
                </c:pt>
                <c:pt idx="24">
                  <c:v>0.4</c:v>
                </c:pt>
                <c:pt idx="25">
                  <c:v>0.5</c:v>
                </c:pt>
                <c:pt idx="26">
                  <c:v>0.6</c:v>
                </c:pt>
                <c:pt idx="27">
                  <c:v>0.7</c:v>
                </c:pt>
                <c:pt idx="28">
                  <c:v>0.8</c:v>
                </c:pt>
                <c:pt idx="29">
                  <c:v>0.9</c:v>
                </c:pt>
                <c:pt idx="30">
                  <c:v>1</c:v>
                </c:pt>
                <c:pt idx="31">
                  <c:v>1.1000000000000001</c:v>
                </c:pt>
                <c:pt idx="32">
                  <c:v>1.2</c:v>
                </c:pt>
                <c:pt idx="33">
                  <c:v>1.3</c:v>
                </c:pt>
                <c:pt idx="34">
                  <c:v>1.4</c:v>
                </c:pt>
                <c:pt idx="35">
                  <c:v>1.5</c:v>
                </c:pt>
                <c:pt idx="36">
                  <c:v>1.6</c:v>
                </c:pt>
                <c:pt idx="37">
                  <c:v>1.7</c:v>
                </c:pt>
                <c:pt idx="38">
                  <c:v>1.8</c:v>
                </c:pt>
                <c:pt idx="39">
                  <c:v>1.9</c:v>
                </c:pt>
                <c:pt idx="40">
                  <c:v>2</c:v>
                </c:pt>
              </c:numCache>
            </c:numRef>
          </c:xVal>
          <c:yVal>
            <c:numRef>
              <c:f>'Preacher moderation'!$B$2:$B$9999</c:f>
              <c:numCache>
                <c:formatCode>General</c:formatCode>
                <c:ptCount val="9998"/>
                <c:pt idx="0">
                  <c:v>1.1269800000000001</c:v>
                </c:pt>
                <c:pt idx="1">
                  <c:v>1.08874</c:v>
                </c:pt>
                <c:pt idx="2">
                  <c:v>1.0504899999999999</c:v>
                </c:pt>
                <c:pt idx="3">
                  <c:v>1.01224</c:v>
                </c:pt>
                <c:pt idx="4">
                  <c:v>0.97399999999999998</c:v>
                </c:pt>
                <c:pt idx="5">
                  <c:v>0.93574999999999997</c:v>
                </c:pt>
                <c:pt idx="6">
                  <c:v>0.89749999999999996</c:v>
                </c:pt>
                <c:pt idx="7">
                  <c:v>0.85926000000000002</c:v>
                </c:pt>
                <c:pt idx="8">
                  <c:v>0.82101000000000002</c:v>
                </c:pt>
                <c:pt idx="9">
                  <c:v>0.78276000000000001</c:v>
                </c:pt>
                <c:pt idx="10">
                  <c:v>0.74451999999999996</c:v>
                </c:pt>
                <c:pt idx="11">
                  <c:v>0.70626999999999995</c:v>
                </c:pt>
                <c:pt idx="12">
                  <c:v>0.66803000000000001</c:v>
                </c:pt>
                <c:pt idx="13">
                  <c:v>0.62978000000000001</c:v>
                </c:pt>
                <c:pt idx="14">
                  <c:v>0.59153</c:v>
                </c:pt>
                <c:pt idx="15">
                  <c:v>0.55328999999999995</c:v>
                </c:pt>
                <c:pt idx="16">
                  <c:v>0.51504000000000005</c:v>
                </c:pt>
                <c:pt idx="17">
                  <c:v>0.47678999999999999</c:v>
                </c:pt>
                <c:pt idx="18">
                  <c:v>0.43855</c:v>
                </c:pt>
                <c:pt idx="19">
                  <c:v>0.40029999999999999</c:v>
                </c:pt>
                <c:pt idx="20">
                  <c:v>0.36205999999999999</c:v>
                </c:pt>
                <c:pt idx="21">
                  <c:v>0.32380999999999999</c:v>
                </c:pt>
                <c:pt idx="22">
                  <c:v>0.28555999999999998</c:v>
                </c:pt>
                <c:pt idx="23">
                  <c:v>0.24732000000000001</c:v>
                </c:pt>
                <c:pt idx="24">
                  <c:v>0.20907000000000001</c:v>
                </c:pt>
                <c:pt idx="25">
                  <c:v>0.17082</c:v>
                </c:pt>
                <c:pt idx="26">
                  <c:v>0.13258</c:v>
                </c:pt>
                <c:pt idx="27">
                  <c:v>9.4329999999999997E-2</c:v>
                </c:pt>
                <c:pt idx="28">
                  <c:v>5.6079999999999998E-2</c:v>
                </c:pt>
                <c:pt idx="29">
                  <c:v>1.7840000000000002E-2</c:v>
                </c:pt>
                <c:pt idx="30">
                  <c:v>-2.0410000000000001E-2</c:v>
                </c:pt>
                <c:pt idx="31">
                  <c:v>-5.8650000000000001E-2</c:v>
                </c:pt>
                <c:pt idx="32">
                  <c:v>-9.69E-2</c:v>
                </c:pt>
                <c:pt idx="33">
                  <c:v>-0.13514999999999999</c:v>
                </c:pt>
                <c:pt idx="34">
                  <c:v>-0.17338999999999999</c:v>
                </c:pt>
                <c:pt idx="35">
                  <c:v>-0.21163999999999999</c:v>
                </c:pt>
                <c:pt idx="36">
                  <c:v>-0.24989</c:v>
                </c:pt>
                <c:pt idx="37">
                  <c:v>-0.28813</c:v>
                </c:pt>
                <c:pt idx="38">
                  <c:v>-0.32638</c:v>
                </c:pt>
                <c:pt idx="39">
                  <c:v>-0.36463000000000001</c:v>
                </c:pt>
                <c:pt idx="40">
                  <c:v>-0.40287000000000001</c:v>
                </c:pt>
              </c:numCache>
            </c:numRef>
          </c:yVal>
          <c:smooth val="1"/>
          <c:extLst>
            <c:ext xmlns:c16="http://schemas.microsoft.com/office/drawing/2014/chart" uri="{C3380CC4-5D6E-409C-BE32-E72D297353CC}">
              <c16:uniqueId val="{00000001-3A07-4645-B16E-989FAE9C3A80}"/>
            </c:ext>
          </c:extLst>
        </c:ser>
        <c:ser>
          <c:idx val="2"/>
          <c:order val="2"/>
          <c:tx>
            <c:strRef>
              <c:f>'Preacher moderation'!$D$1</c:f>
              <c:strCache>
                <c:ptCount val="1"/>
                <c:pt idx="0">
                  <c:v>Upper bound CI</c:v>
                </c:pt>
              </c:strCache>
            </c:strRef>
          </c:tx>
          <c:spPr>
            <a:ln w="19050" cap="rnd">
              <a:solidFill>
                <a:schemeClr val="tx1"/>
              </a:solidFill>
              <a:prstDash val="sysDash"/>
              <a:round/>
            </a:ln>
            <a:effectLst/>
          </c:spPr>
          <c:marker>
            <c:symbol val="none"/>
          </c:marker>
          <c:xVal>
            <c:numRef>
              <c:f>'Preacher moderation'!$A$2:$A$9999</c:f>
              <c:numCache>
                <c:formatCode>General</c:formatCode>
                <c:ptCount val="9998"/>
                <c:pt idx="0">
                  <c:v>-2</c:v>
                </c:pt>
                <c:pt idx="1">
                  <c:v>-1.9</c:v>
                </c:pt>
                <c:pt idx="2">
                  <c:v>-1.8</c:v>
                </c:pt>
                <c:pt idx="3">
                  <c:v>-1.7</c:v>
                </c:pt>
                <c:pt idx="4">
                  <c:v>-1.6</c:v>
                </c:pt>
                <c:pt idx="5">
                  <c:v>-1.5</c:v>
                </c:pt>
                <c:pt idx="6">
                  <c:v>-1.4</c:v>
                </c:pt>
                <c:pt idx="7">
                  <c:v>-1.3</c:v>
                </c:pt>
                <c:pt idx="8">
                  <c:v>-1.2</c:v>
                </c:pt>
                <c:pt idx="9">
                  <c:v>-1.1000000000000001</c:v>
                </c:pt>
                <c:pt idx="10">
                  <c:v>-1</c:v>
                </c:pt>
                <c:pt idx="11">
                  <c:v>-0.9</c:v>
                </c:pt>
                <c:pt idx="12">
                  <c:v>-0.8</c:v>
                </c:pt>
                <c:pt idx="13">
                  <c:v>-0.7</c:v>
                </c:pt>
                <c:pt idx="14">
                  <c:v>-0.6</c:v>
                </c:pt>
                <c:pt idx="15">
                  <c:v>-0.5</c:v>
                </c:pt>
                <c:pt idx="16">
                  <c:v>-0.4</c:v>
                </c:pt>
                <c:pt idx="17">
                  <c:v>-0.3</c:v>
                </c:pt>
                <c:pt idx="18">
                  <c:v>-0.2</c:v>
                </c:pt>
                <c:pt idx="19">
                  <c:v>-0.1</c:v>
                </c:pt>
                <c:pt idx="20">
                  <c:v>0</c:v>
                </c:pt>
                <c:pt idx="21">
                  <c:v>0.1</c:v>
                </c:pt>
                <c:pt idx="22">
                  <c:v>0.2</c:v>
                </c:pt>
                <c:pt idx="23">
                  <c:v>0.3</c:v>
                </c:pt>
                <c:pt idx="24">
                  <c:v>0.4</c:v>
                </c:pt>
                <c:pt idx="25">
                  <c:v>0.5</c:v>
                </c:pt>
                <c:pt idx="26">
                  <c:v>0.6</c:v>
                </c:pt>
                <c:pt idx="27">
                  <c:v>0.7</c:v>
                </c:pt>
                <c:pt idx="28">
                  <c:v>0.8</c:v>
                </c:pt>
                <c:pt idx="29">
                  <c:v>0.9</c:v>
                </c:pt>
                <c:pt idx="30">
                  <c:v>1</c:v>
                </c:pt>
                <c:pt idx="31">
                  <c:v>1.1000000000000001</c:v>
                </c:pt>
                <c:pt idx="32">
                  <c:v>1.2</c:v>
                </c:pt>
                <c:pt idx="33">
                  <c:v>1.3</c:v>
                </c:pt>
                <c:pt idx="34">
                  <c:v>1.4</c:v>
                </c:pt>
                <c:pt idx="35">
                  <c:v>1.5</c:v>
                </c:pt>
                <c:pt idx="36">
                  <c:v>1.6</c:v>
                </c:pt>
                <c:pt idx="37">
                  <c:v>1.7</c:v>
                </c:pt>
                <c:pt idx="38">
                  <c:v>1.8</c:v>
                </c:pt>
                <c:pt idx="39">
                  <c:v>1.9</c:v>
                </c:pt>
                <c:pt idx="40">
                  <c:v>2</c:v>
                </c:pt>
              </c:numCache>
            </c:numRef>
          </c:xVal>
          <c:yVal>
            <c:numRef>
              <c:f>'Preacher moderation'!$D$2:$D$9999</c:f>
              <c:numCache>
                <c:formatCode>General</c:formatCode>
                <c:ptCount val="9998"/>
                <c:pt idx="0">
                  <c:v>1.76295</c:v>
                </c:pt>
                <c:pt idx="1">
                  <c:v>1.70028</c:v>
                </c:pt>
                <c:pt idx="2">
                  <c:v>1.6379699999999999</c:v>
                </c:pt>
                <c:pt idx="3">
                  <c:v>1.57606</c:v>
                </c:pt>
                <c:pt idx="4">
                  <c:v>1.51461</c:v>
                </c:pt>
                <c:pt idx="5">
                  <c:v>1.4536800000000001</c:v>
                </c:pt>
                <c:pt idx="6">
                  <c:v>1.39334</c:v>
                </c:pt>
                <c:pt idx="7">
                  <c:v>1.3336699999999999</c:v>
                </c:pt>
                <c:pt idx="8">
                  <c:v>1.27477</c:v>
                </c:pt>
                <c:pt idx="9">
                  <c:v>1.2167399999999999</c:v>
                </c:pt>
                <c:pt idx="10">
                  <c:v>1.1597200000000001</c:v>
                </c:pt>
                <c:pt idx="11">
                  <c:v>1.1038399999999999</c:v>
                </c:pt>
                <c:pt idx="12">
                  <c:v>1.0492699999999999</c:v>
                </c:pt>
                <c:pt idx="13">
                  <c:v>0.99617</c:v>
                </c:pt>
                <c:pt idx="14">
                  <c:v>0.94472999999999996</c:v>
                </c:pt>
                <c:pt idx="15">
                  <c:v>0.89515</c:v>
                </c:pt>
                <c:pt idx="16">
                  <c:v>0.84762000000000004</c:v>
                </c:pt>
                <c:pt idx="17">
                  <c:v>0.80230999999999997</c:v>
                </c:pt>
                <c:pt idx="18">
                  <c:v>0.75936000000000003</c:v>
                </c:pt>
                <c:pt idx="19">
                  <c:v>0.71889000000000003</c:v>
                </c:pt>
                <c:pt idx="20">
                  <c:v>0.68095000000000006</c:v>
                </c:pt>
                <c:pt idx="21">
                  <c:v>0.64551999999999998</c:v>
                </c:pt>
                <c:pt idx="22">
                  <c:v>0.61253999999999997</c:v>
                </c:pt>
                <c:pt idx="23">
                  <c:v>0.58189999999999997</c:v>
                </c:pt>
                <c:pt idx="24">
                  <c:v>0.55344000000000004</c:v>
                </c:pt>
                <c:pt idx="25">
                  <c:v>0.52698</c:v>
                </c:pt>
                <c:pt idx="26">
                  <c:v>0.50234000000000001</c:v>
                </c:pt>
                <c:pt idx="27">
                  <c:v>0.47931000000000001</c:v>
                </c:pt>
                <c:pt idx="28">
                  <c:v>0.45772000000000002</c:v>
                </c:pt>
                <c:pt idx="29">
                  <c:v>0.43739</c:v>
                </c:pt>
                <c:pt idx="30">
                  <c:v>0.41816999999999999</c:v>
                </c:pt>
                <c:pt idx="31">
                  <c:v>0.39992</c:v>
                </c:pt>
                <c:pt idx="32">
                  <c:v>0.38252000000000003</c:v>
                </c:pt>
                <c:pt idx="33">
                  <c:v>0.36586000000000002</c:v>
                </c:pt>
                <c:pt idx="34">
                  <c:v>0.34986</c:v>
                </c:pt>
                <c:pt idx="35">
                  <c:v>0.33442</c:v>
                </c:pt>
                <c:pt idx="36">
                  <c:v>0.31949</c:v>
                </c:pt>
                <c:pt idx="37">
                  <c:v>0.30501</c:v>
                </c:pt>
                <c:pt idx="38">
                  <c:v>0.29091</c:v>
                </c:pt>
                <c:pt idx="39">
                  <c:v>0.27717000000000003</c:v>
                </c:pt>
                <c:pt idx="40">
                  <c:v>0.26373000000000002</c:v>
                </c:pt>
              </c:numCache>
            </c:numRef>
          </c:yVal>
          <c:smooth val="1"/>
          <c:extLst>
            <c:ext xmlns:c16="http://schemas.microsoft.com/office/drawing/2014/chart" uri="{C3380CC4-5D6E-409C-BE32-E72D297353CC}">
              <c16:uniqueId val="{00000002-3A07-4645-B16E-989FAE9C3A80}"/>
            </c:ext>
          </c:extLst>
        </c:ser>
        <c:dLbls>
          <c:showLegendKey val="0"/>
          <c:showVal val="0"/>
          <c:showCatName val="0"/>
          <c:showSerName val="0"/>
          <c:showPercent val="0"/>
          <c:showBubbleSize val="0"/>
        </c:dLbls>
        <c:axId val="113903104"/>
        <c:axId val="113905024"/>
      </c:scatterChart>
      <c:valAx>
        <c:axId val="113903104"/>
        <c:scaling>
          <c:orientation val="minMax"/>
        </c:scaling>
        <c:delete val="0"/>
        <c:axPos val="b"/>
        <c:title>
          <c:tx>
            <c:strRef>
              <c:f>'Preacher moderation'!$G$3</c:f>
              <c:strCache>
                <c:ptCount val="1"/>
                <c:pt idx="0">
                  <c:v>Moderator</c:v>
                </c:pt>
              </c:strCache>
            </c:strRef>
          </c:tx>
          <c:layout>
            <c:manualLayout>
              <c:xMode val="edge"/>
              <c:yMode val="edge"/>
              <c:x val="0.384666598329924"/>
              <c:y val="0.79729901960784322"/>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113905024"/>
        <c:crosses val="autoZero"/>
        <c:crossBetween val="midCat"/>
      </c:valAx>
      <c:valAx>
        <c:axId val="113905024"/>
        <c:scaling>
          <c:orientation val="minMax"/>
        </c:scaling>
        <c:delete val="0"/>
        <c:axPos val="l"/>
        <c:title>
          <c:tx>
            <c:strRef>
              <c:f>'Preacher moderation'!$G$2</c:f>
              <c:strCache>
                <c:ptCount val="1"/>
                <c:pt idx="0">
                  <c:v>Conditional Effect of X on Y</c:v>
                </c:pt>
              </c:strCache>
            </c:strRef>
          </c:tx>
          <c:layout>
            <c:manualLayout>
              <c:xMode val="edge"/>
              <c:yMode val="edge"/>
              <c:x val="1.1055033173804272E-2"/>
              <c:y val="4.9652230971128607E-2"/>
            </c:manualLayout>
          </c:layout>
          <c:overlay val="0"/>
          <c:spPr>
            <a:noFill/>
            <a:ln>
              <a:noFill/>
            </a:ln>
            <a:effectLst/>
          </c:spPr>
          <c:txPr>
            <a:bodyPr rot="-5400000" spcFirstLastPara="1" vertOverflow="ellipsis" vert="horz" wrap="square" anchor="ctr" anchorCtr="1"/>
            <a:lstStyle/>
            <a:p>
              <a:pPr>
                <a:defRPr sz="9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113903104"/>
        <c:crosses val="autoZero"/>
        <c:crossBetween val="midCat"/>
      </c:valAx>
      <c:spPr>
        <a:noFill/>
        <a:ln>
          <a:noFill/>
        </a:ln>
        <a:effectLst/>
      </c:spPr>
    </c:plotArea>
    <c:legend>
      <c:legendPos val="b"/>
      <c:legendEntry>
        <c:idx val="2"/>
        <c:delete val="1"/>
      </c:legendEntry>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drawings/_rels/drawing7.xml.rels><?xml version="1.0" encoding="UTF-8" standalone="yes"?>
<Relationships xmlns="http://schemas.openxmlformats.org/package/2006/relationships"><Relationship Id="rId1" Type="http://schemas.openxmlformats.org/officeDocument/2006/relationships/chart" Target="../charts/chart1.xml"/></Relationships>
</file>

<file path=xl/drawings/_rels/drawing8.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13</xdr:col>
      <xdr:colOff>0</xdr:colOff>
      <xdr:row>3</xdr:row>
      <xdr:rowOff>0</xdr:rowOff>
    </xdr:from>
    <xdr:to>
      <xdr:col>20</xdr:col>
      <xdr:colOff>9525</xdr:colOff>
      <xdr:row>20</xdr:row>
      <xdr:rowOff>60960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7924800" y="548640"/>
          <a:ext cx="4276725" cy="31699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AU" sz="1100" b="0">
              <a:solidFill>
                <a:schemeClr val="dk1"/>
              </a:solidFill>
              <a:effectLst/>
              <a:latin typeface="+mn-lt"/>
              <a:ea typeface="+mn-ea"/>
              <a:cs typeface="+mn-cs"/>
            </a:rPr>
            <a:t>This macro will create an</a:t>
          </a:r>
          <a:r>
            <a:rPr lang="en-AU" sz="1100" b="0" baseline="0">
              <a:solidFill>
                <a:schemeClr val="dk1"/>
              </a:solidFill>
              <a:effectLst/>
              <a:latin typeface="+mn-lt"/>
              <a:ea typeface="+mn-ea"/>
              <a:cs typeface="+mn-cs"/>
            </a:rPr>
            <a:t> Mplus prepared data file, and a syntax file based on your data.</a:t>
          </a:r>
          <a:endParaRPr lang="en-AU">
            <a:effectLst/>
          </a:endParaRPr>
        </a:p>
        <a:p>
          <a:endParaRPr lang="en-AU" sz="1100" b="1" u="sng"/>
        </a:p>
        <a:p>
          <a:r>
            <a:rPr lang="en-AU" sz="1100" b="1" u="sng"/>
            <a:t>Instructions</a:t>
          </a:r>
        </a:p>
        <a:p>
          <a:endParaRPr lang="en-AU" sz="1100"/>
        </a:p>
        <a:p>
          <a:r>
            <a:rPr lang="en-AU" sz="1100"/>
            <a:t>1. Enter the variable names in the first row (the macro will shorten</a:t>
          </a:r>
          <a:r>
            <a:rPr lang="en-AU" sz="1100" baseline="0"/>
            <a:t> them to 8 characters or less)</a:t>
          </a:r>
          <a:endParaRPr lang="en-AU" sz="1100"/>
        </a:p>
        <a:p>
          <a:r>
            <a:rPr lang="en-AU" sz="1100"/>
            <a:t>2.</a:t>
          </a:r>
          <a:r>
            <a:rPr lang="en-AU" sz="1100" baseline="0"/>
            <a:t> Enter a variable alias (i.e., easy to remember name or label) in the second row</a:t>
          </a:r>
          <a:endParaRPr lang="en-AU" sz="1100"/>
        </a:p>
        <a:p>
          <a:r>
            <a:rPr lang="en-AU" sz="1100"/>
            <a:t>3. Click</a:t>
          </a:r>
          <a:r>
            <a:rPr lang="en-AU" sz="1100" baseline="0"/>
            <a:t> on Add-Ins -&gt; Mplus tools</a:t>
          </a:r>
        </a:p>
        <a:p>
          <a:r>
            <a:rPr lang="en-AU" sz="1100"/>
            <a:t>4. Click on "Export data / prepare input file"</a:t>
          </a:r>
        </a:p>
        <a:p>
          <a:r>
            <a:rPr lang="en-AU" sz="1100" baseline="0"/>
            <a:t>5. Fill out the options in the menu and click on the "Export dataset and create input file"</a:t>
          </a:r>
        </a:p>
        <a:p>
          <a:endParaRPr lang="en-AU" sz="1100" baseline="0"/>
        </a:p>
        <a:p>
          <a:r>
            <a:rPr lang="en-AU" sz="1100" baseline="0"/>
            <a:t>Note: If a variable name is longer than 8 characters, Mplus Tools makes an educated guess as to how to shorten the variable name. In some cases, it may produce duplicate names, which will return an error message in Mplus.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104775</xdr:colOff>
      <xdr:row>0</xdr:row>
      <xdr:rowOff>85725</xdr:rowOff>
    </xdr:from>
    <xdr:to>
      <xdr:col>7</xdr:col>
      <xdr:colOff>114300</xdr:colOff>
      <xdr:row>18</xdr:row>
      <xdr:rowOff>125895</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104775" y="85725"/>
          <a:ext cx="4276725" cy="33797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AU" sz="1100" b="0">
              <a:solidFill>
                <a:schemeClr val="dk1"/>
              </a:solidFill>
              <a:effectLst/>
              <a:latin typeface="+mn-lt"/>
              <a:ea typeface="+mn-ea"/>
              <a:cs typeface="+mn-cs"/>
            </a:rPr>
            <a:t>This macro will format the output from an Mplus analysis. The formatted</a:t>
          </a:r>
          <a:r>
            <a:rPr lang="en-AU" sz="1100" b="0" baseline="0">
              <a:solidFill>
                <a:schemeClr val="dk1"/>
              </a:solidFill>
              <a:effectLst/>
              <a:latin typeface="+mn-lt"/>
              <a:ea typeface="+mn-ea"/>
              <a:cs typeface="+mn-cs"/>
            </a:rPr>
            <a:t> output can easily be copied into a Word document.</a:t>
          </a:r>
        </a:p>
        <a:p>
          <a:pPr marL="0" marR="0" indent="0" defTabSz="914400" eaLnBrk="1" fontAlgn="auto" latinLnBrk="0" hangingPunct="1">
            <a:lnSpc>
              <a:spcPct val="100000"/>
            </a:lnSpc>
            <a:spcBef>
              <a:spcPts val="0"/>
            </a:spcBef>
            <a:spcAft>
              <a:spcPts val="0"/>
            </a:spcAft>
            <a:buClrTx/>
            <a:buSzTx/>
            <a:buFontTx/>
            <a:buNone/>
            <a:tabLst/>
            <a:defRPr/>
          </a:pPr>
          <a:endParaRPr lang="en-AU" sz="1100" b="1" u="sng"/>
        </a:p>
        <a:p>
          <a:r>
            <a:rPr lang="en-AU" sz="1100" b="1" u="sng"/>
            <a:t>Instructions</a:t>
          </a:r>
        </a:p>
        <a:p>
          <a:endParaRPr lang="en-AU" sz="1100"/>
        </a:p>
        <a:p>
          <a:r>
            <a:rPr lang="en-AU" sz="1100"/>
            <a:t>1. Click</a:t>
          </a:r>
          <a:r>
            <a:rPr lang="en-AU" sz="1100" baseline="0"/>
            <a:t> on Add-Ins -&gt; Mplus tools</a:t>
          </a:r>
        </a:p>
        <a:p>
          <a:r>
            <a:rPr lang="en-AU" sz="1100"/>
            <a:t>2. Click on "Format Mplus output file"</a:t>
          </a:r>
        </a:p>
        <a:p>
          <a:r>
            <a:rPr lang="en-AU" sz="1100"/>
            <a:t>3. Paste</a:t>
          </a:r>
          <a:r>
            <a:rPr lang="en-AU" sz="1100" baseline="0"/>
            <a:t> your Mplus output file (CTRL-V) into the text box</a:t>
          </a:r>
        </a:p>
        <a:p>
          <a:endParaRPr lang="en-AU" sz="1100" baseline="0"/>
        </a:p>
        <a:p>
          <a:r>
            <a:rPr lang="en-AU" sz="1100" b="0" u="none"/>
            <a:t>From</a:t>
          </a:r>
          <a:r>
            <a:rPr lang="en-AU" sz="1100" b="0" u="none" baseline="0"/>
            <a:t> here, you have five options:</a:t>
          </a:r>
        </a:p>
        <a:p>
          <a:r>
            <a:rPr lang="en-AU" sz="1100" b="0" u="none" baseline="0"/>
            <a:t>* Create a correlation table (from the observed data; you must use the "sampstat" option under OUTPUT)</a:t>
          </a:r>
        </a:p>
        <a:p>
          <a:r>
            <a:rPr lang="en-AU" sz="1100" b="0" u="none" baseline="0"/>
            <a:t>* Create a residual correlations table</a:t>
          </a:r>
        </a:p>
        <a:p>
          <a:r>
            <a:rPr lang="en-AU" sz="1100" b="0" u="none" baseline="0"/>
            <a:t>* Create a CFA results table (for confirmatory factor analysis)</a:t>
          </a:r>
        </a:p>
        <a:p>
          <a:r>
            <a:rPr lang="en-AU" sz="1100" b="0" u="none" baseline="0"/>
            <a:t>* Create a regression table (for regression / path analysis)</a:t>
          </a:r>
        </a:p>
        <a:p>
          <a:r>
            <a:rPr lang="en-AU" sz="1100" b="0" u="none" baseline="0"/>
            <a:t>* Format fit statistics (print fit statistics in a usable form)</a:t>
          </a:r>
        </a:p>
        <a:p>
          <a:endParaRPr lang="en-AU" sz="1100" b="0" u="none" baseline="0"/>
        </a:p>
        <a:p>
          <a:r>
            <a:rPr lang="en-AU" sz="1100" b="0" u="none" baseline="0"/>
            <a:t>Note that this macro can be run from any worksheet.</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0</xdr:colOff>
      <xdr:row>1</xdr:row>
      <xdr:rowOff>0</xdr:rowOff>
    </xdr:from>
    <xdr:to>
      <xdr:col>11</xdr:col>
      <xdr:colOff>9525</xdr:colOff>
      <xdr:row>27</xdr:row>
      <xdr:rowOff>99060</xdr:rowOff>
    </xdr:to>
    <xdr:sp macro="" textlink="">
      <xdr:nvSpPr>
        <xdr:cNvPr id="2" name="TextBox 1">
          <a:extLst>
            <a:ext uri="{FF2B5EF4-FFF2-40B4-BE49-F238E27FC236}">
              <a16:creationId xmlns:a16="http://schemas.microsoft.com/office/drawing/2014/main" id="{E40A75D4-A727-4630-85E4-B74E79AC7680}"/>
            </a:ext>
          </a:extLst>
        </xdr:cNvPr>
        <xdr:cNvSpPr txBox="1"/>
      </xdr:nvSpPr>
      <xdr:spPr>
        <a:xfrm>
          <a:off x="2438400" y="182880"/>
          <a:ext cx="4276725" cy="4853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AU" sz="1100" b="0">
              <a:solidFill>
                <a:schemeClr val="dk1"/>
              </a:solidFill>
              <a:effectLst/>
              <a:latin typeface="+mn-lt"/>
              <a:ea typeface="+mn-ea"/>
              <a:cs typeface="+mn-cs"/>
            </a:rPr>
            <a:t>The Monte Carlo function will allow you to generate simulated data files for</a:t>
          </a:r>
          <a:r>
            <a:rPr lang="en-AU" sz="1100" b="0" baseline="0">
              <a:solidFill>
                <a:schemeClr val="dk1"/>
              </a:solidFill>
              <a:effectLst/>
              <a:latin typeface="+mn-lt"/>
              <a:ea typeface="+mn-ea"/>
              <a:cs typeface="+mn-cs"/>
            </a:rPr>
            <a:t> analysis in Mplus. The data is drawn from the current worksheet. This function is useful for creating datasets that would otherwise be difficult to generate using Mplus. The macro will also create an Mplus input file.</a:t>
          </a:r>
          <a:endParaRPr lang="en-AU">
            <a:effectLst/>
          </a:endParaRPr>
        </a:p>
        <a:p>
          <a:endParaRPr lang="en-AU" sz="1100" b="1" u="sng"/>
        </a:p>
        <a:p>
          <a:r>
            <a:rPr lang="en-AU" sz="1100" b="1" u="sng"/>
            <a:t>Instructions</a:t>
          </a:r>
        </a:p>
        <a:p>
          <a:r>
            <a:rPr lang="en-AU" sz="1100"/>
            <a:t>1. Generate</a:t>
          </a:r>
          <a:r>
            <a:rPr lang="en-AU" sz="1100" baseline="0"/>
            <a:t> some data in Excel using a random function. You can specify relations between variables. In this example, y is equal to 3*x1 and 2*x2 plus some error variance.</a:t>
          </a:r>
          <a:endParaRPr lang="en-AU" sz="1100"/>
        </a:p>
        <a:p>
          <a:r>
            <a:rPr lang="en-AU" sz="1100"/>
            <a:t>2. Click</a:t>
          </a:r>
          <a:r>
            <a:rPr lang="en-AU" sz="1100" baseline="0"/>
            <a:t> on Add-Ins -&gt; Mplus tools</a:t>
          </a:r>
        </a:p>
        <a:p>
          <a:r>
            <a:rPr lang="en-AU" sz="1100"/>
            <a:t>3. Click on "Monte Carlo data generation", and fill out the options</a:t>
          </a:r>
        </a:p>
        <a:p>
          <a:endParaRPr lang="en-AU" sz="1100" baseline="0"/>
        </a:p>
        <a:p>
          <a:r>
            <a:rPr lang="en-AU" sz="1100" b="1" u="sng" baseline="0"/>
            <a:t>Notes</a:t>
          </a:r>
        </a:p>
        <a:p>
          <a:r>
            <a:rPr lang="en-AU" sz="1100" baseline="0"/>
            <a:t>* The macro will include all data until it encounters a blank row or column</a:t>
          </a:r>
        </a:p>
        <a:p>
          <a:r>
            <a:rPr lang="en-AU" sz="1100" baseline="0"/>
            <a:t>* To generate random data, you should use Excel's random number generation functions, such as RAND().</a:t>
          </a:r>
        </a:p>
        <a:p>
          <a:r>
            <a:rPr lang="en-AU" sz="1100" baseline="0"/>
            <a:t>* To create normally distributed data with mean (M) and standard deviation (SD), you can use the formula: =NORM.INV(RAND(),M,SD) (replace M and SD with the desired values).</a:t>
          </a:r>
        </a:p>
        <a:p>
          <a:r>
            <a:rPr lang="en-AU" sz="1100" baseline="0"/>
            <a:t>* You could also use other distributions, such as BETA.INV, GAMMA.INV, CHISQ.INV.</a:t>
          </a:r>
        </a:p>
        <a:p>
          <a:r>
            <a:rPr lang="en-AU" sz="1100" baseline="0"/>
            <a:t>* To create a covariance between two variables, generate a column of random data. Add the same random data to the two variables.</a:t>
          </a:r>
        </a:p>
        <a:p>
          <a:r>
            <a:rPr lang="en-AU" sz="1100" baseline="0"/>
            <a:t>* To create unique variance for each variable, generate separate random data for each variable.</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28575</xdr:colOff>
      <xdr:row>0</xdr:row>
      <xdr:rowOff>142875</xdr:rowOff>
    </xdr:from>
    <xdr:to>
      <xdr:col>12</xdr:col>
      <xdr:colOff>61291</xdr:colOff>
      <xdr:row>16</xdr:row>
      <xdr:rowOff>76200</xdr:rowOff>
    </xdr:to>
    <xdr:sp macro="" textlink="">
      <xdr:nvSpPr>
        <xdr:cNvPr id="2" name="TextBox 1">
          <a:extLst>
            <a:ext uri="{FF2B5EF4-FFF2-40B4-BE49-F238E27FC236}">
              <a16:creationId xmlns:a16="http://schemas.microsoft.com/office/drawing/2014/main" id="{CBD5005D-3A6C-41C0-8818-6F94439800DD}"/>
            </a:ext>
          </a:extLst>
        </xdr:cNvPr>
        <xdr:cNvSpPr txBox="1"/>
      </xdr:nvSpPr>
      <xdr:spPr>
        <a:xfrm>
          <a:off x="5905500" y="142875"/>
          <a:ext cx="4299916" cy="2990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AU" sz="1100" b="0">
              <a:solidFill>
                <a:schemeClr val="dk1"/>
              </a:solidFill>
              <a:effectLst/>
              <a:latin typeface="+mn-lt"/>
              <a:ea typeface="+mn-ea"/>
              <a:cs typeface="+mn-cs"/>
            </a:rPr>
            <a:t>This worksheet automatically</a:t>
          </a:r>
          <a:r>
            <a:rPr lang="en-AU" sz="1100" b="0" baseline="0">
              <a:solidFill>
                <a:schemeClr val="dk1"/>
              </a:solidFill>
              <a:effectLst/>
              <a:latin typeface="+mn-lt"/>
              <a:ea typeface="+mn-ea"/>
              <a:cs typeface="+mn-cs"/>
            </a:rPr>
            <a:t> calculates the chi-square difference test between two models (one being nested in the other).</a:t>
          </a:r>
          <a:endParaRPr lang="en-AU">
            <a:effectLst/>
          </a:endParaRPr>
        </a:p>
        <a:p>
          <a:endParaRPr lang="en-AU" sz="1100" b="1" u="sng"/>
        </a:p>
        <a:p>
          <a:r>
            <a:rPr lang="en-AU" sz="1100" b="1" u="sng"/>
            <a:t>Instructions</a:t>
          </a:r>
        </a:p>
        <a:p>
          <a:endParaRPr lang="en-AU" sz="1100"/>
        </a:p>
        <a:p>
          <a:r>
            <a:rPr lang="en-AU" sz="1100"/>
            <a:t>1. Enter the chi-square and the degrees of freedom</a:t>
          </a:r>
          <a:r>
            <a:rPr lang="en-AU" sz="1100" baseline="0"/>
            <a:t> for the comparison model in the first greyed out area.</a:t>
          </a:r>
        </a:p>
        <a:p>
          <a:r>
            <a:rPr lang="en-AU" sz="1100" b="0" u="none" baseline="0"/>
            <a:t>2. Enter the chi-square and the degrees of freedom for the nested model in the second greyed out area.</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304800</xdr:colOff>
      <xdr:row>0</xdr:row>
      <xdr:rowOff>133349</xdr:rowOff>
    </xdr:from>
    <xdr:to>
      <xdr:col>11</xdr:col>
      <xdr:colOff>247650</xdr:colOff>
      <xdr:row>21</xdr:row>
      <xdr:rowOff>180974</xdr:rowOff>
    </xdr:to>
    <xdr:sp macro="" textlink="">
      <xdr:nvSpPr>
        <xdr:cNvPr id="2" name="TextBox 1">
          <a:extLst>
            <a:ext uri="{FF2B5EF4-FFF2-40B4-BE49-F238E27FC236}">
              <a16:creationId xmlns:a16="http://schemas.microsoft.com/office/drawing/2014/main" id="{00000000-0008-0000-0300-000002000000}"/>
            </a:ext>
          </a:extLst>
        </xdr:cNvPr>
        <xdr:cNvSpPr txBox="1"/>
      </xdr:nvSpPr>
      <xdr:spPr>
        <a:xfrm>
          <a:off x="4276725" y="133349"/>
          <a:ext cx="5429250" cy="404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1" i="0">
              <a:solidFill>
                <a:schemeClr val="dk1"/>
              </a:solidFill>
              <a:effectLst/>
              <a:latin typeface="+mn-lt"/>
              <a:ea typeface="+mn-ea"/>
              <a:cs typeface="+mn-cs"/>
            </a:rPr>
            <a:t>Difference Testing Using Chi-Square (MLM, MLR, WLSM)</a:t>
          </a:r>
        </a:p>
        <a:p>
          <a:endParaRPr lang="en-AU" sz="1100" b="0" i="0">
            <a:solidFill>
              <a:schemeClr val="dk1"/>
            </a:solidFill>
            <a:effectLst/>
            <a:latin typeface="+mn-lt"/>
            <a:ea typeface="+mn-ea"/>
            <a:cs typeface="+mn-cs"/>
          </a:endParaRPr>
        </a:p>
        <a:p>
          <a:r>
            <a:rPr lang="en-AU" sz="1100" b="0" i="0">
              <a:solidFill>
                <a:schemeClr val="dk1"/>
              </a:solidFill>
              <a:effectLst/>
              <a:latin typeface="+mn-lt"/>
              <a:ea typeface="+mn-ea"/>
              <a:cs typeface="+mn-cs"/>
            </a:rPr>
            <a:t>This worksheet</a:t>
          </a:r>
          <a:r>
            <a:rPr lang="en-AU" sz="1100" b="0" i="0" baseline="0">
              <a:solidFill>
                <a:schemeClr val="dk1"/>
              </a:solidFill>
              <a:effectLst/>
              <a:latin typeface="+mn-lt"/>
              <a:ea typeface="+mn-ea"/>
              <a:cs typeface="+mn-cs"/>
            </a:rPr>
            <a:t> calculates the chi-square difference test for the MLM, MLR and WLSM estimators. The instructions are exactly the same as the previous worksheet.</a:t>
          </a:r>
        </a:p>
        <a:p>
          <a:endParaRPr lang="en-AU" sz="1100" b="0" i="0" baseline="0">
            <a:solidFill>
              <a:schemeClr val="dk1"/>
            </a:solidFill>
            <a:effectLst/>
            <a:latin typeface="+mn-lt"/>
            <a:ea typeface="+mn-ea"/>
            <a:cs typeface="+mn-cs"/>
          </a:endParaRPr>
        </a:p>
        <a:p>
          <a:endParaRPr lang="en-AU" sz="1100" b="0" i="0" baseline="0">
            <a:solidFill>
              <a:schemeClr val="dk1"/>
            </a:solidFill>
            <a:effectLst/>
            <a:latin typeface="+mn-lt"/>
            <a:ea typeface="+mn-ea"/>
            <a:cs typeface="+mn-cs"/>
          </a:endParaRPr>
        </a:p>
        <a:p>
          <a:r>
            <a:rPr lang="en-AU" sz="1100" b="0" i="0" baseline="0">
              <a:solidFill>
                <a:schemeClr val="dk1"/>
              </a:solidFill>
              <a:effectLst/>
              <a:latin typeface="+mn-lt"/>
              <a:ea typeface="+mn-ea"/>
              <a:cs typeface="+mn-cs"/>
            </a:rPr>
            <a:t>The following instructions are reproduced from the Mplus website:</a:t>
          </a:r>
          <a:endParaRPr lang="en-AU" sz="1100" b="0" i="0">
            <a:solidFill>
              <a:schemeClr val="dk1"/>
            </a:solidFill>
            <a:effectLst/>
            <a:latin typeface="+mn-lt"/>
            <a:ea typeface="+mn-ea"/>
            <a:cs typeface="+mn-cs"/>
          </a:endParaRPr>
        </a:p>
        <a:p>
          <a:endParaRPr lang="en-AU" sz="1100" b="0" i="0">
            <a:solidFill>
              <a:schemeClr val="dk1"/>
            </a:solidFill>
            <a:effectLst/>
            <a:latin typeface="+mn-lt"/>
            <a:ea typeface="+mn-ea"/>
            <a:cs typeface="+mn-cs"/>
          </a:endParaRPr>
        </a:p>
        <a:p>
          <a:r>
            <a:rPr lang="en-AU" sz="1100" b="0" i="0">
              <a:solidFill>
                <a:schemeClr val="dk1"/>
              </a:solidFill>
              <a:effectLst/>
              <a:latin typeface="+mn-lt"/>
              <a:ea typeface="+mn-ea"/>
              <a:cs typeface="+mn-cs"/>
            </a:rPr>
            <a:t>Following are the steps needed to compute a chi-square difference test in Mplus using the MLM (Satorra-Bentler), MLR, and WLSM chi-square. DIFFTEST should be used for MLMV and WLSMV. The nested model is the more restrictive model with more degrees of freedom than the comparison model.</a:t>
          </a:r>
        </a:p>
        <a:p>
          <a:endParaRPr lang="en-AU" sz="1100" b="0" i="0">
            <a:solidFill>
              <a:schemeClr val="dk1"/>
            </a:solidFill>
            <a:effectLst/>
            <a:latin typeface="+mn-lt"/>
            <a:ea typeface="+mn-ea"/>
            <a:cs typeface="+mn-cs"/>
          </a:endParaRPr>
        </a:p>
        <a:p>
          <a:r>
            <a:rPr lang="en-AU" sz="1100" b="0" i="0">
              <a:solidFill>
                <a:schemeClr val="dk1"/>
              </a:solidFill>
              <a:effectLst/>
              <a:latin typeface="+mn-lt"/>
              <a:ea typeface="+mn-ea"/>
              <a:cs typeface="+mn-cs"/>
            </a:rPr>
            <a:t>Compute the difference test scaling correction cd, where d0 is the degrees of freedom in the nested model, c0 is the scaling correction factor for the nested model, d1 is the degrees of freedom in the comparison model, and c1 is the scaling correction factor for the comparison model. Be sure to use the correction factor given in the output for the H0 model. cd = (d0 * c0 - d1*c1)/(d0 - d1) </a:t>
          </a:r>
        </a:p>
        <a:p>
          <a:endParaRPr lang="en-AU" sz="1100" b="0" i="0">
            <a:solidFill>
              <a:schemeClr val="dk1"/>
            </a:solidFill>
            <a:effectLst/>
            <a:latin typeface="+mn-lt"/>
            <a:ea typeface="+mn-ea"/>
            <a:cs typeface="+mn-cs"/>
          </a:endParaRPr>
        </a:p>
        <a:p>
          <a:r>
            <a:rPr lang="en-AU" sz="1100" b="0" i="0">
              <a:solidFill>
                <a:schemeClr val="dk1"/>
              </a:solidFill>
              <a:effectLst/>
              <a:latin typeface="+mn-lt"/>
              <a:ea typeface="+mn-ea"/>
              <a:cs typeface="+mn-cs"/>
            </a:rPr>
            <a:t>Compute the Satorra-Bentler scaled chi-square difference test TRd as follows: TRd = (T0*c0 - T1*c1)/cd where T0 and T1 are the MLM, MLR, or WLSM chi-square values for the nested and comparison model, respectively. For MLM and MLR the products T0*c0 and T1*c1 are the same as the corresponding ML chi-square values.</a:t>
          </a:r>
        </a:p>
        <a:p>
          <a:endParaRPr lang="en-AU"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4</xdr:col>
      <xdr:colOff>247650</xdr:colOff>
      <xdr:row>1</xdr:row>
      <xdr:rowOff>133350</xdr:rowOff>
    </xdr:from>
    <xdr:to>
      <xdr:col>11</xdr:col>
      <xdr:colOff>257175</xdr:colOff>
      <xdr:row>20</xdr:row>
      <xdr:rowOff>34290</xdr:rowOff>
    </xdr:to>
    <xdr:sp macro="" textlink="">
      <xdr:nvSpPr>
        <xdr:cNvPr id="2" name="TextBox 1">
          <a:extLst>
            <a:ext uri="{FF2B5EF4-FFF2-40B4-BE49-F238E27FC236}">
              <a16:creationId xmlns:a16="http://schemas.microsoft.com/office/drawing/2014/main" id="{00000000-0008-0000-0400-000002000000}"/>
            </a:ext>
          </a:extLst>
        </xdr:cNvPr>
        <xdr:cNvSpPr txBox="1"/>
      </xdr:nvSpPr>
      <xdr:spPr>
        <a:xfrm>
          <a:off x="3800475" y="323850"/>
          <a:ext cx="4276725" cy="35204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AU" sz="1100" b="0">
              <a:solidFill>
                <a:schemeClr val="dk1"/>
              </a:solidFill>
              <a:effectLst/>
              <a:latin typeface="+mn-lt"/>
              <a:ea typeface="+mn-ea"/>
              <a:cs typeface="+mn-cs"/>
            </a:rPr>
            <a:t>This worksheet will </a:t>
          </a:r>
          <a:r>
            <a:rPr lang="en-AU" sz="1100" b="0" baseline="0">
              <a:solidFill>
                <a:schemeClr val="dk1"/>
              </a:solidFill>
              <a:effectLst/>
              <a:latin typeface="+mn-lt"/>
              <a:ea typeface="+mn-ea"/>
              <a:cs typeface="+mn-cs"/>
            </a:rPr>
            <a:t> calculate composite reliability (aka: Raykov's factor rho), which will give you the percentage of the variance across the total items that is explained by the factor. It will also calculate average variance extracted (AVE).</a:t>
          </a:r>
          <a:endParaRPr lang="en-AU">
            <a:effectLst/>
          </a:endParaRPr>
        </a:p>
        <a:p>
          <a:endParaRPr lang="en-AU" sz="1100" b="1" u="sng"/>
        </a:p>
        <a:p>
          <a:r>
            <a:rPr lang="en-AU" sz="1100" b="1" u="sng"/>
            <a:t>Instructions</a:t>
          </a:r>
        </a:p>
        <a:p>
          <a:endParaRPr lang="en-AU" sz="1100"/>
        </a:p>
        <a:p>
          <a:r>
            <a:rPr lang="en-AU" sz="1100"/>
            <a:t>Use</a:t>
          </a:r>
          <a:r>
            <a:rPr lang="en-AU" sz="1100" baseline="0"/>
            <a:t> unstandardised or standardised output for all of the following instructions. If you use standardised output, leave factor variances at 1.</a:t>
          </a:r>
          <a:endParaRPr lang="en-AU" sz="1100"/>
        </a:p>
        <a:p>
          <a:endParaRPr lang="en-AU" sz="1100"/>
        </a:p>
        <a:p>
          <a:r>
            <a:rPr lang="en-AU" sz="1100"/>
            <a:t>1. Enter</a:t>
          </a:r>
          <a:r>
            <a:rPr lang="en-AU" sz="1100" baseline="0"/>
            <a:t> the variance of the factor under the heading "Factor Variance"</a:t>
          </a:r>
          <a:endParaRPr lang="en-AU" sz="1100"/>
        </a:p>
        <a:p>
          <a:r>
            <a:rPr lang="en-AU" sz="1100"/>
            <a:t>2. Enter the factor loadings under</a:t>
          </a:r>
          <a:r>
            <a:rPr lang="en-AU" sz="1100" baseline="0"/>
            <a:t> the heading "Unstandardised Factor Loadings"</a:t>
          </a:r>
        </a:p>
        <a:p>
          <a:r>
            <a:rPr lang="en-AU" sz="1100" baseline="0"/>
            <a:t>3. Enter the residual variances under the heading "Residual Variances"</a:t>
          </a:r>
        </a:p>
        <a:p>
          <a:r>
            <a:rPr lang="en-AU" sz="1100" baseline="0"/>
            <a:t>4. If you have allowed covariances between the residuals, enter the covariances under the "Residual Covariances" heading</a:t>
          </a:r>
        </a:p>
        <a:p>
          <a:endParaRPr lang="en-AU" sz="1100" baseline="0"/>
        </a:p>
        <a:p>
          <a:r>
            <a:rPr lang="en-AU" sz="1100" baseline="0"/>
            <a:t>The construct reliability will appear at the top, on Row 2. You can drag this formula across if you wish to assess additional factors.</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6</xdr:col>
      <xdr:colOff>185737</xdr:colOff>
      <xdr:row>1</xdr:row>
      <xdr:rowOff>90487</xdr:rowOff>
    </xdr:from>
    <xdr:to>
      <xdr:col>13</xdr:col>
      <xdr:colOff>490537</xdr:colOff>
      <xdr:row>17</xdr:row>
      <xdr:rowOff>104775</xdr:rowOff>
    </xdr:to>
    <xdr:graphicFrame macro="">
      <xdr:nvGraphicFramePr>
        <xdr:cNvPr id="2" name="Chart 1">
          <a:extLst>
            <a:ext uri="{FF2B5EF4-FFF2-40B4-BE49-F238E27FC236}">
              <a16:creationId xmlns:a16="http://schemas.microsoft.com/office/drawing/2014/main" id="{00000000-0008-0000-05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0</xdr:colOff>
      <xdr:row>19</xdr:row>
      <xdr:rowOff>0</xdr:rowOff>
    </xdr:from>
    <xdr:to>
      <xdr:col>13</xdr:col>
      <xdr:colOff>9525</xdr:colOff>
      <xdr:row>29</xdr:row>
      <xdr:rowOff>142875</xdr:rowOff>
    </xdr:to>
    <xdr:sp macro="" textlink="">
      <xdr:nvSpPr>
        <xdr:cNvPr id="3" name="TextBox 2">
          <a:extLst>
            <a:ext uri="{FF2B5EF4-FFF2-40B4-BE49-F238E27FC236}">
              <a16:creationId xmlns:a16="http://schemas.microsoft.com/office/drawing/2014/main" id="{150428E6-788D-4913-AE18-E89E717A1546}"/>
            </a:ext>
          </a:extLst>
        </xdr:cNvPr>
        <xdr:cNvSpPr txBox="1"/>
      </xdr:nvSpPr>
      <xdr:spPr>
        <a:xfrm>
          <a:off x="4752975" y="3619500"/>
          <a:ext cx="4276725" cy="2047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AU" sz="1100" b="0">
              <a:solidFill>
                <a:schemeClr val="dk1"/>
              </a:solidFill>
              <a:effectLst/>
              <a:latin typeface="+mn-lt"/>
              <a:ea typeface="+mn-ea"/>
              <a:cs typeface="+mn-cs"/>
            </a:rPr>
            <a:t>This worksheet produces a</a:t>
          </a:r>
          <a:r>
            <a:rPr lang="en-AU" sz="1100" b="0" baseline="0">
              <a:solidFill>
                <a:schemeClr val="dk1"/>
              </a:solidFill>
              <a:effectLst/>
              <a:latin typeface="+mn-lt"/>
              <a:ea typeface="+mn-ea"/>
              <a:cs typeface="+mn-cs"/>
            </a:rPr>
            <a:t> interaction graph based on a moderated regression analysis.</a:t>
          </a:r>
          <a:endParaRPr lang="en-AU">
            <a:effectLst/>
          </a:endParaRPr>
        </a:p>
        <a:p>
          <a:endParaRPr lang="en-AU" sz="1100" b="1" u="sng"/>
        </a:p>
        <a:p>
          <a:r>
            <a:rPr lang="en-AU" sz="1100" b="1" u="sng"/>
            <a:t>Instructions</a:t>
          </a:r>
        </a:p>
        <a:p>
          <a:endParaRPr lang="en-AU" sz="1100"/>
        </a:p>
        <a:p>
          <a:r>
            <a:rPr lang="en-AU" sz="1100"/>
            <a:t>You should</a:t>
          </a:r>
          <a:r>
            <a:rPr lang="en-AU" sz="1100" baseline="0"/>
            <a:t> fill out all of the cells highlighted in yellow, including the names of the main independent variable (X), the moderator, as well as their their means, SDs and regression coefficients.</a:t>
          </a:r>
          <a:endParaRPr lang="en-AU" sz="1100"/>
        </a:p>
        <a:p>
          <a:endParaRPr lang="en-AU" sz="1100"/>
        </a:p>
        <a:p>
          <a:r>
            <a:rPr lang="en-AU" sz="1100"/>
            <a:t>You should also fill in the intercept, and indicate the standard deviations by which you want to use</a:t>
          </a:r>
          <a:r>
            <a:rPr lang="en-AU" sz="1100" baseline="0"/>
            <a:t> to generate the two lines.</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5</xdr:col>
      <xdr:colOff>120098</xdr:colOff>
      <xdr:row>4</xdr:row>
      <xdr:rowOff>163790</xdr:rowOff>
    </xdr:from>
    <xdr:to>
      <xdr:col>7</xdr:col>
      <xdr:colOff>96940</xdr:colOff>
      <xdr:row>17</xdr:row>
      <xdr:rowOff>135290</xdr:rowOff>
    </xdr:to>
    <xdr:graphicFrame macro="">
      <xdr:nvGraphicFramePr>
        <xdr:cNvPr id="2" name="Chart 1">
          <a:extLst>
            <a:ext uri="{FF2B5EF4-FFF2-40B4-BE49-F238E27FC236}">
              <a16:creationId xmlns:a16="http://schemas.microsoft.com/office/drawing/2014/main" id="{00000000-0008-0000-0600-000002000000}"/>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0</xdr:colOff>
      <xdr:row>19</xdr:row>
      <xdr:rowOff>0</xdr:rowOff>
    </xdr:from>
    <xdr:to>
      <xdr:col>7</xdr:col>
      <xdr:colOff>292790</xdr:colOff>
      <xdr:row>34</xdr:row>
      <xdr:rowOff>79513</xdr:rowOff>
    </xdr:to>
    <xdr:sp macro="" textlink="">
      <xdr:nvSpPr>
        <xdr:cNvPr id="4" name="TextBox 3">
          <a:extLst>
            <a:ext uri="{FF2B5EF4-FFF2-40B4-BE49-F238E27FC236}">
              <a16:creationId xmlns:a16="http://schemas.microsoft.com/office/drawing/2014/main" id="{97460803-6ECC-46C0-9BC1-541914AAEAC6}"/>
            </a:ext>
          </a:extLst>
        </xdr:cNvPr>
        <xdr:cNvSpPr txBox="1"/>
      </xdr:nvSpPr>
      <xdr:spPr>
        <a:xfrm>
          <a:off x="3737113" y="3763617"/>
          <a:ext cx="4387712" cy="28624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AU" sz="1100" b="0">
              <a:solidFill>
                <a:schemeClr val="dk1"/>
              </a:solidFill>
              <a:effectLst/>
              <a:latin typeface="+mn-lt"/>
              <a:ea typeface="+mn-ea"/>
              <a:cs typeface="+mn-cs"/>
            </a:rPr>
            <a:t>This worksheet produces a</a:t>
          </a:r>
          <a:r>
            <a:rPr lang="en-AU" sz="1100" b="0" baseline="0">
              <a:solidFill>
                <a:schemeClr val="dk1"/>
              </a:solidFill>
              <a:effectLst/>
              <a:latin typeface="+mn-lt"/>
              <a:ea typeface="+mn-ea"/>
              <a:cs typeface="+mn-cs"/>
            </a:rPr>
            <a:t> interaction graph based on a moderated regression analysis, using the method of Preacher, Rucker and Hayes (2007). See example 3.18 in the Mplus manual.</a:t>
          </a:r>
          <a:endParaRPr lang="en-AU">
            <a:effectLst/>
          </a:endParaRPr>
        </a:p>
        <a:p>
          <a:endParaRPr lang="en-AU" sz="1100" b="1" u="sng"/>
        </a:p>
        <a:p>
          <a:r>
            <a:rPr lang="en-AU" sz="1100" b="1" u="sng"/>
            <a:t>Instructions</a:t>
          </a:r>
        </a:p>
        <a:p>
          <a:endParaRPr lang="en-AU" sz="1100"/>
        </a:p>
        <a:p>
          <a:r>
            <a:rPr lang="en-AU" sz="1100" baseline="0"/>
            <a:t>1. Conduct a moderation analysis as in example 3.18 in the Mplus manual. </a:t>
          </a:r>
        </a:p>
        <a:p>
          <a:endParaRPr lang="en-AU" sz="1100" baseline="0"/>
        </a:p>
        <a:p>
          <a:r>
            <a:rPr lang="en-AU" sz="1100" baseline="0"/>
            <a:t>2. View the loop (moderation) plot. Go to Plot -&gt; Save plot data.</a:t>
          </a:r>
        </a:p>
        <a:p>
          <a:endParaRPr lang="en-AU" sz="1100" baseline="0"/>
        </a:p>
        <a:p>
          <a:r>
            <a:rPr lang="en-AU" sz="1100" baseline="0"/>
            <a:t>3. From the saved plot data, copy the four columns into Columns A to D on this worksheet.</a:t>
          </a:r>
        </a:p>
        <a:p>
          <a:endParaRPr lang="en-AU" sz="1100" baseline="0"/>
        </a:p>
        <a:p>
          <a:r>
            <a:rPr lang="en-AU" sz="1100" baseline="0"/>
            <a:t>Change the names of the X and Y axes by changing the cells in yellow.</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cloud/Toolkit/Excel%20personal%20macros/Mplus%20Tools.xla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definedNames>
      <definedName name="RLZ"/>
    </definedNames>
    <sheetDataSet>
      <sheetData sheetId="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52"/>
  <dimension ref="A1:K252"/>
  <sheetViews>
    <sheetView tabSelected="1" workbookViewId="0">
      <selection activeCell="C1" sqref="C1"/>
    </sheetView>
  </sheetViews>
  <sheetFormatPr defaultRowHeight="15"/>
  <sheetData>
    <row r="1" spans="1:11">
      <c r="A1" t="s">
        <v>2</v>
      </c>
      <c r="B1" t="s">
        <v>1</v>
      </c>
      <c r="C1" t="s">
        <v>3</v>
      </c>
      <c r="D1" t="s">
        <v>4</v>
      </c>
      <c r="E1" t="s">
        <v>5</v>
      </c>
      <c r="F1" t="s">
        <v>6</v>
      </c>
      <c r="G1" t="s">
        <v>8</v>
      </c>
      <c r="H1" t="s">
        <v>9</v>
      </c>
      <c r="I1" t="s">
        <v>10</v>
      </c>
      <c r="J1" t="s">
        <v>11</v>
      </c>
      <c r="K1" t="s">
        <v>12</v>
      </c>
    </row>
    <row r="2" spans="1:11">
      <c r="A2" t="s">
        <v>0</v>
      </c>
      <c r="B2" t="s">
        <v>7</v>
      </c>
      <c r="C2" t="s">
        <v>13</v>
      </c>
      <c r="D2" t="s">
        <v>14</v>
      </c>
      <c r="E2" t="s">
        <v>15</v>
      </c>
      <c r="F2" t="s">
        <v>16</v>
      </c>
      <c r="G2" t="s">
        <v>17</v>
      </c>
      <c r="H2" t="s">
        <v>18</v>
      </c>
      <c r="I2" t="s">
        <v>19</v>
      </c>
      <c r="J2" t="s">
        <v>20</v>
      </c>
      <c r="K2" t="s">
        <v>21</v>
      </c>
    </row>
    <row r="3" spans="1:11">
      <c r="A3">
        <v>37</v>
      </c>
      <c r="B3">
        <v>1</v>
      </c>
      <c r="C3">
        <v>6</v>
      </c>
      <c r="D3">
        <v>6</v>
      </c>
      <c r="E3">
        <v>6</v>
      </c>
      <c r="F3">
        <v>5</v>
      </c>
      <c r="G3">
        <v>9</v>
      </c>
      <c r="H3">
        <v>9</v>
      </c>
      <c r="I3">
        <v>10</v>
      </c>
      <c r="J3">
        <v>10</v>
      </c>
      <c r="K3">
        <v>12</v>
      </c>
    </row>
    <row r="4" spans="1:11">
      <c r="A4">
        <v>27</v>
      </c>
      <c r="B4">
        <v>1</v>
      </c>
      <c r="C4">
        <v>9</v>
      </c>
      <c r="D4">
        <v>9</v>
      </c>
      <c r="E4">
        <v>10</v>
      </c>
      <c r="F4">
        <v>7</v>
      </c>
      <c r="G4">
        <v>9</v>
      </c>
      <c r="H4">
        <v>9</v>
      </c>
      <c r="I4">
        <v>12</v>
      </c>
      <c r="J4">
        <v>9</v>
      </c>
      <c r="K4">
        <v>15</v>
      </c>
    </row>
    <row r="5" spans="1:11">
      <c r="A5">
        <v>45</v>
      </c>
      <c r="B5">
        <v>1</v>
      </c>
      <c r="C5">
        <v>9</v>
      </c>
      <c r="D5">
        <v>12</v>
      </c>
      <c r="E5">
        <v>11</v>
      </c>
      <c r="F5">
        <v>10</v>
      </c>
      <c r="G5">
        <v>10</v>
      </c>
      <c r="H5">
        <v>11</v>
      </c>
      <c r="I5">
        <v>13</v>
      </c>
      <c r="J5">
        <v>9</v>
      </c>
      <c r="K5">
        <v>18</v>
      </c>
    </row>
    <row r="6" spans="1:11">
      <c r="A6">
        <v>41</v>
      </c>
      <c r="B6">
        <v>1</v>
      </c>
      <c r="C6">
        <v>7</v>
      </c>
      <c r="D6">
        <v>5</v>
      </c>
      <c r="E6">
        <v>4</v>
      </c>
      <c r="F6">
        <v>6</v>
      </c>
      <c r="G6">
        <v>3</v>
      </c>
      <c r="H6">
        <v>4</v>
      </c>
      <c r="I6">
        <v>6</v>
      </c>
      <c r="J6">
        <v>6</v>
      </c>
      <c r="K6">
        <v>8</v>
      </c>
    </row>
    <row r="7" spans="1:11">
      <c r="A7">
        <v>31</v>
      </c>
      <c r="B7">
        <v>1</v>
      </c>
      <c r="C7">
        <v>2</v>
      </c>
      <c r="D7">
        <v>2</v>
      </c>
      <c r="E7">
        <v>4</v>
      </c>
      <c r="F7">
        <v>5</v>
      </c>
      <c r="G7">
        <v>4</v>
      </c>
      <c r="H7">
        <v>8</v>
      </c>
      <c r="I7">
        <v>3</v>
      </c>
      <c r="J7">
        <v>4</v>
      </c>
      <c r="K7">
        <v>5</v>
      </c>
    </row>
    <row r="8" spans="1:11">
      <c r="A8">
        <v>43</v>
      </c>
      <c r="B8">
        <v>1</v>
      </c>
      <c r="C8">
        <v>5</v>
      </c>
      <c r="D8">
        <v>4</v>
      </c>
      <c r="E8">
        <v>5</v>
      </c>
      <c r="F8">
        <v>2</v>
      </c>
      <c r="G8">
        <v>0</v>
      </c>
      <c r="H8">
        <v>3</v>
      </c>
      <c r="I8">
        <v>-1</v>
      </c>
      <c r="J8">
        <v>2</v>
      </c>
      <c r="K8">
        <v>1</v>
      </c>
    </row>
    <row r="9" spans="1:11">
      <c r="A9">
        <v>53</v>
      </c>
      <c r="B9">
        <v>2</v>
      </c>
      <c r="C9">
        <v>6</v>
      </c>
      <c r="D9">
        <v>7</v>
      </c>
      <c r="E9">
        <v>8</v>
      </c>
      <c r="F9">
        <v>8</v>
      </c>
      <c r="G9">
        <v>11</v>
      </c>
      <c r="H9">
        <v>8</v>
      </c>
      <c r="I9">
        <v>9</v>
      </c>
      <c r="J9">
        <v>11</v>
      </c>
      <c r="K9">
        <v>12</v>
      </c>
    </row>
    <row r="10" spans="1:11">
      <c r="A10">
        <v>54</v>
      </c>
      <c r="B10">
        <v>1</v>
      </c>
      <c r="C10">
        <v>5</v>
      </c>
      <c r="D10">
        <v>10</v>
      </c>
      <c r="E10">
        <v>8</v>
      </c>
      <c r="F10">
        <v>7</v>
      </c>
      <c r="G10">
        <v>10</v>
      </c>
      <c r="H10">
        <v>9</v>
      </c>
      <c r="I10">
        <v>9</v>
      </c>
      <c r="J10">
        <v>8</v>
      </c>
      <c r="K10">
        <v>16</v>
      </c>
    </row>
    <row r="11" spans="1:11">
      <c r="A11">
        <v>33</v>
      </c>
      <c r="B11">
        <v>2</v>
      </c>
      <c r="C11">
        <v>7</v>
      </c>
      <c r="D11">
        <v>7</v>
      </c>
      <c r="E11">
        <v>10</v>
      </c>
      <c r="F11">
        <v>6</v>
      </c>
      <c r="G11">
        <v>8</v>
      </c>
      <c r="H11">
        <v>8</v>
      </c>
      <c r="I11">
        <v>6</v>
      </c>
      <c r="J11">
        <v>8</v>
      </c>
      <c r="K11">
        <v>9</v>
      </c>
    </row>
    <row r="12" spans="1:11">
      <c r="A12">
        <v>29</v>
      </c>
      <c r="B12">
        <v>2</v>
      </c>
      <c r="C12">
        <v>6</v>
      </c>
      <c r="D12">
        <v>7</v>
      </c>
      <c r="E12">
        <v>9</v>
      </c>
      <c r="F12">
        <v>7</v>
      </c>
      <c r="G12">
        <v>6</v>
      </c>
      <c r="H12">
        <v>4</v>
      </c>
      <c r="I12">
        <v>6</v>
      </c>
      <c r="J12">
        <v>5</v>
      </c>
      <c r="K12">
        <v>12</v>
      </c>
    </row>
    <row r="13" spans="1:11">
      <c r="A13">
        <v>57</v>
      </c>
      <c r="B13">
        <v>1</v>
      </c>
      <c r="C13">
        <v>8</v>
      </c>
      <c r="D13">
        <v>10</v>
      </c>
      <c r="E13">
        <v>9</v>
      </c>
      <c r="F13">
        <v>6</v>
      </c>
      <c r="G13" t="s">
        <v>22</v>
      </c>
      <c r="H13">
        <v>5</v>
      </c>
      <c r="I13">
        <v>5</v>
      </c>
      <c r="J13">
        <v>6</v>
      </c>
      <c r="K13">
        <v>9</v>
      </c>
    </row>
    <row r="14" spans="1:11">
      <c r="A14">
        <v>31</v>
      </c>
      <c r="B14">
        <v>2</v>
      </c>
      <c r="C14">
        <v>7</v>
      </c>
      <c r="D14">
        <v>6</v>
      </c>
      <c r="E14">
        <v>6</v>
      </c>
      <c r="F14">
        <v>9</v>
      </c>
      <c r="G14">
        <v>9</v>
      </c>
      <c r="H14">
        <v>9</v>
      </c>
      <c r="I14">
        <v>10</v>
      </c>
      <c r="J14">
        <v>10</v>
      </c>
      <c r="K14">
        <v>15</v>
      </c>
    </row>
    <row r="15" spans="1:11">
      <c r="A15">
        <v>32</v>
      </c>
      <c r="B15">
        <v>2</v>
      </c>
      <c r="C15">
        <v>8</v>
      </c>
      <c r="D15">
        <v>9</v>
      </c>
      <c r="E15">
        <v>11</v>
      </c>
      <c r="F15">
        <v>8</v>
      </c>
      <c r="G15">
        <v>11</v>
      </c>
      <c r="H15">
        <v>11</v>
      </c>
      <c r="I15">
        <v>7</v>
      </c>
      <c r="J15">
        <v>11</v>
      </c>
      <c r="K15">
        <v>17</v>
      </c>
    </row>
    <row r="16" spans="1:11">
      <c r="A16">
        <v>40</v>
      </c>
      <c r="B16">
        <v>1</v>
      </c>
      <c r="C16">
        <v>6</v>
      </c>
      <c r="D16">
        <v>9</v>
      </c>
      <c r="E16">
        <v>7</v>
      </c>
      <c r="F16">
        <v>7</v>
      </c>
      <c r="G16">
        <v>8</v>
      </c>
      <c r="H16">
        <v>11</v>
      </c>
      <c r="I16">
        <v>6</v>
      </c>
      <c r="J16">
        <v>7</v>
      </c>
      <c r="K16">
        <v>14</v>
      </c>
    </row>
    <row r="17" spans="1:11">
      <c r="A17">
        <v>34</v>
      </c>
      <c r="B17">
        <v>2</v>
      </c>
      <c r="C17">
        <v>3</v>
      </c>
      <c r="D17">
        <v>7</v>
      </c>
      <c r="E17">
        <v>4</v>
      </c>
      <c r="F17">
        <v>5</v>
      </c>
      <c r="G17">
        <v>7</v>
      </c>
      <c r="H17">
        <v>6</v>
      </c>
      <c r="I17">
        <v>5</v>
      </c>
      <c r="J17">
        <v>3</v>
      </c>
      <c r="K17">
        <v>7</v>
      </c>
    </row>
    <row r="18" spans="1:11">
      <c r="A18">
        <v>36</v>
      </c>
      <c r="B18">
        <v>2</v>
      </c>
      <c r="C18">
        <v>4</v>
      </c>
      <c r="D18">
        <v>4</v>
      </c>
      <c r="E18">
        <v>3</v>
      </c>
      <c r="F18">
        <v>6</v>
      </c>
      <c r="G18">
        <v>5</v>
      </c>
      <c r="H18">
        <v>6</v>
      </c>
      <c r="I18">
        <v>5</v>
      </c>
      <c r="J18">
        <v>3</v>
      </c>
      <c r="K18">
        <v>7</v>
      </c>
    </row>
    <row r="19" spans="1:11">
      <c r="A19">
        <v>52</v>
      </c>
      <c r="B19">
        <v>2</v>
      </c>
      <c r="C19">
        <v>6</v>
      </c>
      <c r="D19">
        <v>8</v>
      </c>
      <c r="E19">
        <v>8</v>
      </c>
      <c r="F19">
        <v>9</v>
      </c>
      <c r="G19">
        <v>8</v>
      </c>
      <c r="H19">
        <v>7</v>
      </c>
      <c r="I19">
        <v>7</v>
      </c>
      <c r="J19">
        <v>5</v>
      </c>
      <c r="K19">
        <v>9</v>
      </c>
    </row>
    <row r="20" spans="1:11">
      <c r="A20">
        <v>29</v>
      </c>
      <c r="B20">
        <v>1</v>
      </c>
      <c r="C20">
        <v>3</v>
      </c>
      <c r="D20">
        <v>2</v>
      </c>
      <c r="E20">
        <v>4</v>
      </c>
      <c r="F20">
        <v>4</v>
      </c>
      <c r="G20">
        <v>6</v>
      </c>
      <c r="H20">
        <v>2</v>
      </c>
      <c r="I20">
        <v>2</v>
      </c>
      <c r="J20">
        <v>3</v>
      </c>
      <c r="K20">
        <v>7</v>
      </c>
    </row>
    <row r="21" spans="1:11">
      <c r="A21">
        <v>59</v>
      </c>
      <c r="B21">
        <v>2</v>
      </c>
      <c r="C21">
        <v>1</v>
      </c>
      <c r="D21">
        <v>0</v>
      </c>
      <c r="E21">
        <v>3</v>
      </c>
      <c r="F21">
        <v>0</v>
      </c>
      <c r="G21">
        <v>8</v>
      </c>
      <c r="H21">
        <v>8</v>
      </c>
      <c r="I21">
        <v>5</v>
      </c>
      <c r="J21">
        <v>5</v>
      </c>
      <c r="K21">
        <v>4</v>
      </c>
    </row>
    <row r="22" spans="1:11">
      <c r="A22">
        <v>55</v>
      </c>
      <c r="B22">
        <v>1</v>
      </c>
      <c r="C22">
        <v>8</v>
      </c>
      <c r="D22">
        <v>8</v>
      </c>
      <c r="E22">
        <v>8</v>
      </c>
      <c r="F22">
        <v>10</v>
      </c>
      <c r="G22">
        <v>8</v>
      </c>
      <c r="H22">
        <v>7</v>
      </c>
      <c r="I22">
        <v>8</v>
      </c>
      <c r="J22">
        <v>10</v>
      </c>
      <c r="K22">
        <v>12</v>
      </c>
    </row>
    <row r="23" spans="1:11">
      <c r="A23">
        <v>54</v>
      </c>
      <c r="B23">
        <v>1</v>
      </c>
      <c r="C23">
        <v>8</v>
      </c>
      <c r="D23">
        <v>7</v>
      </c>
      <c r="E23">
        <v>8</v>
      </c>
      <c r="F23">
        <v>8</v>
      </c>
      <c r="G23">
        <v>5</v>
      </c>
      <c r="H23">
        <v>7</v>
      </c>
      <c r="I23">
        <v>6</v>
      </c>
      <c r="J23">
        <v>8</v>
      </c>
      <c r="K23">
        <v>9</v>
      </c>
    </row>
    <row r="24" spans="1:11">
      <c r="A24">
        <v>22</v>
      </c>
      <c r="B24">
        <v>2</v>
      </c>
      <c r="C24">
        <v>9</v>
      </c>
      <c r="D24">
        <v>7</v>
      </c>
      <c r="E24">
        <v>7</v>
      </c>
      <c r="F24">
        <v>11</v>
      </c>
      <c r="G24">
        <v>8</v>
      </c>
      <c r="H24">
        <v>9</v>
      </c>
      <c r="I24">
        <v>8</v>
      </c>
      <c r="J24">
        <v>7</v>
      </c>
      <c r="K24">
        <v>13</v>
      </c>
    </row>
    <row r="25" spans="1:11">
      <c r="A25">
        <v>50</v>
      </c>
      <c r="B25">
        <v>2</v>
      </c>
      <c r="C25">
        <v>8</v>
      </c>
      <c r="D25">
        <v>9</v>
      </c>
      <c r="E25">
        <v>7</v>
      </c>
      <c r="F25">
        <v>6</v>
      </c>
      <c r="G25">
        <v>5</v>
      </c>
      <c r="H25">
        <v>7</v>
      </c>
      <c r="I25">
        <v>10</v>
      </c>
      <c r="J25">
        <v>5</v>
      </c>
      <c r="K25">
        <v>13</v>
      </c>
    </row>
    <row r="26" spans="1:11">
      <c r="A26">
        <v>47</v>
      </c>
      <c r="B26">
        <v>2</v>
      </c>
      <c r="C26">
        <v>11</v>
      </c>
      <c r="D26">
        <v>10</v>
      </c>
      <c r="E26">
        <v>7</v>
      </c>
      <c r="F26">
        <v>7</v>
      </c>
      <c r="G26">
        <v>9</v>
      </c>
      <c r="H26">
        <v>10</v>
      </c>
      <c r="I26">
        <v>8</v>
      </c>
      <c r="J26">
        <v>5</v>
      </c>
      <c r="K26">
        <v>12</v>
      </c>
    </row>
    <row r="27" spans="1:11">
      <c r="A27">
        <v>34</v>
      </c>
      <c r="B27">
        <v>1</v>
      </c>
      <c r="C27">
        <v>3</v>
      </c>
      <c r="D27">
        <v>7</v>
      </c>
      <c r="E27">
        <v>6</v>
      </c>
      <c r="F27">
        <v>5</v>
      </c>
      <c r="G27">
        <v>9</v>
      </c>
      <c r="H27">
        <v>5</v>
      </c>
      <c r="I27">
        <v>8</v>
      </c>
      <c r="J27">
        <v>8</v>
      </c>
      <c r="K27">
        <v>10</v>
      </c>
    </row>
    <row r="28" spans="1:11">
      <c r="A28">
        <v>31</v>
      </c>
      <c r="B28">
        <v>1</v>
      </c>
      <c r="C28">
        <v>9</v>
      </c>
      <c r="D28">
        <v>5</v>
      </c>
      <c r="E28">
        <v>6</v>
      </c>
      <c r="F28">
        <v>6</v>
      </c>
      <c r="G28">
        <v>7</v>
      </c>
      <c r="H28">
        <v>7</v>
      </c>
      <c r="I28">
        <v>8</v>
      </c>
      <c r="J28">
        <v>7</v>
      </c>
      <c r="K28">
        <v>14</v>
      </c>
    </row>
    <row r="29" spans="1:11">
      <c r="A29">
        <v>40</v>
      </c>
      <c r="B29">
        <v>1</v>
      </c>
      <c r="C29">
        <v>7</v>
      </c>
      <c r="D29">
        <v>11</v>
      </c>
      <c r="E29">
        <v>7</v>
      </c>
      <c r="F29">
        <v>7</v>
      </c>
      <c r="G29">
        <v>11</v>
      </c>
      <c r="H29">
        <v>9</v>
      </c>
      <c r="I29">
        <v>12</v>
      </c>
      <c r="J29">
        <v>8</v>
      </c>
      <c r="K29">
        <v>17</v>
      </c>
    </row>
    <row r="30" spans="1:11">
      <c r="A30">
        <v>44</v>
      </c>
      <c r="B30">
        <v>1</v>
      </c>
      <c r="C30">
        <v>12</v>
      </c>
      <c r="D30">
        <v>9</v>
      </c>
      <c r="E30">
        <v>13</v>
      </c>
      <c r="F30">
        <v>11</v>
      </c>
      <c r="G30">
        <v>11</v>
      </c>
      <c r="H30">
        <v>7</v>
      </c>
      <c r="I30">
        <v>11</v>
      </c>
      <c r="J30">
        <v>11</v>
      </c>
      <c r="K30">
        <v>18</v>
      </c>
    </row>
    <row r="31" spans="1:11">
      <c r="A31">
        <v>39</v>
      </c>
      <c r="B31">
        <v>1</v>
      </c>
      <c r="C31">
        <v>3</v>
      </c>
      <c r="D31">
        <v>4</v>
      </c>
      <c r="E31">
        <v>4</v>
      </c>
      <c r="F31">
        <v>3</v>
      </c>
      <c r="G31">
        <v>5</v>
      </c>
      <c r="H31">
        <v>4</v>
      </c>
      <c r="I31">
        <v>6</v>
      </c>
      <c r="J31">
        <v>4</v>
      </c>
      <c r="K31">
        <v>7</v>
      </c>
    </row>
    <row r="32" spans="1:11">
      <c r="A32">
        <v>56</v>
      </c>
      <c r="B32">
        <v>1</v>
      </c>
      <c r="C32">
        <v>7</v>
      </c>
      <c r="D32">
        <v>10</v>
      </c>
      <c r="E32">
        <v>11</v>
      </c>
      <c r="F32">
        <v>7</v>
      </c>
      <c r="G32">
        <v>6</v>
      </c>
      <c r="H32">
        <v>6</v>
      </c>
      <c r="I32">
        <v>8</v>
      </c>
      <c r="J32">
        <v>7</v>
      </c>
      <c r="K32">
        <v>13</v>
      </c>
    </row>
    <row r="33" spans="1:11">
      <c r="A33">
        <v>48</v>
      </c>
      <c r="B33">
        <v>2</v>
      </c>
      <c r="C33">
        <v>9</v>
      </c>
      <c r="D33">
        <v>10</v>
      </c>
      <c r="E33">
        <v>11</v>
      </c>
      <c r="F33">
        <v>10</v>
      </c>
      <c r="G33">
        <v>14</v>
      </c>
      <c r="H33">
        <v>12</v>
      </c>
      <c r="I33">
        <v>11</v>
      </c>
      <c r="J33">
        <v>13</v>
      </c>
      <c r="K33">
        <v>19</v>
      </c>
    </row>
    <row r="34" spans="1:11">
      <c r="A34">
        <v>43</v>
      </c>
      <c r="B34">
        <v>2</v>
      </c>
      <c r="C34">
        <v>5</v>
      </c>
      <c r="D34">
        <v>7</v>
      </c>
      <c r="E34">
        <v>4</v>
      </c>
      <c r="F34">
        <v>8</v>
      </c>
      <c r="G34">
        <v>7</v>
      </c>
      <c r="H34">
        <v>8</v>
      </c>
      <c r="I34">
        <v>11</v>
      </c>
      <c r="J34">
        <v>10</v>
      </c>
      <c r="K34">
        <v>10</v>
      </c>
    </row>
    <row r="35" spans="1:11">
      <c r="A35">
        <v>53</v>
      </c>
      <c r="B35">
        <v>2</v>
      </c>
      <c r="C35">
        <v>11</v>
      </c>
      <c r="D35">
        <v>10</v>
      </c>
      <c r="E35">
        <v>11</v>
      </c>
      <c r="F35">
        <v>9</v>
      </c>
      <c r="G35">
        <v>8</v>
      </c>
      <c r="H35">
        <v>8</v>
      </c>
      <c r="I35">
        <v>11</v>
      </c>
      <c r="J35">
        <v>8</v>
      </c>
      <c r="K35">
        <v>14</v>
      </c>
    </row>
    <row r="36" spans="1:11">
      <c r="A36">
        <v>41</v>
      </c>
      <c r="B36">
        <v>2</v>
      </c>
      <c r="C36">
        <v>6</v>
      </c>
      <c r="D36">
        <v>6</v>
      </c>
      <c r="E36">
        <v>4</v>
      </c>
      <c r="F36">
        <v>8</v>
      </c>
      <c r="G36">
        <v>6</v>
      </c>
      <c r="H36">
        <v>6</v>
      </c>
      <c r="I36">
        <v>9</v>
      </c>
      <c r="J36">
        <v>7</v>
      </c>
      <c r="K36">
        <v>9</v>
      </c>
    </row>
    <row r="37" spans="1:11">
      <c r="A37">
        <v>26</v>
      </c>
      <c r="B37">
        <v>1</v>
      </c>
      <c r="C37">
        <v>6</v>
      </c>
      <c r="D37">
        <v>5</v>
      </c>
      <c r="E37">
        <v>6</v>
      </c>
      <c r="F37">
        <v>6</v>
      </c>
      <c r="G37">
        <v>6</v>
      </c>
      <c r="H37">
        <v>6</v>
      </c>
      <c r="I37">
        <v>7</v>
      </c>
      <c r="J37">
        <v>7</v>
      </c>
      <c r="K37">
        <v>8</v>
      </c>
    </row>
    <row r="38" spans="1:11">
      <c r="A38">
        <v>44</v>
      </c>
      <c r="B38">
        <v>2</v>
      </c>
      <c r="C38">
        <v>8</v>
      </c>
      <c r="D38">
        <v>9</v>
      </c>
      <c r="E38">
        <v>8</v>
      </c>
      <c r="F38">
        <v>8</v>
      </c>
      <c r="G38">
        <v>7</v>
      </c>
      <c r="H38">
        <v>7</v>
      </c>
      <c r="I38">
        <v>9</v>
      </c>
      <c r="J38">
        <v>11</v>
      </c>
      <c r="K38">
        <v>14</v>
      </c>
    </row>
    <row r="39" spans="1:11">
      <c r="A39">
        <v>43</v>
      </c>
      <c r="B39">
        <v>2</v>
      </c>
      <c r="C39">
        <v>3</v>
      </c>
      <c r="D39">
        <v>4</v>
      </c>
      <c r="E39">
        <v>6</v>
      </c>
      <c r="F39">
        <v>5</v>
      </c>
      <c r="G39">
        <v>4</v>
      </c>
      <c r="H39">
        <v>4</v>
      </c>
      <c r="I39">
        <v>6</v>
      </c>
      <c r="J39">
        <v>2</v>
      </c>
      <c r="K39">
        <v>4</v>
      </c>
    </row>
    <row r="40" spans="1:11">
      <c r="A40">
        <v>38</v>
      </c>
      <c r="B40">
        <v>2</v>
      </c>
      <c r="C40">
        <v>8</v>
      </c>
      <c r="D40">
        <v>8</v>
      </c>
      <c r="E40">
        <v>8</v>
      </c>
      <c r="F40">
        <v>5</v>
      </c>
      <c r="G40">
        <v>7</v>
      </c>
      <c r="H40">
        <v>10</v>
      </c>
      <c r="I40">
        <v>9</v>
      </c>
      <c r="J40">
        <v>8</v>
      </c>
      <c r="K40">
        <v>12</v>
      </c>
    </row>
    <row r="41" spans="1:11">
      <c r="A41">
        <v>54</v>
      </c>
      <c r="B41">
        <v>1</v>
      </c>
      <c r="C41">
        <v>7</v>
      </c>
      <c r="D41">
        <v>12</v>
      </c>
      <c r="E41">
        <v>10</v>
      </c>
      <c r="F41">
        <v>9</v>
      </c>
      <c r="G41">
        <v>7</v>
      </c>
      <c r="H41">
        <v>8</v>
      </c>
      <c r="I41">
        <v>8</v>
      </c>
      <c r="J41">
        <v>9</v>
      </c>
      <c r="K41">
        <v>11</v>
      </c>
    </row>
    <row r="42" spans="1:11">
      <c r="A42">
        <v>55</v>
      </c>
      <c r="B42">
        <v>1</v>
      </c>
      <c r="C42">
        <v>10</v>
      </c>
      <c r="D42">
        <v>9</v>
      </c>
      <c r="E42">
        <v>11</v>
      </c>
      <c r="F42">
        <v>9</v>
      </c>
      <c r="G42">
        <v>7</v>
      </c>
      <c r="H42">
        <v>6</v>
      </c>
      <c r="I42">
        <v>7</v>
      </c>
      <c r="J42">
        <v>5</v>
      </c>
      <c r="K42">
        <v>15</v>
      </c>
    </row>
    <row r="43" spans="1:11">
      <c r="A43">
        <v>26</v>
      </c>
      <c r="B43">
        <v>2</v>
      </c>
      <c r="C43">
        <v>9</v>
      </c>
      <c r="D43">
        <v>6</v>
      </c>
      <c r="E43">
        <v>7</v>
      </c>
      <c r="F43">
        <v>5</v>
      </c>
      <c r="G43">
        <v>9</v>
      </c>
      <c r="H43">
        <v>9</v>
      </c>
      <c r="I43">
        <v>8</v>
      </c>
      <c r="J43">
        <v>10</v>
      </c>
      <c r="K43">
        <v>10</v>
      </c>
    </row>
    <row r="44" spans="1:11">
      <c r="A44">
        <v>33</v>
      </c>
      <c r="B44">
        <v>1</v>
      </c>
      <c r="C44">
        <v>12</v>
      </c>
      <c r="D44">
        <v>9</v>
      </c>
      <c r="E44">
        <v>9</v>
      </c>
      <c r="F44">
        <v>10</v>
      </c>
      <c r="G44">
        <v>9</v>
      </c>
      <c r="H44">
        <v>8</v>
      </c>
      <c r="I44">
        <v>7</v>
      </c>
      <c r="J44">
        <v>7</v>
      </c>
      <c r="K44">
        <v>14</v>
      </c>
    </row>
    <row r="45" spans="1:11">
      <c r="A45">
        <v>56</v>
      </c>
      <c r="B45">
        <v>2</v>
      </c>
      <c r="C45">
        <v>9</v>
      </c>
      <c r="D45">
        <v>11</v>
      </c>
      <c r="E45">
        <v>11</v>
      </c>
      <c r="F45">
        <v>10</v>
      </c>
      <c r="G45">
        <v>9</v>
      </c>
      <c r="H45">
        <v>9</v>
      </c>
      <c r="I45">
        <v>9</v>
      </c>
      <c r="J45">
        <v>9</v>
      </c>
      <c r="K45">
        <v>11</v>
      </c>
    </row>
    <row r="46" spans="1:11">
      <c r="A46">
        <v>36</v>
      </c>
      <c r="B46">
        <v>2</v>
      </c>
      <c r="C46">
        <v>4</v>
      </c>
      <c r="D46">
        <v>6</v>
      </c>
      <c r="E46">
        <v>4</v>
      </c>
      <c r="F46">
        <v>4</v>
      </c>
      <c r="G46">
        <v>6</v>
      </c>
      <c r="H46">
        <v>4</v>
      </c>
      <c r="I46">
        <v>7</v>
      </c>
      <c r="J46">
        <v>5</v>
      </c>
      <c r="K46">
        <v>7</v>
      </c>
    </row>
    <row r="47" spans="1:11">
      <c r="A47">
        <v>46</v>
      </c>
      <c r="B47">
        <v>1</v>
      </c>
      <c r="C47">
        <v>13</v>
      </c>
      <c r="D47">
        <v>11</v>
      </c>
      <c r="E47">
        <v>11</v>
      </c>
      <c r="F47">
        <v>13</v>
      </c>
      <c r="G47">
        <v>11</v>
      </c>
      <c r="H47">
        <v>11</v>
      </c>
      <c r="I47">
        <v>13</v>
      </c>
      <c r="J47">
        <v>11</v>
      </c>
      <c r="K47">
        <v>21</v>
      </c>
    </row>
    <row r="48" spans="1:11">
      <c r="A48">
        <v>47</v>
      </c>
      <c r="B48">
        <v>2</v>
      </c>
      <c r="C48">
        <v>9</v>
      </c>
      <c r="D48">
        <v>9</v>
      </c>
      <c r="E48">
        <v>11</v>
      </c>
      <c r="F48">
        <v>11</v>
      </c>
      <c r="G48">
        <v>9</v>
      </c>
      <c r="H48">
        <v>9</v>
      </c>
      <c r="I48">
        <v>9</v>
      </c>
      <c r="J48">
        <v>7</v>
      </c>
      <c r="K48">
        <v>13</v>
      </c>
    </row>
    <row r="49" spans="1:11">
      <c r="A49">
        <v>35</v>
      </c>
      <c r="B49">
        <v>1</v>
      </c>
      <c r="C49">
        <v>7</v>
      </c>
      <c r="D49">
        <v>7</v>
      </c>
      <c r="E49">
        <v>8</v>
      </c>
      <c r="F49">
        <v>12</v>
      </c>
      <c r="G49">
        <v>5</v>
      </c>
      <c r="H49">
        <v>9</v>
      </c>
      <c r="I49">
        <v>5</v>
      </c>
      <c r="J49">
        <v>8</v>
      </c>
      <c r="K49">
        <v>14</v>
      </c>
    </row>
    <row r="50" spans="1:11">
      <c r="A50">
        <v>56</v>
      </c>
      <c r="B50">
        <v>2</v>
      </c>
      <c r="C50">
        <v>9</v>
      </c>
      <c r="D50">
        <v>10</v>
      </c>
      <c r="E50">
        <v>10</v>
      </c>
      <c r="F50">
        <v>8</v>
      </c>
      <c r="G50">
        <v>12</v>
      </c>
      <c r="H50">
        <v>8</v>
      </c>
      <c r="I50">
        <v>12</v>
      </c>
      <c r="J50">
        <v>9</v>
      </c>
      <c r="K50">
        <v>15</v>
      </c>
    </row>
    <row r="51" spans="1:11">
      <c r="A51">
        <v>45</v>
      </c>
      <c r="B51">
        <v>2</v>
      </c>
      <c r="C51">
        <v>8</v>
      </c>
      <c r="D51">
        <v>5</v>
      </c>
      <c r="E51">
        <v>8</v>
      </c>
      <c r="F51">
        <v>8</v>
      </c>
      <c r="G51">
        <v>8</v>
      </c>
      <c r="H51">
        <v>13</v>
      </c>
      <c r="I51">
        <v>10</v>
      </c>
      <c r="J51">
        <v>10</v>
      </c>
      <c r="K51">
        <v>13</v>
      </c>
    </row>
    <row r="52" spans="1:11">
      <c r="A52">
        <v>28</v>
      </c>
      <c r="B52">
        <v>2</v>
      </c>
      <c r="C52">
        <v>8</v>
      </c>
      <c r="D52">
        <v>7</v>
      </c>
      <c r="E52">
        <v>7</v>
      </c>
      <c r="F52">
        <v>5</v>
      </c>
      <c r="G52">
        <v>9</v>
      </c>
      <c r="H52">
        <v>7</v>
      </c>
      <c r="I52">
        <v>11</v>
      </c>
      <c r="J52">
        <v>10</v>
      </c>
      <c r="K52">
        <v>14</v>
      </c>
    </row>
    <row r="53" spans="1:11">
      <c r="A53">
        <v>35</v>
      </c>
      <c r="B53">
        <v>2</v>
      </c>
      <c r="C53">
        <v>10</v>
      </c>
      <c r="D53">
        <v>9</v>
      </c>
      <c r="E53">
        <v>13</v>
      </c>
      <c r="F53">
        <v>12</v>
      </c>
      <c r="G53">
        <v>10</v>
      </c>
      <c r="H53">
        <v>11</v>
      </c>
      <c r="I53">
        <v>10</v>
      </c>
      <c r="J53">
        <v>10</v>
      </c>
      <c r="K53">
        <v>18</v>
      </c>
    </row>
    <row r="54" spans="1:11">
      <c r="A54">
        <v>43</v>
      </c>
      <c r="B54">
        <v>1</v>
      </c>
      <c r="C54">
        <v>9</v>
      </c>
      <c r="D54">
        <v>6</v>
      </c>
      <c r="E54">
        <v>8</v>
      </c>
      <c r="F54">
        <v>6</v>
      </c>
      <c r="G54">
        <v>10</v>
      </c>
      <c r="H54">
        <v>7</v>
      </c>
      <c r="I54">
        <v>11</v>
      </c>
      <c r="J54">
        <v>10</v>
      </c>
      <c r="K54">
        <v>10</v>
      </c>
    </row>
    <row r="55" spans="1:11">
      <c r="A55">
        <v>26</v>
      </c>
      <c r="B55">
        <v>1</v>
      </c>
      <c r="C55">
        <v>10</v>
      </c>
      <c r="D55">
        <v>7</v>
      </c>
      <c r="E55">
        <v>9</v>
      </c>
      <c r="F55">
        <v>9</v>
      </c>
      <c r="G55">
        <v>8</v>
      </c>
      <c r="H55">
        <v>8</v>
      </c>
      <c r="I55">
        <v>8</v>
      </c>
      <c r="J55">
        <v>10</v>
      </c>
      <c r="K55">
        <v>12</v>
      </c>
    </row>
    <row r="56" spans="1:11">
      <c r="A56">
        <v>62</v>
      </c>
      <c r="B56">
        <v>2</v>
      </c>
      <c r="C56">
        <v>8</v>
      </c>
      <c r="D56">
        <v>10</v>
      </c>
      <c r="E56">
        <v>5</v>
      </c>
      <c r="F56">
        <v>8</v>
      </c>
      <c r="G56">
        <v>11</v>
      </c>
      <c r="H56">
        <v>9</v>
      </c>
      <c r="I56">
        <v>10</v>
      </c>
      <c r="J56">
        <v>7</v>
      </c>
      <c r="K56">
        <v>15</v>
      </c>
    </row>
    <row r="57" spans="1:11">
      <c r="A57">
        <v>35</v>
      </c>
      <c r="B57">
        <v>2</v>
      </c>
      <c r="C57">
        <v>9</v>
      </c>
      <c r="D57">
        <v>5</v>
      </c>
      <c r="E57">
        <v>5</v>
      </c>
      <c r="F57">
        <v>7</v>
      </c>
      <c r="G57">
        <v>10</v>
      </c>
      <c r="H57">
        <v>7</v>
      </c>
      <c r="I57">
        <v>8</v>
      </c>
      <c r="J57">
        <v>9</v>
      </c>
      <c r="K57">
        <v>11</v>
      </c>
    </row>
    <row r="58" spans="1:11">
      <c r="A58">
        <v>23</v>
      </c>
      <c r="B58">
        <v>1</v>
      </c>
      <c r="C58">
        <v>10</v>
      </c>
      <c r="D58">
        <v>10</v>
      </c>
      <c r="E58">
        <v>7</v>
      </c>
      <c r="F58">
        <v>10</v>
      </c>
      <c r="G58">
        <v>6</v>
      </c>
      <c r="H58">
        <v>3</v>
      </c>
      <c r="I58">
        <v>5</v>
      </c>
      <c r="J58">
        <v>6</v>
      </c>
      <c r="K58">
        <v>9</v>
      </c>
    </row>
    <row r="59" spans="1:11">
      <c r="A59">
        <v>28</v>
      </c>
      <c r="B59">
        <v>1</v>
      </c>
      <c r="C59">
        <v>14</v>
      </c>
      <c r="D59">
        <v>13</v>
      </c>
      <c r="E59">
        <v>10</v>
      </c>
      <c r="F59">
        <v>14</v>
      </c>
      <c r="G59">
        <v>13</v>
      </c>
      <c r="H59">
        <v>14</v>
      </c>
      <c r="I59">
        <v>10</v>
      </c>
      <c r="J59">
        <v>15</v>
      </c>
      <c r="K59">
        <v>22</v>
      </c>
    </row>
    <row r="60" spans="1:11">
      <c r="A60">
        <v>46</v>
      </c>
      <c r="B60">
        <v>2</v>
      </c>
      <c r="C60">
        <v>8</v>
      </c>
      <c r="D60">
        <v>9</v>
      </c>
      <c r="E60">
        <v>6</v>
      </c>
      <c r="F60">
        <v>5</v>
      </c>
      <c r="G60">
        <v>7</v>
      </c>
      <c r="H60">
        <v>5</v>
      </c>
      <c r="I60">
        <v>5</v>
      </c>
      <c r="J60">
        <v>9</v>
      </c>
      <c r="K60">
        <v>9</v>
      </c>
    </row>
    <row r="61" spans="1:11">
      <c r="A61">
        <v>56</v>
      </c>
      <c r="B61">
        <v>1</v>
      </c>
      <c r="C61">
        <v>8</v>
      </c>
      <c r="D61">
        <v>6</v>
      </c>
      <c r="E61">
        <v>5</v>
      </c>
      <c r="F61">
        <v>4</v>
      </c>
      <c r="G61">
        <v>5</v>
      </c>
      <c r="H61">
        <v>8</v>
      </c>
      <c r="I61">
        <v>6</v>
      </c>
      <c r="J61">
        <v>9</v>
      </c>
      <c r="K61">
        <v>9</v>
      </c>
    </row>
    <row r="62" spans="1:11">
      <c r="A62">
        <v>30</v>
      </c>
      <c r="B62">
        <v>1</v>
      </c>
      <c r="C62">
        <v>8</v>
      </c>
      <c r="D62">
        <v>4</v>
      </c>
      <c r="E62">
        <v>8</v>
      </c>
      <c r="F62">
        <v>7</v>
      </c>
      <c r="G62">
        <v>6</v>
      </c>
      <c r="H62">
        <v>7</v>
      </c>
      <c r="I62">
        <v>9</v>
      </c>
      <c r="J62">
        <v>9</v>
      </c>
      <c r="K62">
        <v>12</v>
      </c>
    </row>
    <row r="63" spans="1:11">
      <c r="A63">
        <v>39</v>
      </c>
      <c r="B63">
        <v>2</v>
      </c>
      <c r="C63">
        <v>5</v>
      </c>
      <c r="D63">
        <v>4</v>
      </c>
      <c r="E63">
        <v>2</v>
      </c>
      <c r="F63">
        <v>2</v>
      </c>
      <c r="G63">
        <v>7</v>
      </c>
      <c r="H63">
        <v>7</v>
      </c>
      <c r="I63">
        <v>7</v>
      </c>
      <c r="J63">
        <v>7</v>
      </c>
      <c r="K63">
        <v>9</v>
      </c>
    </row>
    <row r="64" spans="1:11">
      <c r="A64">
        <v>47</v>
      </c>
      <c r="B64">
        <v>2</v>
      </c>
      <c r="C64">
        <v>10</v>
      </c>
      <c r="D64">
        <v>8</v>
      </c>
      <c r="E64">
        <v>8</v>
      </c>
      <c r="F64">
        <v>10</v>
      </c>
      <c r="G64">
        <v>7</v>
      </c>
      <c r="H64">
        <v>9</v>
      </c>
      <c r="I64">
        <v>12</v>
      </c>
      <c r="J64">
        <v>8</v>
      </c>
      <c r="K64">
        <v>15</v>
      </c>
    </row>
    <row r="65" spans="1:11">
      <c r="A65">
        <v>40</v>
      </c>
      <c r="B65">
        <v>1</v>
      </c>
      <c r="C65">
        <v>9</v>
      </c>
      <c r="D65">
        <v>8</v>
      </c>
      <c r="E65">
        <v>7</v>
      </c>
      <c r="F65">
        <v>9</v>
      </c>
      <c r="G65">
        <v>9</v>
      </c>
      <c r="H65">
        <v>8</v>
      </c>
      <c r="I65">
        <v>7</v>
      </c>
      <c r="J65">
        <v>6</v>
      </c>
      <c r="K65">
        <v>11</v>
      </c>
    </row>
    <row r="66" spans="1:11">
      <c r="A66">
        <v>28</v>
      </c>
      <c r="B66">
        <v>1</v>
      </c>
      <c r="C66">
        <v>8</v>
      </c>
      <c r="D66">
        <v>10</v>
      </c>
      <c r="E66">
        <v>8</v>
      </c>
      <c r="F66">
        <v>10</v>
      </c>
      <c r="G66">
        <v>9</v>
      </c>
      <c r="H66">
        <v>13</v>
      </c>
      <c r="I66">
        <v>12</v>
      </c>
      <c r="J66">
        <v>12</v>
      </c>
      <c r="K66">
        <v>17</v>
      </c>
    </row>
    <row r="67" spans="1:11">
      <c r="A67">
        <v>52</v>
      </c>
      <c r="B67">
        <v>1</v>
      </c>
      <c r="C67">
        <v>4</v>
      </c>
      <c r="D67">
        <v>6</v>
      </c>
      <c r="E67">
        <v>2</v>
      </c>
      <c r="F67">
        <v>3</v>
      </c>
      <c r="G67">
        <v>9</v>
      </c>
      <c r="H67">
        <v>6</v>
      </c>
      <c r="I67">
        <v>6</v>
      </c>
      <c r="J67">
        <v>8</v>
      </c>
      <c r="K67">
        <v>6</v>
      </c>
    </row>
    <row r="68" spans="1:11">
      <c r="A68">
        <v>39</v>
      </c>
      <c r="B68">
        <v>2</v>
      </c>
      <c r="C68">
        <v>7</v>
      </c>
      <c r="D68">
        <v>11</v>
      </c>
      <c r="E68">
        <v>8</v>
      </c>
      <c r="F68">
        <v>8</v>
      </c>
      <c r="G68">
        <v>10</v>
      </c>
      <c r="H68">
        <v>11</v>
      </c>
      <c r="I68">
        <v>8</v>
      </c>
      <c r="J68">
        <v>7</v>
      </c>
      <c r="K68">
        <v>16</v>
      </c>
    </row>
    <row r="69" spans="1:11">
      <c r="A69">
        <v>29</v>
      </c>
      <c r="B69">
        <v>1</v>
      </c>
      <c r="C69">
        <v>10</v>
      </c>
      <c r="D69">
        <v>8</v>
      </c>
      <c r="E69">
        <v>6</v>
      </c>
      <c r="F69">
        <v>9</v>
      </c>
      <c r="G69">
        <v>11</v>
      </c>
      <c r="H69">
        <v>9</v>
      </c>
      <c r="I69">
        <v>10</v>
      </c>
      <c r="J69">
        <v>9</v>
      </c>
      <c r="K69">
        <v>15</v>
      </c>
    </row>
    <row r="70" spans="1:11">
      <c r="A70">
        <v>34</v>
      </c>
      <c r="B70">
        <v>1</v>
      </c>
      <c r="C70">
        <v>11</v>
      </c>
      <c r="D70">
        <v>9</v>
      </c>
      <c r="E70">
        <v>9</v>
      </c>
      <c r="F70">
        <v>9</v>
      </c>
      <c r="G70">
        <v>10</v>
      </c>
      <c r="H70">
        <v>13</v>
      </c>
      <c r="I70">
        <v>14</v>
      </c>
      <c r="J70">
        <v>12</v>
      </c>
      <c r="K70">
        <v>18</v>
      </c>
    </row>
    <row r="71" spans="1:11">
      <c r="A71">
        <v>40</v>
      </c>
      <c r="B71">
        <v>2</v>
      </c>
      <c r="C71">
        <v>5</v>
      </c>
      <c r="D71">
        <v>7</v>
      </c>
      <c r="E71">
        <v>7</v>
      </c>
      <c r="F71">
        <v>8</v>
      </c>
      <c r="G71">
        <v>7</v>
      </c>
      <c r="H71">
        <v>10</v>
      </c>
      <c r="I71">
        <v>7</v>
      </c>
      <c r="J71">
        <v>9</v>
      </c>
      <c r="K71">
        <v>10</v>
      </c>
    </row>
    <row r="72" spans="1:11">
      <c r="A72">
        <v>54</v>
      </c>
      <c r="B72">
        <v>2</v>
      </c>
      <c r="C72">
        <v>4</v>
      </c>
      <c r="D72">
        <v>4</v>
      </c>
      <c r="E72">
        <v>6</v>
      </c>
      <c r="F72">
        <v>8</v>
      </c>
      <c r="G72">
        <v>8</v>
      </c>
      <c r="H72">
        <v>7</v>
      </c>
      <c r="I72">
        <v>5</v>
      </c>
      <c r="J72">
        <v>6</v>
      </c>
      <c r="K72">
        <v>11</v>
      </c>
    </row>
    <row r="73" spans="1:11">
      <c r="A73">
        <v>54</v>
      </c>
      <c r="B73">
        <v>2</v>
      </c>
      <c r="C73">
        <v>12</v>
      </c>
      <c r="D73">
        <v>8</v>
      </c>
      <c r="E73">
        <v>10</v>
      </c>
      <c r="F73">
        <v>8</v>
      </c>
      <c r="G73">
        <v>9</v>
      </c>
      <c r="H73">
        <v>10</v>
      </c>
      <c r="I73">
        <v>9</v>
      </c>
      <c r="J73">
        <v>6</v>
      </c>
      <c r="K73">
        <v>12</v>
      </c>
    </row>
    <row r="74" spans="1:11">
      <c r="A74">
        <v>52</v>
      </c>
      <c r="B74">
        <v>1</v>
      </c>
      <c r="C74">
        <v>6</v>
      </c>
      <c r="D74">
        <v>8</v>
      </c>
      <c r="E74">
        <v>4</v>
      </c>
      <c r="F74">
        <v>5</v>
      </c>
      <c r="G74">
        <v>8</v>
      </c>
      <c r="H74">
        <v>5</v>
      </c>
      <c r="I74">
        <v>5</v>
      </c>
      <c r="J74">
        <v>9</v>
      </c>
      <c r="K74">
        <v>10</v>
      </c>
    </row>
    <row r="75" spans="1:11">
      <c r="A75">
        <v>35</v>
      </c>
      <c r="B75">
        <v>1</v>
      </c>
      <c r="C75">
        <v>8</v>
      </c>
      <c r="D75">
        <v>7</v>
      </c>
      <c r="E75">
        <v>6</v>
      </c>
      <c r="F75">
        <v>9</v>
      </c>
      <c r="G75">
        <v>7</v>
      </c>
      <c r="H75">
        <v>6</v>
      </c>
      <c r="I75">
        <v>5</v>
      </c>
      <c r="J75">
        <v>6</v>
      </c>
      <c r="K75">
        <v>9</v>
      </c>
    </row>
    <row r="76" spans="1:11">
      <c r="A76">
        <v>38</v>
      </c>
      <c r="B76">
        <v>2</v>
      </c>
      <c r="C76">
        <v>5</v>
      </c>
      <c r="D76">
        <v>6</v>
      </c>
      <c r="E76">
        <v>4</v>
      </c>
      <c r="F76">
        <v>6</v>
      </c>
      <c r="G76">
        <v>6</v>
      </c>
      <c r="H76">
        <v>5</v>
      </c>
      <c r="I76">
        <v>8</v>
      </c>
      <c r="J76">
        <v>9</v>
      </c>
      <c r="K76">
        <v>11</v>
      </c>
    </row>
    <row r="77" spans="1:11">
      <c r="A77">
        <v>58</v>
      </c>
      <c r="B77">
        <v>2</v>
      </c>
      <c r="C77">
        <v>8</v>
      </c>
      <c r="D77">
        <v>8</v>
      </c>
      <c r="E77">
        <v>6</v>
      </c>
      <c r="F77">
        <v>5</v>
      </c>
      <c r="G77">
        <v>9</v>
      </c>
      <c r="H77">
        <v>11</v>
      </c>
      <c r="I77">
        <v>12</v>
      </c>
      <c r="J77">
        <v>8</v>
      </c>
      <c r="K77">
        <v>14</v>
      </c>
    </row>
    <row r="78" spans="1:11">
      <c r="A78">
        <v>39</v>
      </c>
      <c r="B78">
        <v>2</v>
      </c>
      <c r="C78">
        <v>8</v>
      </c>
      <c r="D78">
        <v>7</v>
      </c>
      <c r="E78">
        <v>5</v>
      </c>
      <c r="F78">
        <v>6</v>
      </c>
      <c r="G78">
        <v>5</v>
      </c>
      <c r="H78">
        <v>3</v>
      </c>
      <c r="I78">
        <v>7</v>
      </c>
      <c r="J78">
        <v>5</v>
      </c>
      <c r="K78">
        <v>7</v>
      </c>
    </row>
    <row r="79" spans="1:11">
      <c r="A79">
        <v>54</v>
      </c>
      <c r="B79">
        <v>2</v>
      </c>
      <c r="C79">
        <v>8</v>
      </c>
      <c r="D79">
        <v>4</v>
      </c>
      <c r="E79">
        <v>5</v>
      </c>
      <c r="F79">
        <v>5</v>
      </c>
      <c r="G79">
        <v>7</v>
      </c>
      <c r="H79">
        <v>7</v>
      </c>
      <c r="I79">
        <v>10</v>
      </c>
      <c r="J79">
        <v>10</v>
      </c>
      <c r="K79">
        <v>13</v>
      </c>
    </row>
    <row r="80" spans="1:11">
      <c r="A80">
        <v>45</v>
      </c>
      <c r="B80">
        <v>2</v>
      </c>
      <c r="C80">
        <v>4</v>
      </c>
      <c r="D80">
        <v>7</v>
      </c>
      <c r="E80">
        <v>3</v>
      </c>
      <c r="F80">
        <v>6</v>
      </c>
      <c r="G80">
        <v>4</v>
      </c>
      <c r="H80">
        <v>8</v>
      </c>
      <c r="I80">
        <v>4</v>
      </c>
      <c r="J80">
        <v>7</v>
      </c>
      <c r="K80">
        <v>11</v>
      </c>
    </row>
    <row r="81" spans="1:11">
      <c r="A81">
        <v>54</v>
      </c>
      <c r="B81">
        <v>2</v>
      </c>
      <c r="C81">
        <v>8</v>
      </c>
      <c r="D81">
        <v>5</v>
      </c>
      <c r="E81">
        <v>8</v>
      </c>
      <c r="F81">
        <v>7</v>
      </c>
      <c r="G81">
        <v>3</v>
      </c>
      <c r="H81">
        <v>4</v>
      </c>
      <c r="I81">
        <v>6</v>
      </c>
      <c r="J81">
        <v>5</v>
      </c>
      <c r="K81">
        <v>7</v>
      </c>
    </row>
    <row r="82" spans="1:11">
      <c r="A82">
        <v>45</v>
      </c>
      <c r="B82">
        <v>2</v>
      </c>
      <c r="C82">
        <v>6</v>
      </c>
      <c r="D82">
        <v>9</v>
      </c>
      <c r="E82">
        <v>11</v>
      </c>
      <c r="F82">
        <v>9</v>
      </c>
      <c r="G82">
        <v>6</v>
      </c>
      <c r="H82">
        <v>9</v>
      </c>
      <c r="I82">
        <v>7</v>
      </c>
      <c r="J82">
        <v>10</v>
      </c>
      <c r="K82">
        <v>12</v>
      </c>
    </row>
    <row r="83" spans="1:11">
      <c r="A83">
        <v>59</v>
      </c>
      <c r="B83">
        <v>1</v>
      </c>
      <c r="C83">
        <v>8</v>
      </c>
      <c r="D83">
        <v>10</v>
      </c>
      <c r="E83">
        <v>7</v>
      </c>
      <c r="F83">
        <v>6</v>
      </c>
      <c r="G83">
        <v>5</v>
      </c>
      <c r="H83">
        <v>8</v>
      </c>
      <c r="I83">
        <v>4</v>
      </c>
      <c r="J83">
        <v>7</v>
      </c>
      <c r="K83">
        <v>11</v>
      </c>
    </row>
    <row r="84" spans="1:11">
      <c r="A84">
        <v>38</v>
      </c>
      <c r="B84">
        <v>2</v>
      </c>
      <c r="C84">
        <v>10</v>
      </c>
      <c r="D84">
        <v>9</v>
      </c>
      <c r="E84">
        <v>10</v>
      </c>
      <c r="F84">
        <v>9</v>
      </c>
      <c r="G84">
        <v>6</v>
      </c>
      <c r="H84">
        <v>9</v>
      </c>
      <c r="I84">
        <v>6</v>
      </c>
      <c r="J84">
        <v>10</v>
      </c>
      <c r="K84">
        <v>12</v>
      </c>
    </row>
    <row r="85" spans="1:11">
      <c r="A85">
        <v>56</v>
      </c>
      <c r="B85">
        <v>1</v>
      </c>
      <c r="C85">
        <v>8</v>
      </c>
      <c r="D85">
        <v>6</v>
      </c>
      <c r="E85">
        <v>9</v>
      </c>
      <c r="F85">
        <v>8</v>
      </c>
      <c r="G85">
        <v>8</v>
      </c>
      <c r="H85">
        <v>8</v>
      </c>
      <c r="I85">
        <v>8</v>
      </c>
      <c r="J85">
        <v>9</v>
      </c>
      <c r="K85">
        <v>11</v>
      </c>
    </row>
    <row r="86" spans="1:11">
      <c r="A86">
        <v>56</v>
      </c>
      <c r="B86">
        <v>1</v>
      </c>
      <c r="C86">
        <v>10</v>
      </c>
      <c r="D86">
        <v>9</v>
      </c>
      <c r="E86">
        <v>11</v>
      </c>
      <c r="F86">
        <v>10</v>
      </c>
      <c r="G86">
        <v>9</v>
      </c>
      <c r="H86">
        <v>10</v>
      </c>
      <c r="I86">
        <v>10</v>
      </c>
      <c r="J86">
        <v>10</v>
      </c>
      <c r="K86">
        <v>12</v>
      </c>
    </row>
    <row r="87" spans="1:11">
      <c r="A87">
        <v>42</v>
      </c>
      <c r="B87">
        <v>1</v>
      </c>
      <c r="C87">
        <v>10</v>
      </c>
      <c r="D87">
        <v>12</v>
      </c>
      <c r="E87">
        <v>9</v>
      </c>
      <c r="F87">
        <v>10</v>
      </c>
      <c r="G87">
        <v>9</v>
      </c>
      <c r="H87">
        <v>7</v>
      </c>
      <c r="I87">
        <v>11</v>
      </c>
      <c r="J87">
        <v>8</v>
      </c>
      <c r="K87">
        <v>13</v>
      </c>
    </row>
    <row r="88" spans="1:11">
      <c r="A88">
        <v>40</v>
      </c>
      <c r="B88">
        <v>2</v>
      </c>
      <c r="C88">
        <v>8</v>
      </c>
      <c r="D88">
        <v>10</v>
      </c>
      <c r="E88">
        <v>11</v>
      </c>
      <c r="F88">
        <v>8</v>
      </c>
      <c r="G88">
        <v>9</v>
      </c>
      <c r="H88">
        <v>7</v>
      </c>
      <c r="I88">
        <v>8</v>
      </c>
      <c r="J88">
        <v>6</v>
      </c>
      <c r="K88">
        <v>17</v>
      </c>
    </row>
    <row r="89" spans="1:11">
      <c r="A89">
        <v>43</v>
      </c>
      <c r="B89">
        <v>1</v>
      </c>
      <c r="C89">
        <v>6</v>
      </c>
      <c r="D89">
        <v>8</v>
      </c>
      <c r="E89">
        <v>6</v>
      </c>
      <c r="F89">
        <v>7</v>
      </c>
      <c r="G89">
        <v>7</v>
      </c>
      <c r="H89">
        <v>9</v>
      </c>
      <c r="I89">
        <v>6</v>
      </c>
      <c r="J89">
        <v>9</v>
      </c>
      <c r="K89">
        <v>11</v>
      </c>
    </row>
    <row r="90" spans="1:11">
      <c r="A90">
        <v>30</v>
      </c>
      <c r="B90">
        <v>2</v>
      </c>
      <c r="C90">
        <v>8</v>
      </c>
      <c r="D90">
        <v>8</v>
      </c>
      <c r="E90">
        <v>10</v>
      </c>
      <c r="F90">
        <v>10</v>
      </c>
      <c r="G90">
        <v>7</v>
      </c>
      <c r="H90">
        <v>9</v>
      </c>
      <c r="I90">
        <v>10</v>
      </c>
      <c r="J90">
        <v>9</v>
      </c>
      <c r="K90">
        <v>17</v>
      </c>
    </row>
    <row r="91" spans="1:11">
      <c r="A91">
        <v>43</v>
      </c>
      <c r="B91">
        <v>1</v>
      </c>
      <c r="C91">
        <v>9</v>
      </c>
      <c r="D91">
        <v>8</v>
      </c>
      <c r="E91">
        <v>10</v>
      </c>
      <c r="F91">
        <v>9</v>
      </c>
      <c r="G91">
        <v>6</v>
      </c>
      <c r="H91">
        <v>6</v>
      </c>
      <c r="I91">
        <v>8</v>
      </c>
      <c r="J91">
        <v>4</v>
      </c>
      <c r="K91">
        <v>9</v>
      </c>
    </row>
    <row r="92" spans="1:11">
      <c r="A92">
        <v>49</v>
      </c>
      <c r="B92">
        <v>2</v>
      </c>
      <c r="C92">
        <v>1</v>
      </c>
      <c r="D92">
        <v>4</v>
      </c>
      <c r="E92">
        <v>2</v>
      </c>
      <c r="F92">
        <v>5</v>
      </c>
      <c r="G92">
        <v>7</v>
      </c>
      <c r="H92">
        <v>4</v>
      </c>
      <c r="I92">
        <v>6</v>
      </c>
      <c r="J92">
        <v>5</v>
      </c>
      <c r="K92">
        <v>5</v>
      </c>
    </row>
    <row r="93" spans="1:11">
      <c r="A93">
        <v>52</v>
      </c>
      <c r="B93">
        <v>1</v>
      </c>
      <c r="C93">
        <v>6</v>
      </c>
      <c r="D93">
        <v>9</v>
      </c>
      <c r="E93">
        <v>5</v>
      </c>
      <c r="F93">
        <v>6</v>
      </c>
      <c r="G93">
        <v>5</v>
      </c>
      <c r="H93">
        <v>3</v>
      </c>
      <c r="I93">
        <v>5</v>
      </c>
      <c r="J93">
        <v>3</v>
      </c>
      <c r="K93">
        <v>6</v>
      </c>
    </row>
    <row r="94" spans="1:11">
      <c r="A94">
        <v>38</v>
      </c>
      <c r="B94">
        <v>2</v>
      </c>
      <c r="C94">
        <v>8</v>
      </c>
      <c r="D94">
        <v>8</v>
      </c>
      <c r="E94">
        <v>9</v>
      </c>
      <c r="F94">
        <v>5</v>
      </c>
      <c r="G94">
        <v>8</v>
      </c>
      <c r="H94">
        <v>5</v>
      </c>
      <c r="I94">
        <v>8</v>
      </c>
      <c r="J94">
        <v>9</v>
      </c>
      <c r="K94">
        <v>11</v>
      </c>
    </row>
    <row r="95" spans="1:11">
      <c r="A95">
        <v>26</v>
      </c>
      <c r="B95">
        <v>2</v>
      </c>
      <c r="C95">
        <v>4</v>
      </c>
      <c r="D95">
        <v>6</v>
      </c>
      <c r="E95">
        <v>2</v>
      </c>
      <c r="F95">
        <v>6</v>
      </c>
      <c r="G95">
        <v>3</v>
      </c>
      <c r="H95">
        <v>6</v>
      </c>
      <c r="I95">
        <v>7</v>
      </c>
      <c r="J95">
        <v>5</v>
      </c>
      <c r="K95">
        <v>6</v>
      </c>
    </row>
    <row r="96" spans="1:11">
      <c r="A96">
        <v>33</v>
      </c>
      <c r="B96">
        <v>1</v>
      </c>
      <c r="C96">
        <v>10</v>
      </c>
      <c r="D96">
        <v>10</v>
      </c>
      <c r="E96">
        <v>9</v>
      </c>
      <c r="F96">
        <v>8</v>
      </c>
      <c r="G96">
        <v>9</v>
      </c>
      <c r="H96">
        <v>11</v>
      </c>
      <c r="I96">
        <v>11</v>
      </c>
      <c r="J96">
        <v>8</v>
      </c>
      <c r="K96">
        <v>13</v>
      </c>
    </row>
    <row r="97" spans="1:11">
      <c r="A97">
        <v>43</v>
      </c>
      <c r="B97">
        <v>1</v>
      </c>
      <c r="C97">
        <v>8</v>
      </c>
      <c r="D97">
        <v>9</v>
      </c>
      <c r="E97">
        <v>10</v>
      </c>
      <c r="F97">
        <v>10</v>
      </c>
      <c r="G97">
        <v>9</v>
      </c>
      <c r="H97">
        <v>6</v>
      </c>
      <c r="I97">
        <v>10</v>
      </c>
      <c r="J97">
        <v>7</v>
      </c>
      <c r="K97">
        <v>14</v>
      </c>
    </row>
    <row r="98" spans="1:11">
      <c r="A98">
        <v>34</v>
      </c>
      <c r="B98">
        <v>1</v>
      </c>
      <c r="C98">
        <v>3</v>
      </c>
      <c r="D98">
        <v>5</v>
      </c>
      <c r="E98">
        <v>6</v>
      </c>
      <c r="F98">
        <v>5</v>
      </c>
      <c r="G98">
        <v>6</v>
      </c>
      <c r="H98">
        <v>5</v>
      </c>
      <c r="I98">
        <v>3</v>
      </c>
      <c r="J98">
        <v>1</v>
      </c>
      <c r="K98">
        <v>8</v>
      </c>
    </row>
    <row r="99" spans="1:11">
      <c r="A99">
        <v>43</v>
      </c>
      <c r="B99">
        <v>2</v>
      </c>
      <c r="C99">
        <v>7</v>
      </c>
      <c r="D99">
        <v>6</v>
      </c>
      <c r="E99">
        <v>5</v>
      </c>
      <c r="F99">
        <v>4</v>
      </c>
      <c r="G99">
        <v>4</v>
      </c>
      <c r="H99">
        <v>2</v>
      </c>
      <c r="I99">
        <v>3</v>
      </c>
      <c r="J99">
        <v>6</v>
      </c>
      <c r="K99">
        <v>9</v>
      </c>
    </row>
    <row r="100" spans="1:11">
      <c r="A100">
        <v>28</v>
      </c>
      <c r="B100">
        <v>1</v>
      </c>
      <c r="C100">
        <v>8</v>
      </c>
      <c r="D100">
        <v>8</v>
      </c>
      <c r="E100">
        <v>10</v>
      </c>
      <c r="F100">
        <v>9</v>
      </c>
      <c r="G100">
        <v>8</v>
      </c>
      <c r="H100">
        <v>8</v>
      </c>
      <c r="I100">
        <v>6</v>
      </c>
      <c r="J100">
        <v>6</v>
      </c>
      <c r="K100">
        <v>14</v>
      </c>
    </row>
    <row r="101" spans="1:11">
      <c r="A101">
        <v>43</v>
      </c>
      <c r="B101">
        <v>1</v>
      </c>
      <c r="C101">
        <v>6</v>
      </c>
      <c r="D101">
        <v>2</v>
      </c>
      <c r="E101">
        <v>5</v>
      </c>
      <c r="F101">
        <v>4</v>
      </c>
      <c r="G101">
        <v>5</v>
      </c>
      <c r="H101">
        <v>4</v>
      </c>
      <c r="I101">
        <v>2</v>
      </c>
      <c r="J101">
        <v>3</v>
      </c>
      <c r="K101">
        <v>3</v>
      </c>
    </row>
    <row r="102" spans="1:11">
      <c r="A102">
        <v>43</v>
      </c>
      <c r="B102">
        <v>1</v>
      </c>
      <c r="C102">
        <v>8</v>
      </c>
      <c r="D102">
        <v>7</v>
      </c>
      <c r="E102">
        <v>5</v>
      </c>
      <c r="F102">
        <v>9</v>
      </c>
      <c r="G102">
        <v>7</v>
      </c>
      <c r="H102">
        <v>7</v>
      </c>
      <c r="I102">
        <v>5</v>
      </c>
      <c r="J102">
        <v>8</v>
      </c>
      <c r="K102">
        <v>10</v>
      </c>
    </row>
    <row r="103" spans="1:11">
      <c r="A103">
        <v>40</v>
      </c>
      <c r="B103">
        <v>2</v>
      </c>
      <c r="C103">
        <v>7</v>
      </c>
      <c r="D103">
        <v>9</v>
      </c>
      <c r="E103">
        <v>9</v>
      </c>
      <c r="F103">
        <v>7</v>
      </c>
      <c r="G103">
        <v>6</v>
      </c>
      <c r="H103">
        <v>8</v>
      </c>
      <c r="I103">
        <v>7</v>
      </c>
      <c r="J103">
        <v>11</v>
      </c>
      <c r="K103">
        <v>16</v>
      </c>
    </row>
    <row r="104" spans="1:11">
      <c r="A104">
        <v>50</v>
      </c>
      <c r="B104">
        <v>2</v>
      </c>
      <c r="C104">
        <v>5</v>
      </c>
      <c r="D104">
        <v>5</v>
      </c>
      <c r="E104">
        <v>9</v>
      </c>
      <c r="F104">
        <v>5</v>
      </c>
      <c r="G104">
        <v>11</v>
      </c>
      <c r="H104">
        <v>12</v>
      </c>
      <c r="I104">
        <v>10</v>
      </c>
      <c r="J104">
        <v>10</v>
      </c>
      <c r="K104">
        <v>11</v>
      </c>
    </row>
    <row r="105" spans="1:11">
      <c r="A105">
        <v>53</v>
      </c>
      <c r="B105">
        <v>1</v>
      </c>
      <c r="C105">
        <v>9</v>
      </c>
      <c r="D105">
        <v>12</v>
      </c>
      <c r="E105">
        <v>11</v>
      </c>
      <c r="F105">
        <v>8</v>
      </c>
      <c r="G105">
        <v>11</v>
      </c>
      <c r="H105">
        <v>8</v>
      </c>
      <c r="I105">
        <v>10</v>
      </c>
      <c r="J105">
        <v>9</v>
      </c>
      <c r="K105">
        <v>18</v>
      </c>
    </row>
    <row r="106" spans="1:11">
      <c r="A106">
        <v>44</v>
      </c>
      <c r="B106">
        <v>2</v>
      </c>
      <c r="C106">
        <v>6</v>
      </c>
      <c r="D106">
        <v>9</v>
      </c>
      <c r="E106">
        <v>6</v>
      </c>
      <c r="F106">
        <v>9</v>
      </c>
      <c r="G106">
        <v>6</v>
      </c>
      <c r="H106">
        <v>7</v>
      </c>
      <c r="I106">
        <v>8</v>
      </c>
      <c r="J106">
        <v>7</v>
      </c>
      <c r="K106">
        <v>14</v>
      </c>
    </row>
    <row r="107" spans="1:11">
      <c r="A107">
        <v>46</v>
      </c>
      <c r="B107">
        <v>2</v>
      </c>
      <c r="C107">
        <v>6</v>
      </c>
      <c r="D107">
        <v>3</v>
      </c>
      <c r="E107">
        <v>6</v>
      </c>
      <c r="F107">
        <v>5</v>
      </c>
      <c r="G107">
        <v>3</v>
      </c>
      <c r="H107">
        <v>3</v>
      </c>
      <c r="I107">
        <v>3</v>
      </c>
      <c r="J107">
        <v>3</v>
      </c>
      <c r="K107">
        <v>5</v>
      </c>
    </row>
    <row r="108" spans="1:11">
      <c r="A108">
        <v>45</v>
      </c>
      <c r="B108">
        <v>2</v>
      </c>
      <c r="C108">
        <v>7</v>
      </c>
      <c r="D108">
        <v>3</v>
      </c>
      <c r="E108">
        <v>6</v>
      </c>
      <c r="F108">
        <v>5</v>
      </c>
      <c r="G108">
        <v>5</v>
      </c>
      <c r="H108">
        <v>7</v>
      </c>
      <c r="I108">
        <v>4</v>
      </c>
      <c r="J108">
        <v>7</v>
      </c>
      <c r="K108">
        <v>8</v>
      </c>
    </row>
    <row r="109" spans="1:11">
      <c r="A109">
        <v>41</v>
      </c>
      <c r="B109">
        <v>2</v>
      </c>
      <c r="C109">
        <v>8</v>
      </c>
      <c r="D109">
        <v>8</v>
      </c>
      <c r="E109">
        <v>8</v>
      </c>
      <c r="F109">
        <v>6</v>
      </c>
      <c r="G109">
        <v>7</v>
      </c>
      <c r="H109">
        <v>5</v>
      </c>
      <c r="I109">
        <v>9</v>
      </c>
      <c r="J109">
        <v>9</v>
      </c>
      <c r="K109">
        <v>13</v>
      </c>
    </row>
    <row r="110" spans="1:11">
      <c r="A110">
        <v>40</v>
      </c>
      <c r="B110">
        <v>2</v>
      </c>
      <c r="C110">
        <v>8</v>
      </c>
      <c r="D110">
        <v>7</v>
      </c>
      <c r="E110">
        <v>7</v>
      </c>
      <c r="F110">
        <v>6</v>
      </c>
      <c r="G110">
        <v>8</v>
      </c>
      <c r="H110">
        <v>6</v>
      </c>
      <c r="I110">
        <v>5</v>
      </c>
      <c r="J110">
        <v>9</v>
      </c>
      <c r="K110">
        <v>12</v>
      </c>
    </row>
    <row r="111" spans="1:11">
      <c r="A111">
        <v>40</v>
      </c>
      <c r="B111">
        <v>1</v>
      </c>
      <c r="C111">
        <v>7</v>
      </c>
      <c r="D111">
        <v>5</v>
      </c>
      <c r="E111">
        <v>7</v>
      </c>
      <c r="F111">
        <v>6</v>
      </c>
      <c r="G111">
        <v>8</v>
      </c>
      <c r="H111">
        <v>4</v>
      </c>
      <c r="I111">
        <v>7</v>
      </c>
      <c r="J111">
        <v>6</v>
      </c>
      <c r="K111">
        <v>12</v>
      </c>
    </row>
    <row r="112" spans="1:11">
      <c r="A112">
        <v>56</v>
      </c>
      <c r="B112">
        <v>2</v>
      </c>
      <c r="C112">
        <v>7</v>
      </c>
      <c r="D112">
        <v>8</v>
      </c>
      <c r="E112">
        <v>10</v>
      </c>
      <c r="F112">
        <v>8</v>
      </c>
      <c r="G112">
        <v>7</v>
      </c>
      <c r="H112">
        <v>6</v>
      </c>
      <c r="I112">
        <v>8</v>
      </c>
      <c r="J112">
        <v>10</v>
      </c>
      <c r="K112">
        <v>12</v>
      </c>
    </row>
    <row r="113" spans="1:11">
      <c r="A113">
        <v>33</v>
      </c>
      <c r="B113">
        <v>2</v>
      </c>
      <c r="C113">
        <v>13</v>
      </c>
      <c r="D113">
        <v>9</v>
      </c>
      <c r="E113">
        <v>10</v>
      </c>
      <c r="F113">
        <v>9</v>
      </c>
      <c r="G113">
        <v>7</v>
      </c>
      <c r="H113">
        <v>8</v>
      </c>
      <c r="I113">
        <v>6</v>
      </c>
      <c r="J113">
        <v>8</v>
      </c>
      <c r="K113">
        <v>16</v>
      </c>
    </row>
    <row r="114" spans="1:11">
      <c r="A114">
        <v>50</v>
      </c>
      <c r="B114">
        <v>2</v>
      </c>
      <c r="C114">
        <v>6</v>
      </c>
      <c r="D114">
        <v>9</v>
      </c>
      <c r="E114">
        <v>10</v>
      </c>
      <c r="F114">
        <v>10</v>
      </c>
      <c r="G114">
        <v>6</v>
      </c>
      <c r="H114">
        <v>7</v>
      </c>
      <c r="I114">
        <v>9</v>
      </c>
      <c r="J114">
        <v>8</v>
      </c>
      <c r="K114">
        <v>13</v>
      </c>
    </row>
    <row r="115" spans="1:11">
      <c r="A115">
        <v>62</v>
      </c>
      <c r="B115">
        <v>1</v>
      </c>
      <c r="C115">
        <v>5</v>
      </c>
      <c r="D115">
        <v>6</v>
      </c>
      <c r="E115">
        <v>9</v>
      </c>
      <c r="F115">
        <v>8</v>
      </c>
      <c r="G115">
        <v>6</v>
      </c>
      <c r="H115">
        <v>9</v>
      </c>
      <c r="I115">
        <v>9</v>
      </c>
      <c r="J115">
        <v>10</v>
      </c>
      <c r="K115">
        <v>10</v>
      </c>
    </row>
    <row r="116" spans="1:11">
      <c r="A116">
        <v>34</v>
      </c>
      <c r="B116">
        <v>1</v>
      </c>
      <c r="C116">
        <v>11</v>
      </c>
      <c r="D116">
        <v>9</v>
      </c>
      <c r="E116">
        <v>12</v>
      </c>
      <c r="F116">
        <v>12</v>
      </c>
      <c r="G116">
        <v>11</v>
      </c>
      <c r="H116">
        <v>10</v>
      </c>
      <c r="I116">
        <v>12</v>
      </c>
      <c r="J116">
        <v>10</v>
      </c>
      <c r="K116">
        <v>14</v>
      </c>
    </row>
    <row r="117" spans="1:11">
      <c r="A117">
        <v>46</v>
      </c>
      <c r="B117">
        <v>2</v>
      </c>
      <c r="C117">
        <v>11</v>
      </c>
      <c r="D117">
        <v>11</v>
      </c>
      <c r="E117">
        <v>9</v>
      </c>
      <c r="F117">
        <v>8</v>
      </c>
      <c r="G117">
        <v>8</v>
      </c>
      <c r="H117">
        <v>12</v>
      </c>
      <c r="I117">
        <v>12</v>
      </c>
      <c r="J117">
        <v>11</v>
      </c>
      <c r="K117">
        <v>16</v>
      </c>
    </row>
    <row r="118" spans="1:11">
      <c r="A118">
        <v>60</v>
      </c>
      <c r="B118">
        <v>1</v>
      </c>
      <c r="C118">
        <v>7</v>
      </c>
      <c r="D118">
        <v>6</v>
      </c>
      <c r="E118">
        <v>7</v>
      </c>
      <c r="F118">
        <v>6</v>
      </c>
      <c r="G118">
        <v>6</v>
      </c>
      <c r="H118">
        <v>10</v>
      </c>
      <c r="I118">
        <v>8</v>
      </c>
      <c r="J118">
        <v>8</v>
      </c>
      <c r="K118">
        <v>15</v>
      </c>
    </row>
    <row r="119" spans="1:11">
      <c r="A119">
        <v>23</v>
      </c>
      <c r="B119">
        <v>1</v>
      </c>
      <c r="C119">
        <v>9</v>
      </c>
      <c r="D119">
        <v>13</v>
      </c>
      <c r="E119">
        <v>8</v>
      </c>
      <c r="F119">
        <v>8</v>
      </c>
      <c r="G119">
        <v>14</v>
      </c>
      <c r="H119">
        <v>14</v>
      </c>
      <c r="I119">
        <v>14</v>
      </c>
      <c r="J119">
        <v>11</v>
      </c>
      <c r="K119">
        <v>20</v>
      </c>
    </row>
    <row r="120" spans="1:11">
      <c r="A120">
        <v>43</v>
      </c>
      <c r="B120">
        <v>1</v>
      </c>
      <c r="C120">
        <v>9</v>
      </c>
      <c r="D120">
        <v>9</v>
      </c>
      <c r="E120">
        <v>5</v>
      </c>
      <c r="F120">
        <v>6</v>
      </c>
      <c r="G120">
        <v>6</v>
      </c>
      <c r="H120">
        <v>8</v>
      </c>
      <c r="I120">
        <v>8</v>
      </c>
      <c r="J120">
        <v>7</v>
      </c>
      <c r="K120">
        <v>11</v>
      </c>
    </row>
    <row r="121" spans="1:11">
      <c r="A121">
        <v>42</v>
      </c>
      <c r="B121">
        <v>2</v>
      </c>
      <c r="C121">
        <v>4</v>
      </c>
      <c r="D121">
        <v>5</v>
      </c>
      <c r="E121">
        <v>4</v>
      </c>
      <c r="F121">
        <v>5</v>
      </c>
      <c r="G121">
        <v>2</v>
      </c>
      <c r="H121">
        <v>6</v>
      </c>
      <c r="I121">
        <v>3</v>
      </c>
      <c r="J121">
        <v>4</v>
      </c>
      <c r="K121">
        <v>2</v>
      </c>
    </row>
    <row r="122" spans="1:11">
      <c r="A122">
        <v>53</v>
      </c>
      <c r="B122">
        <v>2</v>
      </c>
      <c r="C122">
        <v>9</v>
      </c>
      <c r="D122">
        <v>10</v>
      </c>
      <c r="E122">
        <v>9</v>
      </c>
      <c r="F122">
        <v>12</v>
      </c>
      <c r="G122">
        <v>8</v>
      </c>
      <c r="H122">
        <v>8</v>
      </c>
      <c r="I122">
        <v>9</v>
      </c>
      <c r="J122">
        <v>11</v>
      </c>
      <c r="K122">
        <v>12</v>
      </c>
    </row>
    <row r="123" spans="1:11">
      <c r="A123">
        <v>40</v>
      </c>
      <c r="B123">
        <v>1</v>
      </c>
      <c r="C123">
        <v>7</v>
      </c>
      <c r="D123">
        <v>7</v>
      </c>
      <c r="E123">
        <v>8</v>
      </c>
      <c r="F123">
        <v>6</v>
      </c>
      <c r="G123">
        <v>10</v>
      </c>
      <c r="H123">
        <v>11</v>
      </c>
      <c r="I123">
        <v>6</v>
      </c>
      <c r="J123">
        <v>11</v>
      </c>
      <c r="K123">
        <v>13</v>
      </c>
    </row>
    <row r="124" spans="1:11">
      <c r="A124">
        <v>42</v>
      </c>
      <c r="B124">
        <v>2</v>
      </c>
      <c r="C124">
        <v>9</v>
      </c>
      <c r="D124">
        <v>8</v>
      </c>
      <c r="E124">
        <v>7</v>
      </c>
      <c r="F124">
        <v>9</v>
      </c>
      <c r="G124">
        <v>8</v>
      </c>
      <c r="H124">
        <v>11</v>
      </c>
      <c r="I124">
        <v>7</v>
      </c>
      <c r="J124">
        <v>9</v>
      </c>
      <c r="K124">
        <v>15</v>
      </c>
    </row>
    <row r="125" spans="1:11">
      <c r="A125">
        <v>44</v>
      </c>
      <c r="B125">
        <v>1</v>
      </c>
      <c r="C125">
        <v>5</v>
      </c>
      <c r="D125">
        <v>8</v>
      </c>
      <c r="E125">
        <v>5</v>
      </c>
      <c r="F125">
        <v>5</v>
      </c>
      <c r="G125">
        <v>4</v>
      </c>
      <c r="H125">
        <v>7</v>
      </c>
      <c r="I125">
        <v>4</v>
      </c>
      <c r="J125">
        <v>6</v>
      </c>
      <c r="K125">
        <v>9</v>
      </c>
    </row>
    <row r="126" spans="1:11">
      <c r="A126">
        <v>35</v>
      </c>
      <c r="B126">
        <v>1</v>
      </c>
      <c r="C126">
        <v>4</v>
      </c>
      <c r="D126">
        <v>5</v>
      </c>
      <c r="E126">
        <v>7</v>
      </c>
      <c r="F126">
        <v>4</v>
      </c>
      <c r="G126">
        <v>6</v>
      </c>
      <c r="H126">
        <v>9</v>
      </c>
      <c r="I126">
        <v>9</v>
      </c>
      <c r="J126">
        <v>7</v>
      </c>
      <c r="K126">
        <v>8</v>
      </c>
    </row>
    <row r="127" spans="1:11">
      <c r="A127">
        <v>57</v>
      </c>
      <c r="B127">
        <v>2</v>
      </c>
      <c r="C127">
        <v>7</v>
      </c>
      <c r="D127">
        <v>8</v>
      </c>
      <c r="E127">
        <v>4</v>
      </c>
      <c r="F127">
        <v>6</v>
      </c>
      <c r="G127">
        <v>8</v>
      </c>
      <c r="H127">
        <v>7</v>
      </c>
      <c r="I127">
        <v>8</v>
      </c>
      <c r="J127">
        <v>8</v>
      </c>
      <c r="K127">
        <v>11</v>
      </c>
    </row>
    <row r="128" spans="1:11">
      <c r="A128">
        <v>41</v>
      </c>
      <c r="B128">
        <v>1</v>
      </c>
      <c r="C128">
        <v>5</v>
      </c>
      <c r="D128">
        <v>1</v>
      </c>
      <c r="E128">
        <v>2</v>
      </c>
      <c r="F128">
        <v>3</v>
      </c>
      <c r="G128">
        <v>5</v>
      </c>
      <c r="H128">
        <v>7</v>
      </c>
      <c r="I128">
        <v>5</v>
      </c>
      <c r="J128">
        <v>6</v>
      </c>
      <c r="K128">
        <v>9</v>
      </c>
    </row>
    <row r="129" spans="1:11">
      <c r="A129">
        <v>31</v>
      </c>
      <c r="B129">
        <v>2</v>
      </c>
      <c r="C129">
        <v>8</v>
      </c>
      <c r="D129">
        <v>9</v>
      </c>
      <c r="E129">
        <v>4</v>
      </c>
      <c r="F129">
        <v>6</v>
      </c>
      <c r="G129">
        <v>6</v>
      </c>
      <c r="H129">
        <v>4</v>
      </c>
      <c r="I129">
        <v>5</v>
      </c>
      <c r="J129">
        <v>7</v>
      </c>
      <c r="K129">
        <v>11</v>
      </c>
    </row>
    <row r="130" spans="1:11">
      <c r="A130">
        <v>45</v>
      </c>
      <c r="B130">
        <v>1</v>
      </c>
      <c r="C130">
        <v>9</v>
      </c>
      <c r="D130">
        <v>8</v>
      </c>
      <c r="E130">
        <v>5</v>
      </c>
      <c r="F130">
        <v>9</v>
      </c>
      <c r="G130">
        <v>10</v>
      </c>
      <c r="H130">
        <v>11</v>
      </c>
      <c r="I130">
        <v>9</v>
      </c>
      <c r="J130">
        <v>6</v>
      </c>
      <c r="K130">
        <v>14</v>
      </c>
    </row>
    <row r="131" spans="1:11">
      <c r="A131">
        <v>34</v>
      </c>
      <c r="B131">
        <v>1</v>
      </c>
      <c r="C131">
        <v>10</v>
      </c>
      <c r="D131">
        <v>8</v>
      </c>
      <c r="E131">
        <v>13</v>
      </c>
      <c r="F131">
        <v>13</v>
      </c>
      <c r="G131">
        <v>10</v>
      </c>
      <c r="H131">
        <v>9</v>
      </c>
      <c r="I131">
        <v>9</v>
      </c>
      <c r="J131">
        <v>7</v>
      </c>
      <c r="K131">
        <v>17</v>
      </c>
    </row>
    <row r="132" spans="1:11">
      <c r="A132">
        <v>40</v>
      </c>
      <c r="B132">
        <v>2</v>
      </c>
      <c r="C132">
        <v>3</v>
      </c>
      <c r="D132">
        <v>3</v>
      </c>
      <c r="E132">
        <v>3</v>
      </c>
      <c r="F132">
        <v>4</v>
      </c>
      <c r="G132">
        <v>5</v>
      </c>
      <c r="H132">
        <v>5</v>
      </c>
      <c r="I132">
        <v>6</v>
      </c>
      <c r="J132">
        <v>3</v>
      </c>
      <c r="K132">
        <v>4</v>
      </c>
    </row>
    <row r="133" spans="1:11">
      <c r="A133">
        <v>27</v>
      </c>
      <c r="B133">
        <v>2</v>
      </c>
      <c r="C133">
        <v>5</v>
      </c>
      <c r="D133">
        <v>3</v>
      </c>
      <c r="E133">
        <v>7</v>
      </c>
      <c r="F133">
        <v>4</v>
      </c>
      <c r="G133">
        <v>4</v>
      </c>
      <c r="H133">
        <v>3</v>
      </c>
      <c r="I133">
        <v>3</v>
      </c>
      <c r="J133">
        <v>6</v>
      </c>
      <c r="K133">
        <v>8</v>
      </c>
    </row>
    <row r="134" spans="1:11">
      <c r="A134">
        <v>56</v>
      </c>
      <c r="B134">
        <v>1</v>
      </c>
      <c r="C134">
        <v>10</v>
      </c>
      <c r="D134">
        <v>13</v>
      </c>
      <c r="E134">
        <v>9</v>
      </c>
      <c r="F134">
        <v>8</v>
      </c>
      <c r="G134">
        <v>8</v>
      </c>
      <c r="H134">
        <v>9</v>
      </c>
      <c r="I134">
        <v>9</v>
      </c>
      <c r="J134">
        <v>8</v>
      </c>
      <c r="K134">
        <v>18</v>
      </c>
    </row>
    <row r="135" spans="1:11">
      <c r="A135">
        <v>38</v>
      </c>
      <c r="B135">
        <v>1</v>
      </c>
      <c r="C135">
        <v>10</v>
      </c>
      <c r="D135">
        <v>13</v>
      </c>
      <c r="E135">
        <v>11</v>
      </c>
      <c r="F135">
        <v>10</v>
      </c>
      <c r="G135">
        <v>10</v>
      </c>
      <c r="H135">
        <v>9</v>
      </c>
      <c r="I135">
        <v>12</v>
      </c>
      <c r="J135">
        <v>11</v>
      </c>
      <c r="K135">
        <v>17</v>
      </c>
    </row>
    <row r="136" spans="1:11">
      <c r="A136">
        <v>31</v>
      </c>
      <c r="B136">
        <v>1</v>
      </c>
      <c r="C136">
        <v>7</v>
      </c>
      <c r="D136">
        <v>11</v>
      </c>
      <c r="E136">
        <v>7</v>
      </c>
      <c r="F136">
        <v>10</v>
      </c>
      <c r="G136">
        <v>9</v>
      </c>
      <c r="H136">
        <v>11</v>
      </c>
      <c r="I136">
        <v>12</v>
      </c>
      <c r="J136">
        <v>9</v>
      </c>
      <c r="K136">
        <v>14</v>
      </c>
    </row>
    <row r="137" spans="1:11">
      <c r="A137">
        <v>44</v>
      </c>
      <c r="B137">
        <v>1</v>
      </c>
      <c r="C137">
        <v>5</v>
      </c>
      <c r="D137">
        <v>3</v>
      </c>
      <c r="E137">
        <v>4</v>
      </c>
      <c r="F137">
        <v>5</v>
      </c>
      <c r="G137">
        <v>5</v>
      </c>
      <c r="H137">
        <v>3</v>
      </c>
      <c r="I137">
        <v>5</v>
      </c>
      <c r="J137">
        <v>5</v>
      </c>
      <c r="K137">
        <v>9</v>
      </c>
    </row>
    <row r="138" spans="1:11">
      <c r="A138">
        <v>51</v>
      </c>
      <c r="B138">
        <v>2</v>
      </c>
      <c r="C138">
        <v>11</v>
      </c>
      <c r="D138">
        <v>9</v>
      </c>
      <c r="E138">
        <v>11</v>
      </c>
      <c r="F138">
        <v>9</v>
      </c>
      <c r="G138">
        <v>8</v>
      </c>
      <c r="H138">
        <v>11</v>
      </c>
      <c r="I138">
        <v>9</v>
      </c>
      <c r="J138">
        <v>9</v>
      </c>
      <c r="K138">
        <v>14</v>
      </c>
    </row>
    <row r="139" spans="1:11">
      <c r="A139">
        <v>52</v>
      </c>
      <c r="B139">
        <v>1</v>
      </c>
      <c r="C139">
        <v>6</v>
      </c>
      <c r="D139">
        <v>5</v>
      </c>
      <c r="E139">
        <v>8</v>
      </c>
      <c r="F139">
        <v>8</v>
      </c>
      <c r="G139">
        <v>5</v>
      </c>
      <c r="H139">
        <v>5</v>
      </c>
      <c r="I139">
        <v>7</v>
      </c>
      <c r="J139">
        <v>8</v>
      </c>
      <c r="K139">
        <v>11</v>
      </c>
    </row>
    <row r="140" spans="1:11">
      <c r="A140">
        <v>34</v>
      </c>
      <c r="B140">
        <v>2</v>
      </c>
      <c r="C140">
        <v>7</v>
      </c>
      <c r="D140">
        <v>10</v>
      </c>
      <c r="E140">
        <v>6</v>
      </c>
      <c r="F140">
        <v>9</v>
      </c>
      <c r="G140">
        <v>7</v>
      </c>
      <c r="H140">
        <v>6</v>
      </c>
      <c r="I140">
        <v>5</v>
      </c>
      <c r="J140">
        <v>10</v>
      </c>
      <c r="K140">
        <v>13</v>
      </c>
    </row>
    <row r="141" spans="1:11">
      <c r="A141">
        <v>45</v>
      </c>
      <c r="B141">
        <v>2</v>
      </c>
      <c r="C141">
        <v>4</v>
      </c>
      <c r="D141">
        <v>9</v>
      </c>
      <c r="E141">
        <v>4</v>
      </c>
      <c r="F141">
        <v>8</v>
      </c>
      <c r="G141">
        <v>9</v>
      </c>
      <c r="H141">
        <v>5</v>
      </c>
      <c r="I141">
        <v>8</v>
      </c>
      <c r="J141">
        <v>9</v>
      </c>
      <c r="K141">
        <v>9</v>
      </c>
    </row>
    <row r="142" spans="1:11">
      <c r="A142">
        <v>49</v>
      </c>
      <c r="B142">
        <v>1</v>
      </c>
      <c r="C142">
        <v>7</v>
      </c>
      <c r="D142">
        <v>7</v>
      </c>
      <c r="E142">
        <v>6</v>
      </c>
      <c r="F142">
        <v>5</v>
      </c>
      <c r="G142">
        <v>3</v>
      </c>
      <c r="H142">
        <v>1</v>
      </c>
      <c r="I142">
        <v>2</v>
      </c>
      <c r="J142">
        <v>6</v>
      </c>
      <c r="K142">
        <v>9</v>
      </c>
    </row>
    <row r="143" spans="1:11">
      <c r="A143">
        <v>40</v>
      </c>
      <c r="B143">
        <v>1</v>
      </c>
      <c r="C143">
        <v>8</v>
      </c>
      <c r="D143">
        <v>8</v>
      </c>
      <c r="E143">
        <v>9</v>
      </c>
      <c r="F143">
        <v>9</v>
      </c>
      <c r="G143">
        <v>6</v>
      </c>
      <c r="H143">
        <v>9</v>
      </c>
      <c r="I143">
        <v>7</v>
      </c>
      <c r="J143">
        <v>7</v>
      </c>
      <c r="K143">
        <v>10</v>
      </c>
    </row>
    <row r="144" spans="1:11">
      <c r="A144">
        <v>57</v>
      </c>
      <c r="B144">
        <v>1</v>
      </c>
      <c r="C144">
        <v>14</v>
      </c>
      <c r="D144">
        <v>10</v>
      </c>
      <c r="E144">
        <v>9</v>
      </c>
      <c r="F144">
        <v>11</v>
      </c>
      <c r="G144">
        <v>12</v>
      </c>
      <c r="H144">
        <v>14</v>
      </c>
      <c r="I144">
        <v>10</v>
      </c>
      <c r="J144">
        <v>9</v>
      </c>
      <c r="K144">
        <v>21</v>
      </c>
    </row>
    <row r="145" spans="1:11">
      <c r="A145">
        <v>32</v>
      </c>
      <c r="B145">
        <v>1</v>
      </c>
      <c r="C145">
        <v>10</v>
      </c>
      <c r="D145">
        <v>8</v>
      </c>
      <c r="E145">
        <v>8</v>
      </c>
      <c r="F145">
        <v>11</v>
      </c>
      <c r="G145">
        <v>8</v>
      </c>
      <c r="H145">
        <v>11</v>
      </c>
      <c r="I145">
        <v>11</v>
      </c>
      <c r="J145">
        <v>6</v>
      </c>
      <c r="K145">
        <v>14</v>
      </c>
    </row>
    <row r="146" spans="1:11">
      <c r="A146">
        <v>46</v>
      </c>
      <c r="B146">
        <v>2</v>
      </c>
      <c r="C146">
        <v>10</v>
      </c>
      <c r="D146">
        <v>6</v>
      </c>
      <c r="E146">
        <v>10</v>
      </c>
      <c r="F146">
        <v>8</v>
      </c>
      <c r="G146">
        <v>9</v>
      </c>
      <c r="H146">
        <v>10</v>
      </c>
      <c r="I146">
        <v>8</v>
      </c>
      <c r="J146">
        <v>10</v>
      </c>
      <c r="K146">
        <v>12</v>
      </c>
    </row>
    <row r="147" spans="1:11">
      <c r="A147">
        <v>50</v>
      </c>
      <c r="B147">
        <v>2</v>
      </c>
      <c r="C147">
        <v>9</v>
      </c>
      <c r="D147">
        <v>6</v>
      </c>
      <c r="E147">
        <v>9</v>
      </c>
      <c r="F147">
        <v>8</v>
      </c>
      <c r="G147">
        <v>6</v>
      </c>
      <c r="H147">
        <v>9</v>
      </c>
      <c r="I147">
        <v>10</v>
      </c>
      <c r="J147">
        <v>7</v>
      </c>
      <c r="K147">
        <v>13</v>
      </c>
    </row>
    <row r="148" spans="1:11">
      <c r="A148">
        <v>62</v>
      </c>
      <c r="B148">
        <v>2</v>
      </c>
      <c r="C148">
        <v>5</v>
      </c>
      <c r="D148">
        <v>9</v>
      </c>
      <c r="E148">
        <v>10</v>
      </c>
      <c r="F148">
        <v>8</v>
      </c>
      <c r="G148">
        <v>6</v>
      </c>
      <c r="H148">
        <v>3</v>
      </c>
      <c r="I148">
        <v>2</v>
      </c>
      <c r="J148">
        <v>2</v>
      </c>
      <c r="K148">
        <v>10</v>
      </c>
    </row>
    <row r="149" spans="1:11">
      <c r="A149">
        <v>39</v>
      </c>
      <c r="B149">
        <v>2</v>
      </c>
      <c r="C149">
        <v>7</v>
      </c>
      <c r="D149">
        <v>9</v>
      </c>
      <c r="E149">
        <v>8</v>
      </c>
      <c r="F149">
        <v>6</v>
      </c>
      <c r="G149">
        <v>9</v>
      </c>
      <c r="H149">
        <v>5</v>
      </c>
      <c r="I149">
        <v>8</v>
      </c>
      <c r="J149">
        <v>8</v>
      </c>
      <c r="K149">
        <v>9</v>
      </c>
    </row>
    <row r="150" spans="1:11">
      <c r="A150">
        <v>52</v>
      </c>
      <c r="B150">
        <v>1</v>
      </c>
      <c r="C150">
        <v>9</v>
      </c>
      <c r="D150">
        <v>11</v>
      </c>
      <c r="E150">
        <v>6</v>
      </c>
      <c r="F150">
        <v>8</v>
      </c>
      <c r="G150">
        <v>11</v>
      </c>
      <c r="H150">
        <v>11</v>
      </c>
      <c r="I150">
        <v>10</v>
      </c>
      <c r="J150">
        <v>12</v>
      </c>
      <c r="K150">
        <v>18</v>
      </c>
    </row>
    <row r="151" spans="1:11">
      <c r="A151">
        <v>38</v>
      </c>
      <c r="B151">
        <v>1</v>
      </c>
      <c r="C151">
        <v>10</v>
      </c>
      <c r="D151">
        <v>10</v>
      </c>
      <c r="E151">
        <v>7</v>
      </c>
      <c r="F151">
        <v>9</v>
      </c>
      <c r="G151">
        <v>11</v>
      </c>
      <c r="H151">
        <v>10</v>
      </c>
      <c r="I151">
        <v>10</v>
      </c>
      <c r="J151">
        <v>10</v>
      </c>
      <c r="K151">
        <v>12</v>
      </c>
    </row>
    <row r="152" spans="1:11">
      <c r="A152">
        <v>54</v>
      </c>
      <c r="B152">
        <v>1</v>
      </c>
      <c r="C152">
        <v>9</v>
      </c>
      <c r="D152">
        <v>8</v>
      </c>
      <c r="E152">
        <v>5</v>
      </c>
      <c r="F152">
        <v>5</v>
      </c>
      <c r="G152">
        <v>6</v>
      </c>
      <c r="H152">
        <v>9</v>
      </c>
      <c r="I152">
        <v>7</v>
      </c>
      <c r="J152">
        <v>9</v>
      </c>
      <c r="K152">
        <v>13</v>
      </c>
    </row>
    <row r="153" spans="1:11">
      <c r="A153">
        <v>41</v>
      </c>
      <c r="B153">
        <v>1</v>
      </c>
      <c r="C153">
        <v>8</v>
      </c>
      <c r="D153">
        <v>9</v>
      </c>
      <c r="E153">
        <v>10</v>
      </c>
      <c r="F153">
        <v>9</v>
      </c>
      <c r="G153">
        <v>13</v>
      </c>
      <c r="H153">
        <v>13</v>
      </c>
      <c r="I153">
        <v>11</v>
      </c>
      <c r="J153">
        <v>10</v>
      </c>
      <c r="K153">
        <v>13</v>
      </c>
    </row>
    <row r="154" spans="1:11">
      <c r="A154">
        <v>26</v>
      </c>
      <c r="B154">
        <v>1</v>
      </c>
      <c r="C154">
        <v>6</v>
      </c>
      <c r="D154">
        <v>7</v>
      </c>
      <c r="E154">
        <v>6</v>
      </c>
      <c r="F154">
        <v>3</v>
      </c>
      <c r="G154">
        <v>7</v>
      </c>
      <c r="H154">
        <v>5</v>
      </c>
      <c r="I154">
        <v>5</v>
      </c>
      <c r="J154">
        <v>5</v>
      </c>
      <c r="K154">
        <v>8</v>
      </c>
    </row>
    <row r="155" spans="1:11">
      <c r="A155">
        <v>33</v>
      </c>
      <c r="B155">
        <v>1</v>
      </c>
      <c r="C155">
        <v>8</v>
      </c>
      <c r="D155">
        <v>7</v>
      </c>
      <c r="E155">
        <v>7</v>
      </c>
      <c r="F155">
        <v>8</v>
      </c>
      <c r="G155">
        <v>9</v>
      </c>
      <c r="H155">
        <v>7</v>
      </c>
      <c r="I155">
        <v>6</v>
      </c>
      <c r="J155">
        <v>6</v>
      </c>
      <c r="K155">
        <v>11</v>
      </c>
    </row>
    <row r="156" spans="1:11">
      <c r="A156">
        <v>55</v>
      </c>
      <c r="B156">
        <v>2</v>
      </c>
      <c r="C156">
        <v>8</v>
      </c>
      <c r="D156">
        <v>9</v>
      </c>
      <c r="E156">
        <v>8</v>
      </c>
      <c r="F156">
        <v>5</v>
      </c>
      <c r="G156">
        <v>8</v>
      </c>
      <c r="H156">
        <v>8</v>
      </c>
      <c r="I156">
        <v>6</v>
      </c>
      <c r="J156">
        <v>7</v>
      </c>
      <c r="K156">
        <v>11</v>
      </c>
    </row>
    <row r="157" spans="1:11">
      <c r="A157">
        <v>57</v>
      </c>
      <c r="B157">
        <v>2</v>
      </c>
      <c r="C157">
        <v>5</v>
      </c>
      <c r="D157">
        <v>7</v>
      </c>
      <c r="E157">
        <v>4</v>
      </c>
      <c r="F157">
        <v>3</v>
      </c>
      <c r="G157">
        <v>7</v>
      </c>
      <c r="H157">
        <v>5</v>
      </c>
      <c r="I157">
        <v>4</v>
      </c>
      <c r="J157">
        <v>8</v>
      </c>
      <c r="K157">
        <v>7</v>
      </c>
    </row>
    <row r="158" spans="1:11">
      <c r="A158">
        <v>43</v>
      </c>
      <c r="B158">
        <v>1</v>
      </c>
      <c r="C158">
        <v>4</v>
      </c>
      <c r="D158">
        <v>4</v>
      </c>
      <c r="E158">
        <v>5</v>
      </c>
      <c r="F158">
        <v>4</v>
      </c>
      <c r="G158">
        <v>9</v>
      </c>
      <c r="H158">
        <v>5</v>
      </c>
      <c r="I158">
        <v>7</v>
      </c>
      <c r="J158">
        <v>6</v>
      </c>
      <c r="K158">
        <v>10</v>
      </c>
    </row>
    <row r="159" spans="1:11">
      <c r="A159">
        <v>47</v>
      </c>
      <c r="B159">
        <v>1</v>
      </c>
      <c r="C159">
        <v>6</v>
      </c>
      <c r="D159">
        <v>6</v>
      </c>
      <c r="E159">
        <v>4</v>
      </c>
      <c r="F159">
        <v>9</v>
      </c>
      <c r="G159">
        <v>8</v>
      </c>
      <c r="H159">
        <v>8</v>
      </c>
      <c r="I159">
        <v>5</v>
      </c>
      <c r="J159">
        <v>7</v>
      </c>
      <c r="K159">
        <v>10</v>
      </c>
    </row>
    <row r="160" spans="1:11">
      <c r="A160">
        <v>36</v>
      </c>
      <c r="B160">
        <v>1</v>
      </c>
      <c r="C160">
        <v>8</v>
      </c>
      <c r="D160">
        <v>10</v>
      </c>
      <c r="E160">
        <v>9</v>
      </c>
      <c r="F160">
        <v>10</v>
      </c>
      <c r="G160">
        <v>11</v>
      </c>
      <c r="H160">
        <v>10</v>
      </c>
      <c r="I160">
        <v>10</v>
      </c>
      <c r="J160">
        <v>8</v>
      </c>
      <c r="K160">
        <v>15</v>
      </c>
    </row>
    <row r="161" spans="1:11">
      <c r="A161">
        <v>34</v>
      </c>
      <c r="B161">
        <v>1</v>
      </c>
      <c r="C161">
        <v>5</v>
      </c>
      <c r="D161">
        <v>6</v>
      </c>
      <c r="E161">
        <v>6</v>
      </c>
      <c r="F161">
        <v>7</v>
      </c>
      <c r="G161">
        <v>1</v>
      </c>
      <c r="H161">
        <v>1</v>
      </c>
      <c r="I161">
        <v>1</v>
      </c>
      <c r="J161">
        <v>1</v>
      </c>
      <c r="K161">
        <v>3</v>
      </c>
    </row>
    <row r="162" spans="1:11">
      <c r="A162">
        <v>41</v>
      </c>
      <c r="B162">
        <v>1</v>
      </c>
      <c r="C162">
        <v>6</v>
      </c>
      <c r="D162">
        <v>11</v>
      </c>
      <c r="E162">
        <v>6</v>
      </c>
      <c r="F162">
        <v>7</v>
      </c>
      <c r="G162">
        <v>9</v>
      </c>
      <c r="H162">
        <v>9</v>
      </c>
      <c r="I162">
        <v>9</v>
      </c>
      <c r="J162">
        <v>9</v>
      </c>
      <c r="K162">
        <v>14</v>
      </c>
    </row>
    <row r="163" spans="1:11">
      <c r="A163">
        <v>52</v>
      </c>
      <c r="B163">
        <v>1</v>
      </c>
      <c r="C163">
        <v>7</v>
      </c>
      <c r="D163">
        <v>7</v>
      </c>
      <c r="E163">
        <v>9</v>
      </c>
      <c r="F163">
        <v>7</v>
      </c>
      <c r="G163">
        <v>7</v>
      </c>
      <c r="H163">
        <v>9</v>
      </c>
      <c r="I163">
        <v>9</v>
      </c>
      <c r="J163">
        <v>6</v>
      </c>
      <c r="K163">
        <v>10</v>
      </c>
    </row>
    <row r="164" spans="1:11">
      <c r="A164">
        <v>40</v>
      </c>
      <c r="B164">
        <v>2</v>
      </c>
      <c r="C164">
        <v>8</v>
      </c>
      <c r="D164">
        <v>9</v>
      </c>
      <c r="E164">
        <v>7</v>
      </c>
      <c r="F164">
        <v>6</v>
      </c>
      <c r="G164">
        <v>6</v>
      </c>
      <c r="H164">
        <v>8</v>
      </c>
      <c r="I164">
        <v>6</v>
      </c>
      <c r="J164">
        <v>7</v>
      </c>
      <c r="K164">
        <v>13</v>
      </c>
    </row>
    <row r="165" spans="1:11">
      <c r="A165">
        <v>51</v>
      </c>
      <c r="B165">
        <v>2</v>
      </c>
      <c r="C165">
        <v>4</v>
      </c>
      <c r="D165">
        <v>7</v>
      </c>
      <c r="E165">
        <v>5</v>
      </c>
      <c r="F165">
        <v>6</v>
      </c>
      <c r="G165">
        <v>7</v>
      </c>
      <c r="H165">
        <v>9</v>
      </c>
      <c r="I165">
        <v>9</v>
      </c>
      <c r="J165">
        <v>6</v>
      </c>
      <c r="K165">
        <v>9</v>
      </c>
    </row>
    <row r="166" spans="1:11">
      <c r="A166">
        <v>56</v>
      </c>
      <c r="B166">
        <v>1</v>
      </c>
      <c r="C166">
        <v>7</v>
      </c>
      <c r="D166">
        <v>8</v>
      </c>
      <c r="E166">
        <v>11</v>
      </c>
      <c r="F166">
        <v>9</v>
      </c>
      <c r="G166">
        <v>7</v>
      </c>
      <c r="H166">
        <v>9</v>
      </c>
      <c r="I166">
        <v>9</v>
      </c>
      <c r="J166">
        <v>8</v>
      </c>
      <c r="K166">
        <v>16</v>
      </c>
    </row>
    <row r="167" spans="1:11">
      <c r="A167">
        <v>23</v>
      </c>
      <c r="B167">
        <v>2</v>
      </c>
      <c r="C167">
        <v>6</v>
      </c>
      <c r="D167">
        <v>9</v>
      </c>
      <c r="E167">
        <v>10</v>
      </c>
      <c r="F167">
        <v>9</v>
      </c>
      <c r="G167">
        <v>8</v>
      </c>
      <c r="H167">
        <v>6</v>
      </c>
      <c r="I167">
        <v>7</v>
      </c>
      <c r="J167">
        <v>9</v>
      </c>
      <c r="K167">
        <v>12</v>
      </c>
    </row>
    <row r="168" spans="1:11">
      <c r="A168">
        <v>38</v>
      </c>
      <c r="B168">
        <v>1</v>
      </c>
      <c r="C168">
        <v>6</v>
      </c>
      <c r="D168">
        <v>9</v>
      </c>
      <c r="E168">
        <v>8</v>
      </c>
      <c r="F168">
        <v>4</v>
      </c>
      <c r="G168">
        <v>6</v>
      </c>
      <c r="H168">
        <v>9</v>
      </c>
      <c r="I168">
        <v>5</v>
      </c>
      <c r="J168">
        <v>7</v>
      </c>
      <c r="K168">
        <v>11</v>
      </c>
    </row>
    <row r="169" spans="1:11">
      <c r="A169">
        <v>47</v>
      </c>
      <c r="B169">
        <v>2</v>
      </c>
      <c r="C169">
        <v>8</v>
      </c>
      <c r="D169">
        <v>8</v>
      </c>
      <c r="E169">
        <v>9</v>
      </c>
      <c r="F169">
        <v>5</v>
      </c>
      <c r="G169">
        <v>11</v>
      </c>
      <c r="H169">
        <v>11</v>
      </c>
      <c r="I169">
        <v>12</v>
      </c>
      <c r="J169">
        <v>10</v>
      </c>
      <c r="K169">
        <v>16</v>
      </c>
    </row>
    <row r="170" spans="1:11">
      <c r="A170">
        <v>22</v>
      </c>
      <c r="B170">
        <v>1</v>
      </c>
      <c r="C170">
        <v>11</v>
      </c>
      <c r="D170">
        <v>11</v>
      </c>
      <c r="E170">
        <v>9</v>
      </c>
      <c r="F170">
        <v>6</v>
      </c>
      <c r="G170">
        <v>7</v>
      </c>
      <c r="H170">
        <v>8</v>
      </c>
      <c r="I170">
        <v>10</v>
      </c>
      <c r="J170">
        <v>10</v>
      </c>
      <c r="K170">
        <v>12</v>
      </c>
    </row>
    <row r="171" spans="1:11">
      <c r="A171">
        <v>40</v>
      </c>
      <c r="B171">
        <v>1</v>
      </c>
      <c r="C171">
        <v>4</v>
      </c>
      <c r="D171">
        <v>7</v>
      </c>
      <c r="E171">
        <v>3</v>
      </c>
      <c r="F171">
        <v>6</v>
      </c>
      <c r="G171">
        <v>10</v>
      </c>
      <c r="H171">
        <v>7</v>
      </c>
      <c r="I171">
        <v>10</v>
      </c>
      <c r="J171">
        <v>8</v>
      </c>
      <c r="K171">
        <v>13</v>
      </c>
    </row>
    <row r="172" spans="1:11">
      <c r="A172">
        <v>36</v>
      </c>
      <c r="B172">
        <v>2</v>
      </c>
      <c r="C172">
        <v>7</v>
      </c>
      <c r="D172">
        <v>7</v>
      </c>
      <c r="E172">
        <v>9</v>
      </c>
      <c r="F172">
        <v>5</v>
      </c>
      <c r="G172">
        <v>9</v>
      </c>
      <c r="H172">
        <v>10</v>
      </c>
      <c r="I172">
        <v>8</v>
      </c>
      <c r="J172">
        <v>10</v>
      </c>
      <c r="K172">
        <v>11</v>
      </c>
    </row>
    <row r="173" spans="1:11">
      <c r="A173">
        <v>57</v>
      </c>
      <c r="B173">
        <v>2</v>
      </c>
      <c r="C173">
        <v>6</v>
      </c>
      <c r="D173">
        <v>4</v>
      </c>
      <c r="E173">
        <v>5</v>
      </c>
      <c r="F173">
        <v>3</v>
      </c>
      <c r="G173">
        <v>8</v>
      </c>
      <c r="H173">
        <v>5</v>
      </c>
      <c r="I173">
        <v>8</v>
      </c>
      <c r="J173">
        <v>5</v>
      </c>
      <c r="K173">
        <v>5</v>
      </c>
    </row>
    <row r="174" spans="1:11">
      <c r="A174">
        <v>35</v>
      </c>
      <c r="B174">
        <v>2</v>
      </c>
      <c r="C174">
        <v>7</v>
      </c>
      <c r="D174">
        <v>10</v>
      </c>
      <c r="E174">
        <v>10</v>
      </c>
      <c r="F174">
        <v>7</v>
      </c>
      <c r="G174">
        <v>8</v>
      </c>
      <c r="H174">
        <v>9</v>
      </c>
      <c r="I174">
        <v>7</v>
      </c>
      <c r="J174">
        <v>10</v>
      </c>
      <c r="K174">
        <v>15</v>
      </c>
    </row>
    <row r="175" spans="1:11">
      <c r="A175">
        <v>36</v>
      </c>
      <c r="B175">
        <v>2</v>
      </c>
      <c r="C175">
        <v>8</v>
      </c>
      <c r="D175">
        <v>8</v>
      </c>
      <c r="E175">
        <v>10</v>
      </c>
      <c r="F175">
        <v>10</v>
      </c>
      <c r="G175">
        <v>9</v>
      </c>
      <c r="H175">
        <v>6</v>
      </c>
      <c r="I175">
        <v>7</v>
      </c>
      <c r="J175">
        <v>9</v>
      </c>
      <c r="K175">
        <v>10</v>
      </c>
    </row>
    <row r="176" spans="1:11">
      <c r="A176">
        <v>39</v>
      </c>
      <c r="B176">
        <v>2</v>
      </c>
      <c r="C176">
        <v>6</v>
      </c>
      <c r="D176">
        <v>7</v>
      </c>
      <c r="E176">
        <v>9</v>
      </c>
      <c r="F176">
        <v>10</v>
      </c>
      <c r="G176">
        <v>9</v>
      </c>
      <c r="H176">
        <v>9</v>
      </c>
      <c r="I176">
        <v>9</v>
      </c>
      <c r="J176">
        <v>6</v>
      </c>
      <c r="K176">
        <v>12</v>
      </c>
    </row>
    <row r="177" spans="1:11">
      <c r="A177">
        <v>54</v>
      </c>
      <c r="B177">
        <v>1</v>
      </c>
      <c r="C177">
        <v>7</v>
      </c>
      <c r="D177">
        <v>8</v>
      </c>
      <c r="E177">
        <v>7</v>
      </c>
      <c r="F177">
        <v>7</v>
      </c>
      <c r="G177">
        <v>3</v>
      </c>
      <c r="H177">
        <v>6</v>
      </c>
      <c r="I177">
        <v>1</v>
      </c>
      <c r="J177">
        <v>1</v>
      </c>
      <c r="K177">
        <v>8</v>
      </c>
    </row>
    <row r="178" spans="1:11">
      <c r="A178">
        <v>47</v>
      </c>
      <c r="B178">
        <v>1</v>
      </c>
      <c r="C178">
        <v>11</v>
      </c>
      <c r="D178">
        <v>10</v>
      </c>
      <c r="E178">
        <v>11</v>
      </c>
      <c r="F178">
        <v>12</v>
      </c>
      <c r="G178">
        <v>11</v>
      </c>
      <c r="H178">
        <v>10</v>
      </c>
      <c r="I178">
        <v>6</v>
      </c>
      <c r="J178">
        <v>9</v>
      </c>
      <c r="K178">
        <v>15</v>
      </c>
    </row>
    <row r="179" spans="1:11">
      <c r="A179">
        <v>28</v>
      </c>
      <c r="B179">
        <v>2</v>
      </c>
      <c r="C179">
        <v>8</v>
      </c>
      <c r="D179">
        <v>7</v>
      </c>
      <c r="E179">
        <v>6</v>
      </c>
      <c r="F179">
        <v>10</v>
      </c>
      <c r="G179">
        <v>9</v>
      </c>
      <c r="H179">
        <v>10</v>
      </c>
      <c r="I179">
        <v>10</v>
      </c>
      <c r="J179">
        <v>11</v>
      </c>
      <c r="K179">
        <v>12</v>
      </c>
    </row>
    <row r="180" spans="1:11">
      <c r="A180">
        <v>45</v>
      </c>
      <c r="B180">
        <v>1</v>
      </c>
      <c r="C180">
        <v>4</v>
      </c>
      <c r="D180">
        <v>5</v>
      </c>
      <c r="E180">
        <v>7</v>
      </c>
      <c r="F180">
        <v>6</v>
      </c>
      <c r="G180">
        <v>7</v>
      </c>
      <c r="H180">
        <v>7</v>
      </c>
      <c r="I180">
        <v>5</v>
      </c>
      <c r="J180">
        <v>5</v>
      </c>
      <c r="K180">
        <v>6</v>
      </c>
    </row>
    <row r="181" spans="1:11">
      <c r="A181">
        <v>24</v>
      </c>
      <c r="B181">
        <v>1</v>
      </c>
      <c r="C181">
        <v>4</v>
      </c>
      <c r="D181">
        <v>6</v>
      </c>
      <c r="E181">
        <v>8</v>
      </c>
      <c r="F181">
        <v>5</v>
      </c>
      <c r="G181">
        <v>8</v>
      </c>
      <c r="H181">
        <v>6</v>
      </c>
      <c r="I181">
        <v>7</v>
      </c>
      <c r="J181">
        <v>6</v>
      </c>
      <c r="K181">
        <v>10</v>
      </c>
    </row>
    <row r="182" spans="1:11">
      <c r="A182">
        <v>51</v>
      </c>
      <c r="B182">
        <v>1</v>
      </c>
      <c r="C182">
        <v>3</v>
      </c>
      <c r="D182">
        <v>3</v>
      </c>
      <c r="E182">
        <v>3</v>
      </c>
      <c r="F182">
        <v>2</v>
      </c>
      <c r="G182">
        <v>7</v>
      </c>
      <c r="H182">
        <v>4</v>
      </c>
      <c r="I182">
        <v>7</v>
      </c>
      <c r="J182">
        <v>7</v>
      </c>
      <c r="K182">
        <v>6</v>
      </c>
    </row>
    <row r="183" spans="1:11">
      <c r="A183">
        <v>47</v>
      </c>
      <c r="B183">
        <v>1</v>
      </c>
      <c r="C183">
        <v>3</v>
      </c>
      <c r="D183">
        <v>2</v>
      </c>
      <c r="E183">
        <v>5</v>
      </c>
      <c r="F183">
        <v>4</v>
      </c>
      <c r="G183">
        <v>7</v>
      </c>
      <c r="H183">
        <v>8</v>
      </c>
      <c r="I183">
        <v>3</v>
      </c>
      <c r="J183">
        <v>7</v>
      </c>
      <c r="K183">
        <v>5</v>
      </c>
    </row>
    <row r="184" spans="1:11">
      <c r="A184">
        <v>47</v>
      </c>
      <c r="B184">
        <v>2</v>
      </c>
      <c r="C184">
        <v>6</v>
      </c>
      <c r="D184">
        <v>6</v>
      </c>
      <c r="E184">
        <v>8</v>
      </c>
      <c r="F184">
        <v>7</v>
      </c>
      <c r="G184">
        <v>7</v>
      </c>
      <c r="H184">
        <v>5</v>
      </c>
      <c r="I184">
        <v>5</v>
      </c>
      <c r="J184">
        <v>6</v>
      </c>
      <c r="K184">
        <v>11</v>
      </c>
    </row>
    <row r="185" spans="1:11">
      <c r="A185">
        <v>40</v>
      </c>
      <c r="B185">
        <v>1</v>
      </c>
      <c r="C185">
        <v>11</v>
      </c>
      <c r="D185">
        <v>10</v>
      </c>
      <c r="E185">
        <v>11</v>
      </c>
      <c r="F185">
        <v>12</v>
      </c>
      <c r="G185">
        <v>13</v>
      </c>
      <c r="H185">
        <v>10</v>
      </c>
      <c r="I185">
        <v>9</v>
      </c>
      <c r="J185">
        <v>10</v>
      </c>
      <c r="K185">
        <v>20</v>
      </c>
    </row>
    <row r="186" spans="1:11">
      <c r="A186">
        <v>46</v>
      </c>
      <c r="B186">
        <v>1</v>
      </c>
      <c r="C186">
        <v>3</v>
      </c>
      <c r="D186">
        <v>8</v>
      </c>
      <c r="E186">
        <v>3</v>
      </c>
      <c r="F186">
        <v>8</v>
      </c>
      <c r="G186">
        <v>5</v>
      </c>
      <c r="H186">
        <v>7</v>
      </c>
      <c r="I186">
        <v>6</v>
      </c>
      <c r="J186">
        <v>5</v>
      </c>
      <c r="K186">
        <v>9</v>
      </c>
    </row>
    <row r="187" spans="1:11">
      <c r="A187">
        <v>52</v>
      </c>
      <c r="B187">
        <v>1</v>
      </c>
      <c r="C187">
        <v>5</v>
      </c>
      <c r="D187">
        <v>3</v>
      </c>
      <c r="E187">
        <v>6</v>
      </c>
      <c r="F187">
        <v>6</v>
      </c>
      <c r="G187">
        <v>8</v>
      </c>
      <c r="H187">
        <v>5</v>
      </c>
      <c r="I187">
        <v>5</v>
      </c>
      <c r="J187">
        <v>4</v>
      </c>
      <c r="K187">
        <v>8</v>
      </c>
    </row>
    <row r="188" spans="1:11">
      <c r="A188">
        <v>48</v>
      </c>
      <c r="B188">
        <v>1</v>
      </c>
      <c r="C188">
        <v>7</v>
      </c>
      <c r="D188">
        <v>8</v>
      </c>
      <c r="E188">
        <v>7</v>
      </c>
      <c r="F188">
        <v>6</v>
      </c>
      <c r="G188">
        <v>6</v>
      </c>
      <c r="H188">
        <v>7</v>
      </c>
      <c r="I188">
        <v>5</v>
      </c>
      <c r="J188">
        <v>6</v>
      </c>
      <c r="K188">
        <v>7</v>
      </c>
    </row>
    <row r="189" spans="1:11">
      <c r="A189">
        <v>42</v>
      </c>
      <c r="B189">
        <v>1</v>
      </c>
      <c r="C189">
        <v>4</v>
      </c>
      <c r="D189">
        <v>6</v>
      </c>
      <c r="E189">
        <v>3</v>
      </c>
      <c r="F189">
        <v>4</v>
      </c>
      <c r="G189">
        <v>7</v>
      </c>
      <c r="H189">
        <v>4</v>
      </c>
      <c r="I189">
        <v>7</v>
      </c>
      <c r="J189">
        <v>6</v>
      </c>
      <c r="K189">
        <v>5</v>
      </c>
    </row>
    <row r="190" spans="1:11">
      <c r="A190">
        <v>30</v>
      </c>
      <c r="B190">
        <v>1</v>
      </c>
      <c r="C190">
        <v>5</v>
      </c>
      <c r="D190">
        <v>4</v>
      </c>
      <c r="E190">
        <v>6</v>
      </c>
      <c r="F190">
        <v>4</v>
      </c>
      <c r="G190">
        <v>5</v>
      </c>
      <c r="H190">
        <v>4</v>
      </c>
      <c r="I190">
        <v>3</v>
      </c>
      <c r="J190">
        <v>5</v>
      </c>
      <c r="K190">
        <v>8</v>
      </c>
    </row>
    <row r="191" spans="1:11">
      <c r="A191">
        <v>44</v>
      </c>
      <c r="B191">
        <v>1</v>
      </c>
      <c r="C191">
        <v>11</v>
      </c>
      <c r="D191">
        <v>12</v>
      </c>
      <c r="E191">
        <v>10</v>
      </c>
      <c r="F191">
        <v>10</v>
      </c>
      <c r="G191">
        <v>9</v>
      </c>
      <c r="H191">
        <v>12</v>
      </c>
      <c r="I191">
        <v>11</v>
      </c>
      <c r="J191">
        <v>9</v>
      </c>
      <c r="K191">
        <v>15</v>
      </c>
    </row>
    <row r="192" spans="1:11">
      <c r="A192">
        <v>47</v>
      </c>
      <c r="B192">
        <v>1</v>
      </c>
      <c r="C192">
        <v>9</v>
      </c>
      <c r="D192">
        <v>6</v>
      </c>
      <c r="E192">
        <v>10</v>
      </c>
      <c r="F192">
        <v>7</v>
      </c>
      <c r="G192">
        <v>12</v>
      </c>
      <c r="H192">
        <v>10</v>
      </c>
      <c r="I192">
        <v>9</v>
      </c>
      <c r="J192">
        <v>11</v>
      </c>
      <c r="K192">
        <v>14</v>
      </c>
    </row>
    <row r="193" spans="1:11">
      <c r="A193">
        <v>34</v>
      </c>
      <c r="B193">
        <v>2</v>
      </c>
      <c r="C193">
        <v>12</v>
      </c>
      <c r="D193">
        <v>11</v>
      </c>
      <c r="E193">
        <v>11</v>
      </c>
      <c r="F193">
        <v>11</v>
      </c>
      <c r="G193">
        <v>13</v>
      </c>
      <c r="H193">
        <v>11</v>
      </c>
      <c r="I193">
        <v>12</v>
      </c>
      <c r="J193">
        <v>10</v>
      </c>
      <c r="K193">
        <v>18</v>
      </c>
    </row>
    <row r="194" spans="1:11">
      <c r="A194">
        <v>49</v>
      </c>
      <c r="B194">
        <v>1</v>
      </c>
      <c r="C194">
        <v>10</v>
      </c>
      <c r="D194">
        <v>8</v>
      </c>
      <c r="E194">
        <v>9</v>
      </c>
      <c r="F194">
        <v>8</v>
      </c>
      <c r="G194">
        <v>9</v>
      </c>
      <c r="H194">
        <v>6</v>
      </c>
      <c r="I194">
        <v>7</v>
      </c>
      <c r="J194">
        <v>10</v>
      </c>
      <c r="K194">
        <v>14</v>
      </c>
    </row>
    <row r="195" spans="1:11">
      <c r="A195">
        <v>39</v>
      </c>
      <c r="B195">
        <v>2</v>
      </c>
      <c r="C195">
        <v>10</v>
      </c>
      <c r="D195">
        <v>11</v>
      </c>
      <c r="E195">
        <v>9</v>
      </c>
      <c r="F195">
        <v>13</v>
      </c>
      <c r="G195">
        <v>10</v>
      </c>
      <c r="H195">
        <v>7</v>
      </c>
      <c r="I195">
        <v>8</v>
      </c>
      <c r="J195">
        <v>8</v>
      </c>
      <c r="K195">
        <v>14</v>
      </c>
    </row>
    <row r="196" spans="1:11">
      <c r="A196">
        <v>22</v>
      </c>
      <c r="B196">
        <v>1</v>
      </c>
      <c r="C196">
        <v>11</v>
      </c>
      <c r="D196">
        <v>11</v>
      </c>
      <c r="E196">
        <v>8</v>
      </c>
      <c r="F196">
        <v>13</v>
      </c>
      <c r="G196">
        <v>10</v>
      </c>
      <c r="H196">
        <v>8</v>
      </c>
      <c r="I196">
        <v>9</v>
      </c>
      <c r="J196">
        <v>7</v>
      </c>
      <c r="K196">
        <v>14</v>
      </c>
    </row>
    <row r="197" spans="1:11">
      <c r="A197">
        <v>37</v>
      </c>
      <c r="B197">
        <v>1</v>
      </c>
      <c r="C197">
        <v>7</v>
      </c>
      <c r="D197">
        <v>6</v>
      </c>
      <c r="E197">
        <v>5</v>
      </c>
      <c r="F197">
        <v>5</v>
      </c>
      <c r="G197">
        <v>5</v>
      </c>
      <c r="H197">
        <v>6</v>
      </c>
      <c r="I197">
        <v>5</v>
      </c>
      <c r="J197">
        <v>5</v>
      </c>
      <c r="K197">
        <v>9</v>
      </c>
    </row>
    <row r="198" spans="1:11">
      <c r="A198">
        <v>58</v>
      </c>
      <c r="B198">
        <v>2</v>
      </c>
      <c r="C198">
        <v>5</v>
      </c>
      <c r="D198">
        <v>6</v>
      </c>
      <c r="E198">
        <v>7</v>
      </c>
      <c r="F198">
        <v>7</v>
      </c>
      <c r="G198">
        <v>9</v>
      </c>
      <c r="H198">
        <v>6</v>
      </c>
      <c r="I198">
        <v>7</v>
      </c>
      <c r="J198">
        <v>8</v>
      </c>
      <c r="K198">
        <v>10</v>
      </c>
    </row>
    <row r="199" spans="1:11">
      <c r="A199">
        <v>32</v>
      </c>
      <c r="B199">
        <v>1</v>
      </c>
      <c r="C199">
        <v>10</v>
      </c>
      <c r="D199">
        <v>7</v>
      </c>
      <c r="E199">
        <v>11</v>
      </c>
      <c r="F199">
        <v>11</v>
      </c>
      <c r="G199">
        <v>6</v>
      </c>
      <c r="H199">
        <v>9</v>
      </c>
      <c r="I199">
        <v>10</v>
      </c>
      <c r="J199">
        <v>7</v>
      </c>
      <c r="K199">
        <v>11</v>
      </c>
    </row>
    <row r="200" spans="1:11">
      <c r="A200">
        <v>52</v>
      </c>
      <c r="B200">
        <v>2</v>
      </c>
      <c r="C200">
        <v>9</v>
      </c>
      <c r="D200">
        <v>10</v>
      </c>
      <c r="E200">
        <v>7</v>
      </c>
      <c r="F200">
        <v>9</v>
      </c>
      <c r="G200">
        <v>7</v>
      </c>
      <c r="H200">
        <v>7</v>
      </c>
      <c r="I200">
        <v>10</v>
      </c>
      <c r="J200">
        <v>8</v>
      </c>
      <c r="K200">
        <v>13</v>
      </c>
    </row>
    <row r="201" spans="1:11">
      <c r="A201">
        <v>43</v>
      </c>
      <c r="B201">
        <v>2</v>
      </c>
      <c r="C201">
        <v>7</v>
      </c>
      <c r="D201">
        <v>7</v>
      </c>
      <c r="E201">
        <v>8</v>
      </c>
      <c r="F201">
        <v>7</v>
      </c>
      <c r="G201">
        <v>7</v>
      </c>
      <c r="H201">
        <v>7</v>
      </c>
      <c r="I201">
        <v>6</v>
      </c>
      <c r="J201">
        <v>5</v>
      </c>
      <c r="K201">
        <v>8</v>
      </c>
    </row>
    <row r="202" spans="1:11">
      <c r="A202">
        <v>35</v>
      </c>
      <c r="B202">
        <v>2</v>
      </c>
      <c r="C202">
        <v>7</v>
      </c>
      <c r="D202">
        <v>7</v>
      </c>
      <c r="E202">
        <v>8</v>
      </c>
      <c r="F202">
        <v>5</v>
      </c>
      <c r="G202">
        <v>7</v>
      </c>
      <c r="H202">
        <v>7</v>
      </c>
      <c r="I202">
        <v>7</v>
      </c>
      <c r="J202">
        <v>7</v>
      </c>
      <c r="K202">
        <v>10</v>
      </c>
    </row>
    <row r="203" spans="1:11">
      <c r="A203">
        <v>40</v>
      </c>
      <c r="B203">
        <v>2</v>
      </c>
      <c r="C203">
        <v>5</v>
      </c>
      <c r="D203">
        <v>10</v>
      </c>
      <c r="E203">
        <v>8</v>
      </c>
      <c r="F203">
        <v>5</v>
      </c>
      <c r="G203">
        <v>8</v>
      </c>
      <c r="H203">
        <v>7</v>
      </c>
      <c r="I203">
        <v>9</v>
      </c>
      <c r="J203">
        <v>7</v>
      </c>
      <c r="K203">
        <v>11</v>
      </c>
    </row>
    <row r="204" spans="1:11">
      <c r="A204">
        <v>40</v>
      </c>
      <c r="B204">
        <v>1</v>
      </c>
      <c r="C204">
        <v>9</v>
      </c>
      <c r="D204">
        <v>9</v>
      </c>
      <c r="E204">
        <v>7</v>
      </c>
      <c r="F204">
        <v>7</v>
      </c>
      <c r="G204">
        <v>9</v>
      </c>
      <c r="H204">
        <v>10</v>
      </c>
      <c r="I204">
        <v>8</v>
      </c>
      <c r="J204">
        <v>8</v>
      </c>
      <c r="K204">
        <v>14</v>
      </c>
    </row>
    <row r="205" spans="1:11">
      <c r="A205">
        <v>38</v>
      </c>
      <c r="B205">
        <v>1</v>
      </c>
      <c r="C205">
        <v>6</v>
      </c>
      <c r="D205">
        <v>7</v>
      </c>
      <c r="E205">
        <v>8</v>
      </c>
      <c r="F205">
        <v>9</v>
      </c>
      <c r="G205">
        <v>8</v>
      </c>
      <c r="H205">
        <v>7</v>
      </c>
      <c r="I205">
        <v>5</v>
      </c>
      <c r="J205">
        <v>3</v>
      </c>
      <c r="K205">
        <v>10</v>
      </c>
    </row>
    <row r="206" spans="1:11">
      <c r="A206">
        <v>31</v>
      </c>
      <c r="B206">
        <v>1</v>
      </c>
      <c r="C206">
        <v>5</v>
      </c>
      <c r="D206">
        <v>5</v>
      </c>
      <c r="E206">
        <v>8</v>
      </c>
      <c r="F206">
        <v>5</v>
      </c>
      <c r="G206">
        <v>8</v>
      </c>
      <c r="H206">
        <v>5</v>
      </c>
      <c r="I206">
        <v>8</v>
      </c>
      <c r="J206">
        <v>6</v>
      </c>
      <c r="K206">
        <v>13</v>
      </c>
    </row>
    <row r="207" spans="1:11">
      <c r="A207">
        <v>34</v>
      </c>
      <c r="B207">
        <v>1</v>
      </c>
      <c r="C207">
        <v>12</v>
      </c>
      <c r="D207">
        <v>8</v>
      </c>
      <c r="E207">
        <v>8</v>
      </c>
      <c r="F207">
        <v>10</v>
      </c>
      <c r="G207">
        <v>7</v>
      </c>
      <c r="H207">
        <v>8</v>
      </c>
      <c r="I207">
        <v>10</v>
      </c>
      <c r="J207">
        <v>8</v>
      </c>
      <c r="K207">
        <v>14</v>
      </c>
    </row>
    <row r="208" spans="1:11">
      <c r="A208">
        <v>49</v>
      </c>
      <c r="B208">
        <v>2</v>
      </c>
      <c r="C208">
        <v>8</v>
      </c>
      <c r="D208">
        <v>10</v>
      </c>
      <c r="E208">
        <v>10</v>
      </c>
      <c r="F208">
        <v>9</v>
      </c>
      <c r="G208">
        <v>11</v>
      </c>
      <c r="H208">
        <v>10</v>
      </c>
      <c r="I208">
        <v>9</v>
      </c>
      <c r="J208">
        <v>7</v>
      </c>
      <c r="K208">
        <v>12</v>
      </c>
    </row>
    <row r="209" spans="1:11">
      <c r="A209">
        <v>34</v>
      </c>
      <c r="B209">
        <v>2</v>
      </c>
      <c r="C209">
        <v>6</v>
      </c>
      <c r="D209">
        <v>10</v>
      </c>
      <c r="E209">
        <v>9</v>
      </c>
      <c r="F209">
        <v>6</v>
      </c>
      <c r="G209">
        <v>10</v>
      </c>
      <c r="H209">
        <v>7</v>
      </c>
      <c r="I209">
        <v>8</v>
      </c>
      <c r="J209">
        <v>9</v>
      </c>
      <c r="K209">
        <v>11</v>
      </c>
    </row>
    <row r="210" spans="1:11">
      <c r="A210">
        <v>49</v>
      </c>
      <c r="B210">
        <v>1</v>
      </c>
      <c r="C210">
        <v>6</v>
      </c>
      <c r="D210">
        <v>8</v>
      </c>
      <c r="E210">
        <v>8</v>
      </c>
      <c r="F210">
        <v>7</v>
      </c>
      <c r="G210">
        <v>7</v>
      </c>
      <c r="H210">
        <v>6</v>
      </c>
      <c r="I210">
        <v>5</v>
      </c>
      <c r="J210">
        <v>8</v>
      </c>
      <c r="K210">
        <v>10</v>
      </c>
    </row>
    <row r="211" spans="1:11">
      <c r="A211">
        <v>24</v>
      </c>
      <c r="B211">
        <v>1</v>
      </c>
      <c r="C211">
        <v>4</v>
      </c>
      <c r="D211">
        <v>7</v>
      </c>
      <c r="E211">
        <v>7</v>
      </c>
      <c r="F211">
        <v>6</v>
      </c>
      <c r="G211">
        <v>4</v>
      </c>
      <c r="H211">
        <v>5</v>
      </c>
      <c r="I211">
        <v>6</v>
      </c>
      <c r="J211">
        <v>4</v>
      </c>
      <c r="K211">
        <v>10</v>
      </c>
    </row>
    <row r="212" spans="1:11">
      <c r="A212">
        <v>52</v>
      </c>
      <c r="B212">
        <v>1</v>
      </c>
      <c r="C212">
        <v>5</v>
      </c>
      <c r="D212">
        <v>6</v>
      </c>
      <c r="E212">
        <v>5</v>
      </c>
      <c r="F212">
        <v>8</v>
      </c>
      <c r="G212">
        <v>10</v>
      </c>
      <c r="H212">
        <v>10</v>
      </c>
      <c r="I212">
        <v>7</v>
      </c>
      <c r="J212">
        <v>10</v>
      </c>
      <c r="K212">
        <v>11</v>
      </c>
    </row>
    <row r="213" spans="1:11">
      <c r="A213">
        <v>58</v>
      </c>
      <c r="B213">
        <v>1</v>
      </c>
      <c r="C213">
        <v>7</v>
      </c>
      <c r="D213">
        <v>7</v>
      </c>
      <c r="E213">
        <v>7</v>
      </c>
      <c r="F213">
        <v>7</v>
      </c>
      <c r="G213">
        <v>6</v>
      </c>
      <c r="H213">
        <v>6</v>
      </c>
      <c r="I213">
        <v>8</v>
      </c>
      <c r="J213">
        <v>7</v>
      </c>
      <c r="K213">
        <v>13</v>
      </c>
    </row>
    <row r="214" spans="1:11">
      <c r="A214">
        <v>45</v>
      </c>
      <c r="B214">
        <v>1</v>
      </c>
      <c r="C214">
        <v>8</v>
      </c>
      <c r="D214">
        <v>4</v>
      </c>
      <c r="E214">
        <v>8</v>
      </c>
      <c r="F214">
        <v>8</v>
      </c>
      <c r="G214">
        <v>8</v>
      </c>
      <c r="H214">
        <v>5</v>
      </c>
      <c r="I214">
        <v>7</v>
      </c>
      <c r="J214">
        <v>8</v>
      </c>
      <c r="K214">
        <v>6</v>
      </c>
    </row>
    <row r="215" spans="1:11">
      <c r="A215">
        <v>37</v>
      </c>
      <c r="B215">
        <v>1</v>
      </c>
      <c r="C215">
        <v>7</v>
      </c>
      <c r="D215">
        <v>5</v>
      </c>
      <c r="E215">
        <v>6</v>
      </c>
      <c r="F215">
        <v>6</v>
      </c>
      <c r="G215">
        <v>7</v>
      </c>
      <c r="H215">
        <v>9</v>
      </c>
      <c r="I215">
        <v>6</v>
      </c>
      <c r="J215">
        <v>11</v>
      </c>
      <c r="K215">
        <v>13</v>
      </c>
    </row>
    <row r="216" spans="1:11">
      <c r="A216">
        <v>48</v>
      </c>
      <c r="B216">
        <v>1</v>
      </c>
      <c r="C216">
        <v>6</v>
      </c>
      <c r="D216">
        <v>6</v>
      </c>
      <c r="E216">
        <v>4</v>
      </c>
      <c r="F216">
        <v>2</v>
      </c>
      <c r="G216">
        <v>2</v>
      </c>
      <c r="H216">
        <v>2</v>
      </c>
      <c r="I216">
        <v>6</v>
      </c>
      <c r="J216">
        <v>5</v>
      </c>
      <c r="K216">
        <v>4</v>
      </c>
    </row>
    <row r="217" spans="1:11">
      <c r="A217">
        <v>35</v>
      </c>
      <c r="B217">
        <v>1</v>
      </c>
      <c r="C217">
        <v>6</v>
      </c>
      <c r="D217">
        <v>5</v>
      </c>
      <c r="E217">
        <v>6</v>
      </c>
      <c r="F217">
        <v>9</v>
      </c>
      <c r="G217">
        <v>8</v>
      </c>
      <c r="H217">
        <v>11</v>
      </c>
      <c r="I217">
        <v>10</v>
      </c>
      <c r="J217">
        <v>10</v>
      </c>
      <c r="K217">
        <v>11</v>
      </c>
    </row>
    <row r="218" spans="1:11">
      <c r="A218">
        <v>33</v>
      </c>
      <c r="B218">
        <v>1</v>
      </c>
      <c r="C218">
        <v>11</v>
      </c>
      <c r="D218">
        <v>11</v>
      </c>
      <c r="E218">
        <v>8</v>
      </c>
      <c r="F218">
        <v>12</v>
      </c>
      <c r="G218">
        <v>11</v>
      </c>
      <c r="H218">
        <v>10</v>
      </c>
      <c r="I218">
        <v>9</v>
      </c>
      <c r="J218">
        <v>10</v>
      </c>
      <c r="K218">
        <v>15</v>
      </c>
    </row>
    <row r="219" spans="1:11">
      <c r="A219">
        <v>53</v>
      </c>
      <c r="B219">
        <v>1</v>
      </c>
      <c r="C219">
        <v>8</v>
      </c>
      <c r="D219">
        <v>10</v>
      </c>
      <c r="E219">
        <v>9</v>
      </c>
      <c r="F219">
        <v>12</v>
      </c>
      <c r="G219">
        <v>8</v>
      </c>
      <c r="H219">
        <v>10</v>
      </c>
      <c r="I219">
        <v>10</v>
      </c>
      <c r="J219">
        <v>10</v>
      </c>
      <c r="K219">
        <v>15</v>
      </c>
    </row>
    <row r="220" spans="1:11">
      <c r="A220">
        <v>57</v>
      </c>
      <c r="B220">
        <v>1</v>
      </c>
      <c r="C220">
        <v>9</v>
      </c>
      <c r="D220">
        <v>10</v>
      </c>
      <c r="E220">
        <v>11</v>
      </c>
      <c r="F220">
        <v>8</v>
      </c>
      <c r="G220">
        <v>9</v>
      </c>
      <c r="H220">
        <v>7</v>
      </c>
      <c r="I220">
        <v>8</v>
      </c>
      <c r="J220">
        <v>8</v>
      </c>
      <c r="K220">
        <v>16</v>
      </c>
    </row>
    <row r="221" spans="1:11">
      <c r="A221">
        <v>49</v>
      </c>
      <c r="B221">
        <v>1</v>
      </c>
      <c r="C221">
        <v>8</v>
      </c>
      <c r="D221">
        <v>6</v>
      </c>
      <c r="E221">
        <v>4</v>
      </c>
      <c r="F221">
        <v>6</v>
      </c>
      <c r="G221">
        <v>6</v>
      </c>
      <c r="H221">
        <v>6</v>
      </c>
      <c r="I221">
        <v>8</v>
      </c>
      <c r="J221">
        <v>4</v>
      </c>
      <c r="K221">
        <v>11</v>
      </c>
    </row>
    <row r="222" spans="1:11">
      <c r="A222">
        <v>52</v>
      </c>
      <c r="B222">
        <v>2</v>
      </c>
      <c r="C222">
        <v>9</v>
      </c>
      <c r="D222">
        <v>7</v>
      </c>
      <c r="E222">
        <v>12</v>
      </c>
      <c r="F222">
        <v>7</v>
      </c>
      <c r="G222">
        <v>5</v>
      </c>
      <c r="H222">
        <v>5</v>
      </c>
      <c r="I222">
        <v>6</v>
      </c>
      <c r="J222">
        <v>7</v>
      </c>
      <c r="K222">
        <v>14</v>
      </c>
    </row>
    <row r="223" spans="1:11">
      <c r="A223">
        <v>54</v>
      </c>
      <c r="B223">
        <v>2</v>
      </c>
      <c r="C223">
        <v>5</v>
      </c>
      <c r="D223">
        <v>5</v>
      </c>
      <c r="E223">
        <v>7</v>
      </c>
      <c r="F223">
        <v>5</v>
      </c>
      <c r="G223">
        <v>6</v>
      </c>
      <c r="H223">
        <v>9</v>
      </c>
      <c r="I223">
        <v>8</v>
      </c>
      <c r="J223">
        <v>9</v>
      </c>
      <c r="K223">
        <v>13</v>
      </c>
    </row>
    <row r="224" spans="1:11">
      <c r="A224">
        <v>28</v>
      </c>
      <c r="B224">
        <v>1</v>
      </c>
      <c r="C224">
        <v>5</v>
      </c>
      <c r="D224">
        <v>7</v>
      </c>
      <c r="E224">
        <v>7</v>
      </c>
      <c r="F224">
        <v>4</v>
      </c>
      <c r="G224">
        <v>8</v>
      </c>
      <c r="H224">
        <v>6</v>
      </c>
      <c r="I224">
        <v>9</v>
      </c>
      <c r="J224">
        <v>8</v>
      </c>
      <c r="K224">
        <v>10</v>
      </c>
    </row>
    <row r="225" spans="1:11">
      <c r="A225">
        <v>23</v>
      </c>
      <c r="B225">
        <v>2</v>
      </c>
      <c r="C225">
        <v>9</v>
      </c>
      <c r="D225">
        <v>6</v>
      </c>
      <c r="E225">
        <v>9</v>
      </c>
      <c r="F225">
        <v>8</v>
      </c>
      <c r="G225">
        <v>10</v>
      </c>
      <c r="H225">
        <v>8</v>
      </c>
      <c r="I225">
        <v>8</v>
      </c>
      <c r="J225">
        <v>11</v>
      </c>
      <c r="K225">
        <v>14</v>
      </c>
    </row>
    <row r="226" spans="1:11">
      <c r="A226">
        <v>50</v>
      </c>
      <c r="B226">
        <v>1</v>
      </c>
      <c r="C226">
        <v>10</v>
      </c>
      <c r="D226">
        <v>12</v>
      </c>
      <c r="E226">
        <v>8</v>
      </c>
      <c r="F226">
        <v>10</v>
      </c>
      <c r="G226">
        <v>8</v>
      </c>
      <c r="H226">
        <v>9</v>
      </c>
      <c r="I226">
        <v>7</v>
      </c>
      <c r="J226">
        <v>11</v>
      </c>
      <c r="K226">
        <v>14</v>
      </c>
    </row>
    <row r="227" spans="1:11">
      <c r="A227">
        <v>43</v>
      </c>
      <c r="B227">
        <v>1</v>
      </c>
      <c r="C227">
        <v>9</v>
      </c>
      <c r="D227">
        <v>8</v>
      </c>
      <c r="E227">
        <v>11</v>
      </c>
      <c r="F227">
        <v>10</v>
      </c>
      <c r="G227">
        <v>9</v>
      </c>
      <c r="H227">
        <v>9</v>
      </c>
      <c r="I227">
        <v>10</v>
      </c>
      <c r="J227">
        <v>10</v>
      </c>
      <c r="K227">
        <v>16</v>
      </c>
    </row>
    <row r="228" spans="1:11">
      <c r="A228">
        <v>62</v>
      </c>
      <c r="B228">
        <v>1</v>
      </c>
      <c r="C228">
        <v>5</v>
      </c>
      <c r="D228">
        <v>9</v>
      </c>
      <c r="E228">
        <v>6</v>
      </c>
      <c r="F228">
        <v>6</v>
      </c>
      <c r="G228">
        <v>5</v>
      </c>
      <c r="H228">
        <v>5</v>
      </c>
      <c r="I228">
        <v>8</v>
      </c>
      <c r="J228">
        <v>8</v>
      </c>
      <c r="K228">
        <v>11</v>
      </c>
    </row>
    <row r="229" spans="1:11">
      <c r="A229">
        <v>58</v>
      </c>
      <c r="B229">
        <v>1</v>
      </c>
      <c r="C229">
        <v>7</v>
      </c>
      <c r="D229">
        <v>7</v>
      </c>
      <c r="E229">
        <v>7</v>
      </c>
      <c r="F229">
        <v>11</v>
      </c>
      <c r="G229">
        <v>9</v>
      </c>
      <c r="H229">
        <v>6</v>
      </c>
      <c r="I229">
        <v>9</v>
      </c>
      <c r="J229">
        <v>9</v>
      </c>
      <c r="K229">
        <v>9</v>
      </c>
    </row>
    <row r="230" spans="1:11">
      <c r="A230">
        <v>31</v>
      </c>
      <c r="B230">
        <v>2</v>
      </c>
      <c r="C230">
        <v>1</v>
      </c>
      <c r="D230">
        <v>0</v>
      </c>
      <c r="E230">
        <v>1</v>
      </c>
      <c r="F230">
        <v>5</v>
      </c>
      <c r="G230">
        <v>7</v>
      </c>
      <c r="H230">
        <v>4</v>
      </c>
      <c r="I230">
        <v>7</v>
      </c>
      <c r="J230">
        <v>6</v>
      </c>
      <c r="K230">
        <v>8</v>
      </c>
    </row>
    <row r="231" spans="1:11">
      <c r="A231">
        <v>42</v>
      </c>
      <c r="B231">
        <v>1</v>
      </c>
      <c r="C231">
        <v>9</v>
      </c>
      <c r="D231">
        <v>6</v>
      </c>
      <c r="E231">
        <v>8</v>
      </c>
      <c r="F231">
        <v>7</v>
      </c>
      <c r="G231">
        <v>11</v>
      </c>
      <c r="H231">
        <v>7</v>
      </c>
      <c r="I231">
        <v>8</v>
      </c>
      <c r="J231">
        <v>9</v>
      </c>
      <c r="K231">
        <v>13</v>
      </c>
    </row>
    <row r="232" spans="1:11">
      <c r="A232">
        <v>57</v>
      </c>
      <c r="B232">
        <v>2</v>
      </c>
      <c r="C232">
        <v>14</v>
      </c>
      <c r="D232">
        <v>15</v>
      </c>
      <c r="E232">
        <v>13</v>
      </c>
      <c r="F232">
        <v>12</v>
      </c>
      <c r="G232">
        <v>12</v>
      </c>
      <c r="H232">
        <v>10</v>
      </c>
      <c r="I232">
        <v>11</v>
      </c>
      <c r="J232">
        <v>13</v>
      </c>
      <c r="K232">
        <v>21</v>
      </c>
    </row>
    <row r="233" spans="1:11">
      <c r="A233">
        <v>39</v>
      </c>
      <c r="B233">
        <v>2</v>
      </c>
      <c r="C233">
        <v>10</v>
      </c>
      <c r="D233">
        <v>9</v>
      </c>
      <c r="E233">
        <v>7</v>
      </c>
      <c r="F233">
        <v>8</v>
      </c>
      <c r="G233">
        <v>5</v>
      </c>
      <c r="H233">
        <v>7</v>
      </c>
      <c r="I233">
        <v>6</v>
      </c>
      <c r="J233">
        <v>5</v>
      </c>
      <c r="K233">
        <v>12</v>
      </c>
    </row>
    <row r="234" spans="1:11">
      <c r="A234">
        <v>41</v>
      </c>
      <c r="B234">
        <v>2</v>
      </c>
      <c r="C234">
        <v>8</v>
      </c>
      <c r="D234">
        <v>6</v>
      </c>
      <c r="E234">
        <v>9</v>
      </c>
      <c r="F234">
        <v>6</v>
      </c>
      <c r="G234">
        <v>7</v>
      </c>
      <c r="H234">
        <v>5</v>
      </c>
      <c r="I234">
        <v>8</v>
      </c>
      <c r="J234">
        <v>8</v>
      </c>
      <c r="K234">
        <v>11</v>
      </c>
    </row>
    <row r="235" spans="1:11">
      <c r="A235">
        <v>33</v>
      </c>
      <c r="B235">
        <v>1</v>
      </c>
      <c r="C235">
        <v>6</v>
      </c>
      <c r="D235">
        <v>3</v>
      </c>
      <c r="E235">
        <v>6</v>
      </c>
      <c r="F235">
        <v>3</v>
      </c>
      <c r="G235">
        <v>6</v>
      </c>
      <c r="H235">
        <v>7</v>
      </c>
      <c r="I235">
        <v>8</v>
      </c>
      <c r="J235">
        <v>6</v>
      </c>
      <c r="K235">
        <v>10</v>
      </c>
    </row>
    <row r="236" spans="1:11">
      <c r="A236">
        <v>57</v>
      </c>
      <c r="B236">
        <v>1</v>
      </c>
      <c r="C236">
        <v>7</v>
      </c>
      <c r="D236">
        <v>8</v>
      </c>
      <c r="E236">
        <v>6</v>
      </c>
      <c r="F236">
        <v>9</v>
      </c>
      <c r="G236">
        <v>6</v>
      </c>
      <c r="H236">
        <v>5</v>
      </c>
      <c r="I236">
        <v>5</v>
      </c>
      <c r="J236">
        <v>4</v>
      </c>
      <c r="K236">
        <v>8</v>
      </c>
    </row>
    <row r="237" spans="1:11">
      <c r="A237">
        <v>37</v>
      </c>
      <c r="B237">
        <v>2</v>
      </c>
      <c r="C237">
        <v>6</v>
      </c>
      <c r="D237">
        <v>9</v>
      </c>
      <c r="E237">
        <v>7</v>
      </c>
      <c r="F237">
        <v>8</v>
      </c>
      <c r="G237">
        <v>7</v>
      </c>
      <c r="H237">
        <v>6</v>
      </c>
      <c r="I237">
        <v>3</v>
      </c>
      <c r="J237">
        <v>7</v>
      </c>
      <c r="K237">
        <v>9</v>
      </c>
    </row>
    <row r="238" spans="1:11">
      <c r="A238">
        <v>45</v>
      </c>
      <c r="B238">
        <v>1</v>
      </c>
      <c r="C238">
        <v>6</v>
      </c>
      <c r="D238">
        <v>9</v>
      </c>
      <c r="E238">
        <v>7</v>
      </c>
      <c r="F238">
        <v>9</v>
      </c>
      <c r="G238">
        <v>8</v>
      </c>
      <c r="H238">
        <v>6</v>
      </c>
      <c r="I238">
        <v>10</v>
      </c>
      <c r="J238">
        <v>9</v>
      </c>
      <c r="K238">
        <v>10</v>
      </c>
    </row>
    <row r="239" spans="1:11">
      <c r="A239">
        <v>45</v>
      </c>
      <c r="B239">
        <v>1</v>
      </c>
      <c r="C239">
        <v>6</v>
      </c>
      <c r="D239">
        <v>9</v>
      </c>
      <c r="E239">
        <v>7</v>
      </c>
      <c r="F239">
        <v>7</v>
      </c>
      <c r="G239">
        <v>8</v>
      </c>
      <c r="H239">
        <v>8</v>
      </c>
      <c r="I239">
        <v>9</v>
      </c>
      <c r="J239">
        <v>9</v>
      </c>
      <c r="K239">
        <v>14</v>
      </c>
    </row>
    <row r="240" spans="1:11">
      <c r="A240">
        <v>56</v>
      </c>
      <c r="B240">
        <v>2</v>
      </c>
      <c r="C240">
        <v>7</v>
      </c>
      <c r="D240">
        <v>5</v>
      </c>
      <c r="E240">
        <v>8</v>
      </c>
      <c r="F240">
        <v>7</v>
      </c>
      <c r="G240">
        <v>11</v>
      </c>
      <c r="H240">
        <v>12</v>
      </c>
      <c r="I240">
        <v>8</v>
      </c>
      <c r="J240">
        <v>9</v>
      </c>
      <c r="K240">
        <v>16</v>
      </c>
    </row>
    <row r="241" spans="1:11">
      <c r="A241">
        <v>60</v>
      </c>
      <c r="B241">
        <v>2</v>
      </c>
      <c r="C241">
        <v>5</v>
      </c>
      <c r="D241">
        <v>5</v>
      </c>
      <c r="E241">
        <v>7</v>
      </c>
      <c r="F241">
        <v>4</v>
      </c>
      <c r="G241">
        <v>4</v>
      </c>
      <c r="H241">
        <v>7</v>
      </c>
      <c r="I241">
        <v>5</v>
      </c>
      <c r="J241">
        <v>6</v>
      </c>
      <c r="K241">
        <v>8</v>
      </c>
    </row>
    <row r="242" spans="1:11">
      <c r="A242">
        <v>44</v>
      </c>
      <c r="B242">
        <v>2</v>
      </c>
      <c r="C242">
        <v>6</v>
      </c>
      <c r="D242">
        <v>5</v>
      </c>
      <c r="E242">
        <v>3</v>
      </c>
      <c r="F242">
        <v>2</v>
      </c>
      <c r="G242">
        <v>3</v>
      </c>
      <c r="H242">
        <v>6</v>
      </c>
      <c r="I242">
        <v>3</v>
      </c>
      <c r="J242">
        <v>4</v>
      </c>
      <c r="K242">
        <v>5</v>
      </c>
    </row>
    <row r="243" spans="1:11">
      <c r="A243">
        <v>42</v>
      </c>
      <c r="B243">
        <v>1</v>
      </c>
      <c r="C243">
        <v>11</v>
      </c>
      <c r="D243">
        <v>8</v>
      </c>
      <c r="E243">
        <v>7</v>
      </c>
      <c r="F243">
        <v>8</v>
      </c>
      <c r="G243">
        <v>7</v>
      </c>
      <c r="H243">
        <v>6</v>
      </c>
      <c r="I243">
        <v>7</v>
      </c>
      <c r="J243">
        <v>3</v>
      </c>
      <c r="K243">
        <v>10</v>
      </c>
    </row>
    <row r="244" spans="1:11">
      <c r="A244">
        <v>47</v>
      </c>
      <c r="B244">
        <v>1</v>
      </c>
      <c r="C244">
        <v>6</v>
      </c>
      <c r="D244">
        <v>7</v>
      </c>
      <c r="E244">
        <v>5</v>
      </c>
      <c r="F244">
        <v>5</v>
      </c>
      <c r="G244">
        <v>3</v>
      </c>
      <c r="H244">
        <v>2</v>
      </c>
      <c r="I244">
        <v>6</v>
      </c>
      <c r="J244">
        <v>5</v>
      </c>
      <c r="K244">
        <v>6</v>
      </c>
    </row>
    <row r="245" spans="1:11">
      <c r="A245">
        <v>33</v>
      </c>
      <c r="B245">
        <v>2</v>
      </c>
      <c r="C245">
        <v>8</v>
      </c>
      <c r="D245">
        <v>8</v>
      </c>
      <c r="E245">
        <v>8</v>
      </c>
      <c r="F245">
        <v>10</v>
      </c>
      <c r="G245">
        <v>8</v>
      </c>
      <c r="H245">
        <v>11</v>
      </c>
      <c r="I245">
        <v>8</v>
      </c>
      <c r="J245">
        <v>9</v>
      </c>
      <c r="K245">
        <v>15</v>
      </c>
    </row>
    <row r="246" spans="1:11">
      <c r="A246">
        <v>49</v>
      </c>
      <c r="B246">
        <v>1</v>
      </c>
      <c r="C246">
        <v>10</v>
      </c>
      <c r="D246">
        <v>9</v>
      </c>
      <c r="E246">
        <v>8</v>
      </c>
      <c r="F246">
        <v>10</v>
      </c>
      <c r="G246">
        <v>10</v>
      </c>
      <c r="H246">
        <v>8</v>
      </c>
      <c r="I246">
        <v>9</v>
      </c>
      <c r="J246">
        <v>8</v>
      </c>
      <c r="K246">
        <v>12</v>
      </c>
    </row>
    <row r="247" spans="1:11">
      <c r="A247">
        <v>30</v>
      </c>
      <c r="B247">
        <v>1</v>
      </c>
      <c r="C247">
        <v>9</v>
      </c>
      <c r="D247">
        <v>6</v>
      </c>
      <c r="E247">
        <v>11</v>
      </c>
      <c r="F247">
        <v>10</v>
      </c>
      <c r="G247">
        <v>7</v>
      </c>
      <c r="H247">
        <v>10</v>
      </c>
      <c r="I247">
        <v>11</v>
      </c>
      <c r="J247">
        <v>8</v>
      </c>
      <c r="K247">
        <v>12</v>
      </c>
    </row>
    <row r="248" spans="1:11">
      <c r="A248">
        <v>28</v>
      </c>
      <c r="B248">
        <v>1</v>
      </c>
      <c r="C248">
        <v>9</v>
      </c>
      <c r="D248">
        <v>9</v>
      </c>
      <c r="E248">
        <v>7</v>
      </c>
      <c r="F248">
        <v>7</v>
      </c>
      <c r="G248">
        <v>8</v>
      </c>
      <c r="H248">
        <v>8</v>
      </c>
      <c r="I248">
        <v>8</v>
      </c>
      <c r="J248">
        <v>8</v>
      </c>
      <c r="K248">
        <v>11</v>
      </c>
    </row>
    <row r="249" spans="1:11">
      <c r="A249">
        <v>49</v>
      </c>
      <c r="B249">
        <v>2</v>
      </c>
      <c r="C249">
        <v>5</v>
      </c>
      <c r="D249">
        <v>4</v>
      </c>
      <c r="E249">
        <v>5</v>
      </c>
      <c r="F249">
        <v>5</v>
      </c>
      <c r="G249">
        <v>8</v>
      </c>
      <c r="H249">
        <v>6</v>
      </c>
      <c r="I249">
        <v>4</v>
      </c>
      <c r="J249">
        <v>3</v>
      </c>
      <c r="K249">
        <v>8</v>
      </c>
    </row>
    <row r="250" spans="1:11">
      <c r="A250">
        <v>53</v>
      </c>
      <c r="B250">
        <v>2</v>
      </c>
      <c r="C250">
        <v>5</v>
      </c>
      <c r="D250">
        <v>5</v>
      </c>
      <c r="E250">
        <v>4</v>
      </c>
      <c r="F250">
        <v>5</v>
      </c>
      <c r="G250">
        <v>11</v>
      </c>
      <c r="H250">
        <v>7</v>
      </c>
      <c r="I250">
        <v>9</v>
      </c>
      <c r="J250">
        <v>9</v>
      </c>
      <c r="K250">
        <v>12</v>
      </c>
    </row>
    <row r="251" spans="1:11">
      <c r="A251">
        <v>46</v>
      </c>
      <c r="B251">
        <v>1</v>
      </c>
      <c r="C251">
        <v>6</v>
      </c>
      <c r="D251">
        <v>7</v>
      </c>
      <c r="E251">
        <v>6</v>
      </c>
      <c r="F251">
        <v>8</v>
      </c>
      <c r="G251">
        <v>10</v>
      </c>
      <c r="H251">
        <v>8</v>
      </c>
      <c r="I251">
        <v>8</v>
      </c>
      <c r="J251">
        <v>9</v>
      </c>
      <c r="K251">
        <v>13</v>
      </c>
    </row>
    <row r="252" spans="1:11">
      <c r="A252">
        <v>28</v>
      </c>
      <c r="B252">
        <v>1</v>
      </c>
      <c r="C252">
        <v>5</v>
      </c>
      <c r="D252">
        <v>7</v>
      </c>
      <c r="E252">
        <v>8</v>
      </c>
      <c r="F252">
        <v>6</v>
      </c>
      <c r="G252">
        <v>8</v>
      </c>
      <c r="H252">
        <v>6</v>
      </c>
      <c r="I252">
        <v>4</v>
      </c>
      <c r="J252">
        <v>4</v>
      </c>
      <c r="K252">
        <v>9</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dimension ref="A1"/>
  <sheetViews>
    <sheetView zoomScale="115" zoomScaleNormal="115" workbookViewId="0">
      <selection activeCell="D21" sqref="D21"/>
    </sheetView>
  </sheetViews>
  <sheetFormatPr defaultRowHeight="15"/>
  <cols>
    <col min="9" max="9" width="10.140625" customWidth="1"/>
  </cols>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7"/>
  <dimension ref="A1:C201"/>
  <sheetViews>
    <sheetView zoomScaleNormal="100" workbookViewId="0">
      <selection activeCell="A17" sqref="A17"/>
    </sheetView>
  </sheetViews>
  <sheetFormatPr defaultRowHeight="15"/>
  <sheetData>
    <row r="1" spans="1:3">
      <c r="A1" t="s">
        <v>90</v>
      </c>
      <c r="B1" t="s">
        <v>91</v>
      </c>
      <c r="C1" t="s">
        <v>92</v>
      </c>
    </row>
    <row r="2" spans="1:3">
      <c r="A2">
        <f ca="1">5 + _xlfn.NORM.INV(RAND(),0,1)</f>
        <v>4.3283520933298449</v>
      </c>
      <c r="B2">
        <f ca="1">5 + _xlfn.NORM.INV(RAND(),0,1)</f>
        <v>6.3993498233836217</v>
      </c>
      <c r="C2">
        <f ca="1">10 + 3*A2 + 2*B2 + _xlfn.NORM.INV(RAND(),0,2)</f>
        <v>36.681442868364549</v>
      </c>
    </row>
    <row r="3" spans="1:3">
      <c r="A3">
        <f t="shared" ref="A3:B34" ca="1" si="0">5 + _xlfn.NORM.INV(RAND(),0,1)</f>
        <v>4.6610408521875781</v>
      </c>
      <c r="B3">
        <f t="shared" ca="1" si="0"/>
        <v>4.6555595488443995</v>
      </c>
      <c r="C3">
        <f t="shared" ref="C3:C66" ca="1" si="1">10 + 3*A3 + 2*B3 + _xlfn.NORM.INV(RAND(),0,2)</f>
        <v>33.742388458481273</v>
      </c>
    </row>
    <row r="4" spans="1:3">
      <c r="A4">
        <f t="shared" ca="1" si="0"/>
        <v>4.3840925649020379</v>
      </c>
      <c r="B4">
        <f t="shared" ca="1" si="0"/>
        <v>3.9169663762764513</v>
      </c>
      <c r="C4">
        <f t="shared" ca="1" si="1"/>
        <v>30.285741038287021</v>
      </c>
    </row>
    <row r="5" spans="1:3">
      <c r="A5">
        <f t="shared" ca="1" si="0"/>
        <v>4.5023267758824339</v>
      </c>
      <c r="B5">
        <f t="shared" ca="1" si="0"/>
        <v>5.6700370268267442</v>
      </c>
      <c r="C5">
        <f t="shared" ca="1" si="1"/>
        <v>37.519063968832292</v>
      </c>
    </row>
    <row r="6" spans="1:3">
      <c r="A6">
        <f t="shared" ca="1" si="0"/>
        <v>3.8243668643623758</v>
      </c>
      <c r="B6">
        <f t="shared" ca="1" si="0"/>
        <v>4.0709888486069836</v>
      </c>
      <c r="C6">
        <f t="shared" ca="1" si="1"/>
        <v>27.7397907288845</v>
      </c>
    </row>
    <row r="7" spans="1:3">
      <c r="A7">
        <f t="shared" ca="1" si="0"/>
        <v>5.0201491099620146</v>
      </c>
      <c r="B7">
        <f t="shared" ca="1" si="0"/>
        <v>5.8564228400976681</v>
      </c>
      <c r="C7">
        <f t="shared" ca="1" si="1"/>
        <v>37.662194597094832</v>
      </c>
    </row>
    <row r="8" spans="1:3">
      <c r="A8">
        <f t="shared" ca="1" si="0"/>
        <v>4.2096196222620978</v>
      </c>
      <c r="B8">
        <f t="shared" ca="1" si="0"/>
        <v>4.3421650540425594</v>
      </c>
      <c r="C8">
        <f t="shared" ca="1" si="1"/>
        <v>32.087085897530351</v>
      </c>
    </row>
    <row r="9" spans="1:3">
      <c r="A9">
        <f t="shared" ca="1" si="0"/>
        <v>4.8273153965065143</v>
      </c>
      <c r="B9">
        <f t="shared" ca="1" si="0"/>
        <v>4.8994214102485047</v>
      </c>
      <c r="C9">
        <f t="shared" ca="1" si="1"/>
        <v>31.989660768245418</v>
      </c>
    </row>
    <row r="10" spans="1:3">
      <c r="A10">
        <f t="shared" ca="1" si="0"/>
        <v>4.809044508810719</v>
      </c>
      <c r="B10">
        <f t="shared" ca="1" si="0"/>
        <v>4.1685938889114267</v>
      </c>
      <c r="C10">
        <f t="shared" ca="1" si="1"/>
        <v>30.977242797436396</v>
      </c>
    </row>
    <row r="11" spans="1:3">
      <c r="A11">
        <f t="shared" ca="1" si="0"/>
        <v>4.0927720141792703</v>
      </c>
      <c r="B11">
        <f t="shared" ca="1" si="0"/>
        <v>4.009046241434147</v>
      </c>
      <c r="C11">
        <f t="shared" ca="1" si="1"/>
        <v>27.801889464672431</v>
      </c>
    </row>
    <row r="12" spans="1:3">
      <c r="A12">
        <f t="shared" ca="1" si="0"/>
        <v>6.984631289430606</v>
      </c>
      <c r="B12">
        <f t="shared" ca="1" si="0"/>
        <v>4.117659842825363</v>
      </c>
      <c r="C12">
        <f t="shared" ca="1" si="1"/>
        <v>39.518821282698021</v>
      </c>
    </row>
    <row r="13" spans="1:3">
      <c r="A13">
        <f t="shared" ca="1" si="0"/>
        <v>3.5148487192424227</v>
      </c>
      <c r="B13">
        <f t="shared" ca="1" si="0"/>
        <v>6.6878480454676588</v>
      </c>
      <c r="C13">
        <f t="shared" ca="1" si="1"/>
        <v>35.497831057491545</v>
      </c>
    </row>
    <row r="14" spans="1:3">
      <c r="A14">
        <f t="shared" ca="1" si="0"/>
        <v>4.9921732109771719</v>
      </c>
      <c r="B14">
        <f t="shared" ca="1" si="0"/>
        <v>6.8988678043841727</v>
      </c>
      <c r="C14">
        <f t="shared" ca="1" si="1"/>
        <v>38.236121230156193</v>
      </c>
    </row>
    <row r="15" spans="1:3">
      <c r="A15">
        <f t="shared" ca="1" si="0"/>
        <v>3.729158637233533</v>
      </c>
      <c r="B15">
        <f t="shared" ca="1" si="0"/>
        <v>5.5368740706750854</v>
      </c>
      <c r="C15">
        <f t="shared" ca="1" si="1"/>
        <v>30.388293988440019</v>
      </c>
    </row>
    <row r="16" spans="1:3">
      <c r="A16">
        <f t="shared" ca="1" si="0"/>
        <v>6.5503671611991567</v>
      </c>
      <c r="B16">
        <f t="shared" ca="1" si="0"/>
        <v>4.9436620993625588</v>
      </c>
      <c r="C16">
        <f t="shared" ca="1" si="1"/>
        <v>42.182811567905453</v>
      </c>
    </row>
    <row r="17" spans="1:3">
      <c r="A17">
        <f t="shared" ca="1" si="0"/>
        <v>4.076136345547237</v>
      </c>
      <c r="B17">
        <f t="shared" ca="1" si="0"/>
        <v>4.3716725267419037</v>
      </c>
      <c r="C17">
        <f t="shared" ca="1" si="1"/>
        <v>27.506449603357119</v>
      </c>
    </row>
    <row r="18" spans="1:3">
      <c r="A18">
        <f t="shared" ca="1" si="0"/>
        <v>5.8439445636068532</v>
      </c>
      <c r="B18">
        <f t="shared" ca="1" si="0"/>
        <v>3.9191986341927385</v>
      </c>
      <c r="C18">
        <f t="shared" ca="1" si="1"/>
        <v>36.554062154524793</v>
      </c>
    </row>
    <row r="19" spans="1:3">
      <c r="A19">
        <f t="shared" ca="1" si="0"/>
        <v>6.1407458312875507</v>
      </c>
      <c r="B19">
        <f t="shared" ca="1" si="0"/>
        <v>4.0689349720739623</v>
      </c>
      <c r="C19">
        <f t="shared" ca="1" si="1"/>
        <v>35.293107990845193</v>
      </c>
    </row>
    <row r="20" spans="1:3">
      <c r="A20">
        <f t="shared" ca="1" si="0"/>
        <v>6.1670257616429822</v>
      </c>
      <c r="B20">
        <f t="shared" ca="1" si="0"/>
        <v>5.3869368000416618</v>
      </c>
      <c r="C20">
        <f t="shared" ca="1" si="1"/>
        <v>37.496631065169126</v>
      </c>
    </row>
    <row r="21" spans="1:3">
      <c r="A21">
        <f t="shared" ca="1" si="0"/>
        <v>5.6028291606221376</v>
      </c>
      <c r="B21">
        <f t="shared" ca="1" si="0"/>
        <v>4.0842768797293107</v>
      </c>
      <c r="C21">
        <f t="shared" ca="1" si="1"/>
        <v>32.701489680575264</v>
      </c>
    </row>
    <row r="22" spans="1:3">
      <c r="A22">
        <f t="shared" ca="1" si="0"/>
        <v>4.8486784851963449</v>
      </c>
      <c r="B22">
        <f t="shared" ca="1" si="0"/>
        <v>5.027862657661589</v>
      </c>
      <c r="C22">
        <f t="shared" ca="1" si="1"/>
        <v>32.127157445643697</v>
      </c>
    </row>
    <row r="23" spans="1:3">
      <c r="A23">
        <f t="shared" ca="1" si="0"/>
        <v>4.9239548617327893</v>
      </c>
      <c r="B23">
        <f t="shared" ca="1" si="0"/>
        <v>4.5386159294008772</v>
      </c>
      <c r="C23">
        <f t="shared" ca="1" si="1"/>
        <v>33.232105862867563</v>
      </c>
    </row>
    <row r="24" spans="1:3">
      <c r="A24">
        <f t="shared" ca="1" si="0"/>
        <v>5.0232436424864888</v>
      </c>
      <c r="B24">
        <f t="shared" ca="1" si="0"/>
        <v>3.8288288675503006</v>
      </c>
      <c r="C24">
        <f t="shared" ca="1" si="1"/>
        <v>33.689070258315155</v>
      </c>
    </row>
    <row r="25" spans="1:3">
      <c r="A25">
        <f t="shared" ca="1" si="0"/>
        <v>3.6471136050179496</v>
      </c>
      <c r="B25">
        <f t="shared" ca="1" si="0"/>
        <v>4.690508030686849</v>
      </c>
      <c r="C25">
        <f t="shared" ca="1" si="1"/>
        <v>31.268537393834361</v>
      </c>
    </row>
    <row r="26" spans="1:3">
      <c r="A26">
        <f t="shared" ca="1" si="0"/>
        <v>5.2803749152452202</v>
      </c>
      <c r="B26">
        <f t="shared" ca="1" si="0"/>
        <v>5.2770830270071656</v>
      </c>
      <c r="C26">
        <f t="shared" ca="1" si="1"/>
        <v>32.567946260943522</v>
      </c>
    </row>
    <row r="27" spans="1:3">
      <c r="A27">
        <f t="shared" ca="1" si="0"/>
        <v>4.9742359805161387</v>
      </c>
      <c r="B27">
        <f t="shared" ca="1" si="0"/>
        <v>6.0986747820216181</v>
      </c>
      <c r="C27">
        <f t="shared" ca="1" si="1"/>
        <v>37.791260617369311</v>
      </c>
    </row>
    <row r="28" spans="1:3">
      <c r="A28">
        <f t="shared" ca="1" si="0"/>
        <v>6.449707611497761</v>
      </c>
      <c r="B28">
        <f t="shared" ca="1" si="0"/>
        <v>6.3185170628112601</v>
      </c>
      <c r="C28">
        <f t="shared" ca="1" si="1"/>
        <v>41.415685292959587</v>
      </c>
    </row>
    <row r="29" spans="1:3">
      <c r="A29">
        <f t="shared" ca="1" si="0"/>
        <v>6.6032094580739358</v>
      </c>
      <c r="B29">
        <f t="shared" ca="1" si="0"/>
        <v>4.1039789096825849</v>
      </c>
      <c r="C29">
        <f t="shared" ca="1" si="1"/>
        <v>39.250307051354206</v>
      </c>
    </row>
    <row r="30" spans="1:3">
      <c r="A30">
        <f t="shared" ca="1" si="0"/>
        <v>7.1617377622907519</v>
      </c>
      <c r="B30">
        <f t="shared" ca="1" si="0"/>
        <v>3.6259445023857362</v>
      </c>
      <c r="C30">
        <f t="shared" ca="1" si="1"/>
        <v>38.641004722605942</v>
      </c>
    </row>
    <row r="31" spans="1:3">
      <c r="A31">
        <f t="shared" ca="1" si="0"/>
        <v>3.9581259292746687</v>
      </c>
      <c r="B31">
        <f t="shared" ca="1" si="0"/>
        <v>4.9660681323123752</v>
      </c>
      <c r="C31">
        <f t="shared" ca="1" si="1"/>
        <v>31.091629715221131</v>
      </c>
    </row>
    <row r="32" spans="1:3">
      <c r="A32">
        <f t="shared" ca="1" si="0"/>
        <v>4.4508018080178218</v>
      </c>
      <c r="B32">
        <f t="shared" ca="1" si="0"/>
        <v>4.8983628279168618</v>
      </c>
      <c r="C32">
        <f t="shared" ca="1" si="1"/>
        <v>30.852235660188516</v>
      </c>
    </row>
    <row r="33" spans="1:3">
      <c r="A33">
        <f t="shared" ca="1" si="0"/>
        <v>5.4463299260570484</v>
      </c>
      <c r="B33">
        <f t="shared" ca="1" si="0"/>
        <v>4.4172857490540389</v>
      </c>
      <c r="C33">
        <f t="shared" ca="1" si="1"/>
        <v>37.00884032707993</v>
      </c>
    </row>
    <row r="34" spans="1:3">
      <c r="A34">
        <f t="shared" ca="1" si="0"/>
        <v>4.5909006349859762</v>
      </c>
      <c r="B34">
        <f t="shared" ca="1" si="0"/>
        <v>4.5408806918334133</v>
      </c>
      <c r="C34">
        <f t="shared" ca="1" si="1"/>
        <v>33.615559387290176</v>
      </c>
    </row>
    <row r="35" spans="1:3">
      <c r="A35">
        <f t="shared" ref="A35:B66" ca="1" si="2">5 + _xlfn.NORM.INV(RAND(),0,1)</f>
        <v>5.4736261810707667</v>
      </c>
      <c r="B35">
        <f t="shared" ca="1" si="2"/>
        <v>4.2297011162779263</v>
      </c>
      <c r="C35">
        <f t="shared" ca="1" si="1"/>
        <v>33.236074685600194</v>
      </c>
    </row>
    <row r="36" spans="1:3">
      <c r="A36">
        <f t="shared" ca="1" si="2"/>
        <v>6.1110734639362843</v>
      </c>
      <c r="B36">
        <f t="shared" ca="1" si="2"/>
        <v>5.4112864009317088</v>
      </c>
      <c r="C36">
        <f t="shared" ca="1" si="1"/>
        <v>37.506864893598944</v>
      </c>
    </row>
    <row r="37" spans="1:3">
      <c r="A37">
        <f t="shared" ca="1" si="2"/>
        <v>5.2860680139856209</v>
      </c>
      <c r="B37">
        <f t="shared" ca="1" si="2"/>
        <v>4.5690043456094642</v>
      </c>
      <c r="C37">
        <f t="shared" ca="1" si="1"/>
        <v>35.886794951208351</v>
      </c>
    </row>
    <row r="38" spans="1:3">
      <c r="A38">
        <f t="shared" ca="1" si="2"/>
        <v>5.5567002679520021</v>
      </c>
      <c r="B38">
        <f t="shared" ca="1" si="2"/>
        <v>6.014764609716539</v>
      </c>
      <c r="C38">
        <f t="shared" ca="1" si="1"/>
        <v>38.897637777056651</v>
      </c>
    </row>
    <row r="39" spans="1:3">
      <c r="A39">
        <f t="shared" ca="1" si="2"/>
        <v>4.3661213286218565</v>
      </c>
      <c r="B39">
        <f t="shared" ca="1" si="2"/>
        <v>3.7041078349033398</v>
      </c>
      <c r="C39">
        <f t="shared" ca="1" si="1"/>
        <v>28.670749042066117</v>
      </c>
    </row>
    <row r="40" spans="1:3">
      <c r="A40">
        <f t="shared" ca="1" si="2"/>
        <v>5.0292629567391245</v>
      </c>
      <c r="B40">
        <f t="shared" ca="1" si="2"/>
        <v>4.928994992949117</v>
      </c>
      <c r="C40">
        <f t="shared" ca="1" si="1"/>
        <v>28.896340385451438</v>
      </c>
    </row>
    <row r="41" spans="1:3">
      <c r="A41">
        <f t="shared" ca="1" si="2"/>
        <v>3.9713948896450351</v>
      </c>
      <c r="B41">
        <f t="shared" ca="1" si="2"/>
        <v>4.1044883183249246</v>
      </c>
      <c r="C41">
        <f t="shared" ca="1" si="1"/>
        <v>30.014659607943049</v>
      </c>
    </row>
    <row r="42" spans="1:3">
      <c r="A42">
        <f t="shared" ca="1" si="2"/>
        <v>4.6444647011052806</v>
      </c>
      <c r="B42">
        <f t="shared" ca="1" si="2"/>
        <v>6.0443072529526276</v>
      </c>
      <c r="C42">
        <f t="shared" ca="1" si="1"/>
        <v>36.813407400113981</v>
      </c>
    </row>
    <row r="43" spans="1:3">
      <c r="A43">
        <f t="shared" ca="1" si="2"/>
        <v>4.1523919052755298</v>
      </c>
      <c r="B43">
        <f t="shared" ca="1" si="2"/>
        <v>3.2648340999636423</v>
      </c>
      <c r="C43">
        <f t="shared" ca="1" si="1"/>
        <v>30.767972084435307</v>
      </c>
    </row>
    <row r="44" spans="1:3">
      <c r="A44">
        <f t="shared" ca="1" si="2"/>
        <v>4.1998719712163757</v>
      </c>
      <c r="B44">
        <f t="shared" ca="1" si="2"/>
        <v>3.7283379683890674</v>
      </c>
      <c r="C44">
        <f t="shared" ca="1" si="1"/>
        <v>29.664280450635022</v>
      </c>
    </row>
    <row r="45" spans="1:3">
      <c r="A45">
        <f t="shared" ca="1" si="2"/>
        <v>6.9224507041666072</v>
      </c>
      <c r="B45">
        <f t="shared" ca="1" si="2"/>
        <v>5.1096336392995232</v>
      </c>
      <c r="C45">
        <f t="shared" ca="1" si="1"/>
        <v>37.404576186972996</v>
      </c>
    </row>
    <row r="46" spans="1:3">
      <c r="A46">
        <f t="shared" ca="1" si="2"/>
        <v>5.5919202778183301</v>
      </c>
      <c r="B46">
        <f t="shared" ca="1" si="2"/>
        <v>4.3856998342436055</v>
      </c>
      <c r="C46">
        <f t="shared" ca="1" si="1"/>
        <v>37.746096931468713</v>
      </c>
    </row>
    <row r="47" spans="1:3">
      <c r="A47">
        <f t="shared" ca="1" si="2"/>
        <v>6.0366553127555029</v>
      </c>
      <c r="B47">
        <f t="shared" ca="1" si="2"/>
        <v>4.3967937636428704</v>
      </c>
      <c r="C47">
        <f t="shared" ca="1" si="1"/>
        <v>35.403722449713655</v>
      </c>
    </row>
    <row r="48" spans="1:3">
      <c r="A48">
        <f t="shared" ca="1" si="2"/>
        <v>3.6693403150046091</v>
      </c>
      <c r="B48">
        <f t="shared" ca="1" si="2"/>
        <v>3.7052687249222185</v>
      </c>
      <c r="C48">
        <f t="shared" ca="1" si="1"/>
        <v>29.09780356476076</v>
      </c>
    </row>
    <row r="49" spans="1:3">
      <c r="A49">
        <f t="shared" ca="1" si="2"/>
        <v>5.9860255362435364</v>
      </c>
      <c r="B49">
        <f t="shared" ca="1" si="2"/>
        <v>5.5358067902066965</v>
      </c>
      <c r="C49">
        <f t="shared" ca="1" si="1"/>
        <v>38.411488775228179</v>
      </c>
    </row>
    <row r="50" spans="1:3">
      <c r="A50">
        <f t="shared" ca="1" si="2"/>
        <v>3.3798247263126378</v>
      </c>
      <c r="B50">
        <f t="shared" ca="1" si="2"/>
        <v>3.9017165677118877</v>
      </c>
      <c r="C50">
        <f t="shared" ca="1" si="1"/>
        <v>23.285915085862317</v>
      </c>
    </row>
    <row r="51" spans="1:3">
      <c r="A51">
        <f t="shared" ca="1" si="2"/>
        <v>4.4650463053641056</v>
      </c>
      <c r="B51">
        <f t="shared" ca="1" si="2"/>
        <v>3.323846276653188</v>
      </c>
      <c r="C51">
        <f t="shared" ca="1" si="1"/>
        <v>27.119271872900161</v>
      </c>
    </row>
    <row r="52" spans="1:3">
      <c r="A52">
        <f t="shared" ca="1" si="2"/>
        <v>4.6210253182148184</v>
      </c>
      <c r="B52">
        <f t="shared" ca="1" si="2"/>
        <v>5.1400102532521137</v>
      </c>
      <c r="C52">
        <f t="shared" ca="1" si="1"/>
        <v>39.019645471024603</v>
      </c>
    </row>
    <row r="53" spans="1:3">
      <c r="A53">
        <f t="shared" ca="1" si="2"/>
        <v>4.3375004870428562</v>
      </c>
      <c r="B53">
        <f t="shared" ca="1" si="2"/>
        <v>4.9530695550528936</v>
      </c>
      <c r="C53">
        <f t="shared" ca="1" si="1"/>
        <v>34.805487711894557</v>
      </c>
    </row>
    <row r="54" spans="1:3">
      <c r="A54">
        <f t="shared" ca="1" si="2"/>
        <v>4.0237739621598907</v>
      </c>
      <c r="B54">
        <f t="shared" ca="1" si="2"/>
        <v>6.9015985430908122</v>
      </c>
      <c r="C54">
        <f t="shared" ca="1" si="1"/>
        <v>32.498328010099478</v>
      </c>
    </row>
    <row r="55" spans="1:3">
      <c r="A55">
        <f t="shared" ca="1" si="2"/>
        <v>5.9220123819441897</v>
      </c>
      <c r="B55">
        <f t="shared" ca="1" si="2"/>
        <v>4.8880254962797167</v>
      </c>
      <c r="C55">
        <f t="shared" ca="1" si="1"/>
        <v>40.139361050846261</v>
      </c>
    </row>
    <row r="56" spans="1:3">
      <c r="A56">
        <f t="shared" ca="1" si="2"/>
        <v>4.307963203276528</v>
      </c>
      <c r="B56">
        <f t="shared" ca="1" si="2"/>
        <v>5.8718222120571149</v>
      </c>
      <c r="C56">
        <f t="shared" ca="1" si="1"/>
        <v>29.820798802509096</v>
      </c>
    </row>
    <row r="57" spans="1:3">
      <c r="A57">
        <f t="shared" ca="1" si="2"/>
        <v>3.2314659490559174</v>
      </c>
      <c r="B57">
        <f t="shared" ca="1" si="2"/>
        <v>4.7863772300979903</v>
      </c>
      <c r="C57">
        <f t="shared" ca="1" si="1"/>
        <v>30.72586357011226</v>
      </c>
    </row>
    <row r="58" spans="1:3">
      <c r="A58">
        <f t="shared" ca="1" si="2"/>
        <v>5.3829387612342208</v>
      </c>
      <c r="B58">
        <f t="shared" ca="1" si="2"/>
        <v>4.7980285724723846</v>
      </c>
      <c r="C58">
        <f t="shared" ca="1" si="1"/>
        <v>35.46015891458196</v>
      </c>
    </row>
    <row r="59" spans="1:3">
      <c r="A59">
        <f t="shared" ca="1" si="2"/>
        <v>5.2417381712572118</v>
      </c>
      <c r="B59">
        <f t="shared" ca="1" si="2"/>
        <v>4.4555153224781234</v>
      </c>
      <c r="C59">
        <f t="shared" ca="1" si="1"/>
        <v>37.656182064786307</v>
      </c>
    </row>
    <row r="60" spans="1:3">
      <c r="A60">
        <f t="shared" ca="1" si="2"/>
        <v>2.319183114492966</v>
      </c>
      <c r="B60">
        <f t="shared" ca="1" si="2"/>
        <v>4.2231518588103052</v>
      </c>
      <c r="C60">
        <f t="shared" ca="1" si="1"/>
        <v>26.345714605755855</v>
      </c>
    </row>
    <row r="61" spans="1:3">
      <c r="A61">
        <f t="shared" ca="1" si="2"/>
        <v>5.7553645685337118</v>
      </c>
      <c r="B61">
        <f t="shared" ca="1" si="2"/>
        <v>4.863836056818549</v>
      </c>
      <c r="C61">
        <f t="shared" ca="1" si="1"/>
        <v>35.525381752627808</v>
      </c>
    </row>
    <row r="62" spans="1:3">
      <c r="A62">
        <f t="shared" ca="1" si="2"/>
        <v>4.3750237715510103</v>
      </c>
      <c r="B62">
        <f t="shared" ca="1" si="2"/>
        <v>6.763868049901772</v>
      </c>
      <c r="C62">
        <f t="shared" ca="1" si="1"/>
        <v>37.289383044934937</v>
      </c>
    </row>
    <row r="63" spans="1:3">
      <c r="A63">
        <f t="shared" ca="1" si="2"/>
        <v>5.8193349216477612</v>
      </c>
      <c r="B63">
        <f t="shared" ca="1" si="2"/>
        <v>4.9286035246863049</v>
      </c>
      <c r="C63">
        <f t="shared" ca="1" si="1"/>
        <v>39.455053804250355</v>
      </c>
    </row>
    <row r="64" spans="1:3">
      <c r="A64">
        <f t="shared" ca="1" si="2"/>
        <v>4.0557640132877006</v>
      </c>
      <c r="B64">
        <f t="shared" ca="1" si="2"/>
        <v>5.3131433532166996</v>
      </c>
      <c r="C64">
        <f t="shared" ca="1" si="1"/>
        <v>33.393265659824344</v>
      </c>
    </row>
    <row r="65" spans="1:3">
      <c r="A65">
        <f t="shared" ca="1" si="2"/>
        <v>3.6101899460555957</v>
      </c>
      <c r="B65">
        <f t="shared" ca="1" si="2"/>
        <v>4.6751242691425876</v>
      </c>
      <c r="C65">
        <f t="shared" ca="1" si="1"/>
        <v>28.434103021448369</v>
      </c>
    </row>
    <row r="66" spans="1:3">
      <c r="A66">
        <f t="shared" ca="1" si="2"/>
        <v>6.4221164446218282</v>
      </c>
      <c r="B66">
        <f t="shared" ca="1" si="2"/>
        <v>5.0098550650240288</v>
      </c>
      <c r="C66">
        <f t="shared" ca="1" si="1"/>
        <v>38.823651915743028</v>
      </c>
    </row>
    <row r="67" spans="1:3">
      <c r="A67">
        <f t="shared" ref="A67:B98" ca="1" si="3">5 + _xlfn.NORM.INV(RAND(),0,1)</f>
        <v>6.1776418041916124</v>
      </c>
      <c r="B67">
        <f t="shared" ca="1" si="3"/>
        <v>2.873711679874595</v>
      </c>
      <c r="C67">
        <f t="shared" ref="C67:C130" ca="1" si="4">10 + 3*A67 + 2*B67 + _xlfn.NORM.INV(RAND(),0,2)</f>
        <v>30.248334973704832</v>
      </c>
    </row>
    <row r="68" spans="1:3">
      <c r="A68">
        <f t="shared" ca="1" si="3"/>
        <v>5.2221933222233217</v>
      </c>
      <c r="B68">
        <f t="shared" ca="1" si="3"/>
        <v>6.9647225150724497</v>
      </c>
      <c r="C68">
        <f t="shared" ca="1" si="4"/>
        <v>39.405123498339442</v>
      </c>
    </row>
    <row r="69" spans="1:3">
      <c r="A69">
        <f t="shared" ca="1" si="3"/>
        <v>4.0003204088312954</v>
      </c>
      <c r="B69">
        <f t="shared" ca="1" si="3"/>
        <v>4.6530157345341747</v>
      </c>
      <c r="C69">
        <f t="shared" ca="1" si="4"/>
        <v>30.963010307246154</v>
      </c>
    </row>
    <row r="70" spans="1:3">
      <c r="A70">
        <f t="shared" ca="1" si="3"/>
        <v>4.1673802022890065</v>
      </c>
      <c r="B70">
        <f t="shared" ca="1" si="3"/>
        <v>5.6470787701659528</v>
      </c>
      <c r="C70">
        <f t="shared" ca="1" si="4"/>
        <v>32.378171674454464</v>
      </c>
    </row>
    <row r="71" spans="1:3">
      <c r="A71">
        <f t="shared" ca="1" si="3"/>
        <v>6.355890616611088</v>
      </c>
      <c r="B71">
        <f t="shared" ca="1" si="3"/>
        <v>5.4154584942293926</v>
      </c>
      <c r="C71">
        <f t="shared" ca="1" si="4"/>
        <v>38.599867003608139</v>
      </c>
    </row>
    <row r="72" spans="1:3">
      <c r="A72">
        <f t="shared" ca="1" si="3"/>
        <v>4.0441133131718923</v>
      </c>
      <c r="B72">
        <f t="shared" ca="1" si="3"/>
        <v>4.2987861267799001</v>
      </c>
      <c r="C72">
        <f t="shared" ca="1" si="4"/>
        <v>32.874988881234174</v>
      </c>
    </row>
    <row r="73" spans="1:3">
      <c r="A73">
        <f t="shared" ca="1" si="3"/>
        <v>6.5158073538846661</v>
      </c>
      <c r="B73">
        <f t="shared" ca="1" si="3"/>
        <v>7.2018709005115493</v>
      </c>
      <c r="C73">
        <f t="shared" ca="1" si="4"/>
        <v>41.771338057469499</v>
      </c>
    </row>
    <row r="74" spans="1:3">
      <c r="A74">
        <f t="shared" ca="1" si="3"/>
        <v>5.4017289603653289</v>
      </c>
      <c r="B74">
        <f t="shared" ca="1" si="3"/>
        <v>3.9699061720983915</v>
      </c>
      <c r="C74">
        <f t="shared" ca="1" si="4"/>
        <v>30.136587386786459</v>
      </c>
    </row>
    <row r="75" spans="1:3">
      <c r="A75">
        <f t="shared" ca="1" si="3"/>
        <v>4.6315597790245189</v>
      </c>
      <c r="B75">
        <f t="shared" ca="1" si="3"/>
        <v>5.1570745966552414</v>
      </c>
      <c r="C75">
        <f t="shared" ca="1" si="4"/>
        <v>33.412174406116499</v>
      </c>
    </row>
    <row r="76" spans="1:3">
      <c r="A76">
        <f t="shared" ca="1" si="3"/>
        <v>5.1422467549080197</v>
      </c>
      <c r="B76">
        <f t="shared" ca="1" si="3"/>
        <v>4.9629749235673835</v>
      </c>
      <c r="C76">
        <f t="shared" ca="1" si="4"/>
        <v>34.071111802492979</v>
      </c>
    </row>
    <row r="77" spans="1:3">
      <c r="A77">
        <f t="shared" ca="1" si="3"/>
        <v>4.7581270693353854</v>
      </c>
      <c r="B77">
        <f t="shared" ca="1" si="3"/>
        <v>6.4221206296537749</v>
      </c>
      <c r="C77">
        <f t="shared" ca="1" si="4"/>
        <v>37.155910630654652</v>
      </c>
    </row>
    <row r="78" spans="1:3">
      <c r="A78">
        <f t="shared" ca="1" si="3"/>
        <v>6.2638663045192233</v>
      </c>
      <c r="B78">
        <f t="shared" ca="1" si="3"/>
        <v>6.4086481317369248</v>
      </c>
      <c r="C78">
        <f t="shared" ca="1" si="4"/>
        <v>39.678589598255151</v>
      </c>
    </row>
    <row r="79" spans="1:3">
      <c r="A79">
        <f t="shared" ca="1" si="3"/>
        <v>5.1604003735676498</v>
      </c>
      <c r="B79">
        <f t="shared" ca="1" si="3"/>
        <v>5.2801555109293314</v>
      </c>
      <c r="C79">
        <f t="shared" ca="1" si="4"/>
        <v>35.051832250974556</v>
      </c>
    </row>
    <row r="80" spans="1:3">
      <c r="A80">
        <f t="shared" ca="1" si="3"/>
        <v>5.3668881285041117</v>
      </c>
      <c r="B80">
        <f t="shared" ca="1" si="3"/>
        <v>6.8907840323728324</v>
      </c>
      <c r="C80">
        <f t="shared" ca="1" si="4"/>
        <v>44.587105812779797</v>
      </c>
    </row>
    <row r="81" spans="1:3">
      <c r="A81">
        <f t="shared" ca="1" si="3"/>
        <v>4.5206560867694359</v>
      </c>
      <c r="B81">
        <f t="shared" ca="1" si="3"/>
        <v>5.7497861413168367</v>
      </c>
      <c r="C81">
        <f t="shared" ca="1" si="4"/>
        <v>37.018878776311972</v>
      </c>
    </row>
    <row r="82" spans="1:3">
      <c r="A82">
        <f t="shared" ca="1" si="3"/>
        <v>5.9302743093266486</v>
      </c>
      <c r="B82">
        <f t="shared" ca="1" si="3"/>
        <v>5.6023971995712909</v>
      </c>
      <c r="C82">
        <f t="shared" ca="1" si="4"/>
        <v>40.357871894184861</v>
      </c>
    </row>
    <row r="83" spans="1:3">
      <c r="A83">
        <f t="shared" ca="1" si="3"/>
        <v>4.0626792755986454</v>
      </c>
      <c r="B83">
        <f t="shared" ca="1" si="3"/>
        <v>5.1435447754758155</v>
      </c>
      <c r="C83">
        <f t="shared" ca="1" si="4"/>
        <v>33.835918325206478</v>
      </c>
    </row>
    <row r="84" spans="1:3">
      <c r="A84">
        <f t="shared" ca="1" si="3"/>
        <v>4.7033518489924173</v>
      </c>
      <c r="B84">
        <f t="shared" ca="1" si="3"/>
        <v>6.3139570283964357</v>
      </c>
      <c r="C84">
        <f t="shared" ca="1" si="4"/>
        <v>36.122394069273128</v>
      </c>
    </row>
    <row r="85" spans="1:3">
      <c r="A85">
        <f t="shared" ca="1" si="3"/>
        <v>4.3278028951910725</v>
      </c>
      <c r="B85">
        <f t="shared" ca="1" si="3"/>
        <v>4.9581820366758018</v>
      </c>
      <c r="C85">
        <f t="shared" ca="1" si="4"/>
        <v>32.715910493817049</v>
      </c>
    </row>
    <row r="86" spans="1:3">
      <c r="A86">
        <f t="shared" ca="1" si="3"/>
        <v>4.3202308831473912</v>
      </c>
      <c r="B86">
        <f t="shared" ca="1" si="3"/>
        <v>5.5783904946269143</v>
      </c>
      <c r="C86">
        <f t="shared" ca="1" si="4"/>
        <v>33.351544085963965</v>
      </c>
    </row>
    <row r="87" spans="1:3">
      <c r="A87">
        <f t="shared" ca="1" si="3"/>
        <v>5.6699191903930961</v>
      </c>
      <c r="B87">
        <f t="shared" ca="1" si="3"/>
        <v>5.6389454959481817</v>
      </c>
      <c r="C87">
        <f t="shared" ca="1" si="4"/>
        <v>40.402271270402878</v>
      </c>
    </row>
    <row r="88" spans="1:3">
      <c r="A88">
        <f t="shared" ca="1" si="3"/>
        <v>6.9247263122036129</v>
      </c>
      <c r="B88">
        <f t="shared" ca="1" si="3"/>
        <v>5.4521759181910046</v>
      </c>
      <c r="C88">
        <f t="shared" ca="1" si="4"/>
        <v>41.41073793587119</v>
      </c>
    </row>
    <row r="89" spans="1:3">
      <c r="A89">
        <f t="shared" ca="1" si="3"/>
        <v>6.8151617565779654</v>
      </c>
      <c r="B89">
        <f t="shared" ca="1" si="3"/>
        <v>4.6194942524179687</v>
      </c>
      <c r="C89">
        <f t="shared" ca="1" si="4"/>
        <v>38.302913299693351</v>
      </c>
    </row>
    <row r="90" spans="1:3">
      <c r="A90">
        <f t="shared" ca="1" si="3"/>
        <v>4.4959513616468545</v>
      </c>
      <c r="B90">
        <f t="shared" ca="1" si="3"/>
        <v>5.4540258667971484</v>
      </c>
      <c r="C90">
        <f t="shared" ca="1" si="4"/>
        <v>33.617355612217423</v>
      </c>
    </row>
    <row r="91" spans="1:3">
      <c r="A91">
        <f t="shared" ca="1" si="3"/>
        <v>4.8466667890041997</v>
      </c>
      <c r="B91">
        <f t="shared" ca="1" si="3"/>
        <v>4.0100307074832102</v>
      </c>
      <c r="C91">
        <f t="shared" ca="1" si="4"/>
        <v>33.475856142678168</v>
      </c>
    </row>
    <row r="92" spans="1:3">
      <c r="A92">
        <f t="shared" ca="1" si="3"/>
        <v>3.8550524932778387</v>
      </c>
      <c r="B92">
        <f t="shared" ca="1" si="3"/>
        <v>5.2561992581972907</v>
      </c>
      <c r="C92">
        <f t="shared" ca="1" si="4"/>
        <v>30.470113271312332</v>
      </c>
    </row>
    <row r="93" spans="1:3">
      <c r="A93">
        <f t="shared" ca="1" si="3"/>
        <v>3.1413962476048818</v>
      </c>
      <c r="B93">
        <f t="shared" ca="1" si="3"/>
        <v>4.7837159587300047</v>
      </c>
      <c r="C93">
        <f t="shared" ca="1" si="4"/>
        <v>29.140626383680242</v>
      </c>
    </row>
    <row r="94" spans="1:3">
      <c r="A94">
        <f t="shared" ca="1" si="3"/>
        <v>5.6597677008546592</v>
      </c>
      <c r="B94">
        <f t="shared" ca="1" si="3"/>
        <v>4.7473802490984216</v>
      </c>
      <c r="C94">
        <f t="shared" ca="1" si="4"/>
        <v>35.797458354222961</v>
      </c>
    </row>
    <row r="95" spans="1:3">
      <c r="A95">
        <f t="shared" ca="1" si="3"/>
        <v>4.2170933517902842</v>
      </c>
      <c r="B95">
        <f t="shared" ca="1" si="3"/>
        <v>2.7552336928601058</v>
      </c>
      <c r="C95">
        <f t="shared" ca="1" si="4"/>
        <v>30.722086849496865</v>
      </c>
    </row>
    <row r="96" spans="1:3">
      <c r="A96">
        <f t="shared" ca="1" si="3"/>
        <v>5.3605869253345766</v>
      </c>
      <c r="B96">
        <f t="shared" ca="1" si="3"/>
        <v>6.8011892666382501</v>
      </c>
      <c r="C96">
        <f t="shared" ca="1" si="4"/>
        <v>38.870329451011408</v>
      </c>
    </row>
    <row r="97" spans="1:3">
      <c r="A97">
        <f t="shared" ca="1" si="3"/>
        <v>6.435362959836942</v>
      </c>
      <c r="B97">
        <f t="shared" ca="1" si="3"/>
        <v>5.9948378146533772</v>
      </c>
      <c r="C97">
        <f t="shared" ca="1" si="4"/>
        <v>41.998090081521738</v>
      </c>
    </row>
    <row r="98" spans="1:3">
      <c r="A98">
        <f t="shared" ca="1" si="3"/>
        <v>5.3207348906463041</v>
      </c>
      <c r="B98">
        <f t="shared" ca="1" si="3"/>
        <v>5.1608070680477125</v>
      </c>
      <c r="C98">
        <f t="shared" ca="1" si="4"/>
        <v>34.156288657639244</v>
      </c>
    </row>
    <row r="99" spans="1:3">
      <c r="A99">
        <f t="shared" ref="A99:B130" ca="1" si="5">5 + _xlfn.NORM.INV(RAND(),0,1)</f>
        <v>5.4143402642930729</v>
      </c>
      <c r="B99">
        <f t="shared" ca="1" si="5"/>
        <v>4.6923011134900632</v>
      </c>
      <c r="C99">
        <f t="shared" ca="1" si="4"/>
        <v>36.466105956524792</v>
      </c>
    </row>
    <row r="100" spans="1:3">
      <c r="A100">
        <f t="shared" ca="1" si="5"/>
        <v>3.3870307796819406</v>
      </c>
      <c r="B100">
        <f t="shared" ca="1" si="5"/>
        <v>4.607192596930008</v>
      </c>
      <c r="C100">
        <f t="shared" ca="1" si="4"/>
        <v>29.889182891165511</v>
      </c>
    </row>
    <row r="101" spans="1:3">
      <c r="A101">
        <f t="shared" ca="1" si="5"/>
        <v>4.7621166988324619</v>
      </c>
      <c r="B101">
        <f t="shared" ca="1" si="5"/>
        <v>5.5446256346867289</v>
      </c>
      <c r="C101">
        <f t="shared" ca="1" si="4"/>
        <v>32.47767048929785</v>
      </c>
    </row>
    <row r="102" spans="1:3">
      <c r="A102">
        <f t="shared" ca="1" si="5"/>
        <v>4.0483919103406025</v>
      </c>
      <c r="B102">
        <f t="shared" ca="1" si="5"/>
        <v>5.8602362722237986</v>
      </c>
      <c r="C102">
        <f t="shared" ca="1" si="4"/>
        <v>31.500838646164603</v>
      </c>
    </row>
    <row r="103" spans="1:3">
      <c r="A103">
        <f t="shared" ca="1" si="5"/>
        <v>6.0844089928263267</v>
      </c>
      <c r="B103">
        <f t="shared" ca="1" si="5"/>
        <v>4.8685786392919095</v>
      </c>
      <c r="C103">
        <f t="shared" ca="1" si="4"/>
        <v>38.020977142460168</v>
      </c>
    </row>
    <row r="104" spans="1:3">
      <c r="A104">
        <f t="shared" ca="1" si="5"/>
        <v>4.5991082935941616</v>
      </c>
      <c r="B104">
        <f t="shared" ca="1" si="5"/>
        <v>4.1864125269238173</v>
      </c>
      <c r="C104">
        <f t="shared" ca="1" si="4"/>
        <v>29.954134999295729</v>
      </c>
    </row>
    <row r="105" spans="1:3">
      <c r="A105">
        <f t="shared" ca="1" si="5"/>
        <v>5.3096538577594199</v>
      </c>
      <c r="B105">
        <f t="shared" ca="1" si="5"/>
        <v>5.469075806970281</v>
      </c>
      <c r="C105">
        <f t="shared" ca="1" si="4"/>
        <v>35.76581078314485</v>
      </c>
    </row>
    <row r="106" spans="1:3">
      <c r="A106">
        <f t="shared" ca="1" si="5"/>
        <v>5.5989185458607889</v>
      </c>
      <c r="B106">
        <f t="shared" ca="1" si="5"/>
        <v>6.9878647488442809</v>
      </c>
      <c r="C106">
        <f t="shared" ca="1" si="4"/>
        <v>39.011316867873504</v>
      </c>
    </row>
    <row r="107" spans="1:3">
      <c r="A107">
        <f t="shared" ca="1" si="5"/>
        <v>5.1554596936561792</v>
      </c>
      <c r="B107">
        <f t="shared" ca="1" si="5"/>
        <v>4.9580596620499691</v>
      </c>
      <c r="C107">
        <f t="shared" ca="1" si="4"/>
        <v>34.502511436650515</v>
      </c>
    </row>
    <row r="108" spans="1:3">
      <c r="A108">
        <f t="shared" ca="1" si="5"/>
        <v>5.6341909890689079</v>
      </c>
      <c r="B108">
        <f t="shared" ca="1" si="5"/>
        <v>4.183973240616818</v>
      </c>
      <c r="C108">
        <f t="shared" ca="1" si="4"/>
        <v>36.947238507357461</v>
      </c>
    </row>
    <row r="109" spans="1:3">
      <c r="A109">
        <f t="shared" ca="1" si="5"/>
        <v>5.2507800624622121</v>
      </c>
      <c r="B109">
        <f t="shared" ca="1" si="5"/>
        <v>3.73661214363998</v>
      </c>
      <c r="C109">
        <f t="shared" ca="1" si="4"/>
        <v>33.081194489988199</v>
      </c>
    </row>
    <row r="110" spans="1:3">
      <c r="A110">
        <f t="shared" ca="1" si="5"/>
        <v>5.7885844939105517</v>
      </c>
      <c r="B110">
        <f t="shared" ca="1" si="5"/>
        <v>5.0656393680287017</v>
      </c>
      <c r="C110">
        <f t="shared" ca="1" si="4"/>
        <v>38.118151491750915</v>
      </c>
    </row>
    <row r="111" spans="1:3">
      <c r="A111">
        <f t="shared" ca="1" si="5"/>
        <v>5.1818116537200405</v>
      </c>
      <c r="B111">
        <f t="shared" ca="1" si="5"/>
        <v>4.3995106885502899</v>
      </c>
      <c r="C111">
        <f t="shared" ca="1" si="4"/>
        <v>34.88272499224729</v>
      </c>
    </row>
    <row r="112" spans="1:3">
      <c r="A112">
        <f t="shared" ca="1" si="5"/>
        <v>5.8817319823488852</v>
      </c>
      <c r="B112">
        <f t="shared" ca="1" si="5"/>
        <v>5.6527297896213557</v>
      </c>
      <c r="C112">
        <f t="shared" ca="1" si="4"/>
        <v>39.431570150026637</v>
      </c>
    </row>
    <row r="113" spans="1:3">
      <c r="A113">
        <f t="shared" ca="1" si="5"/>
        <v>5.4920633059825361</v>
      </c>
      <c r="B113">
        <f t="shared" ca="1" si="5"/>
        <v>5.2015165554508798</v>
      </c>
      <c r="C113">
        <f t="shared" ca="1" si="4"/>
        <v>35.017707414918817</v>
      </c>
    </row>
    <row r="114" spans="1:3">
      <c r="A114">
        <f t="shared" ca="1" si="5"/>
        <v>4.0577444434672687</v>
      </c>
      <c r="B114">
        <f t="shared" ca="1" si="5"/>
        <v>4.7538934502720354</v>
      </c>
      <c r="C114">
        <f t="shared" ca="1" si="4"/>
        <v>32.876596258753928</v>
      </c>
    </row>
    <row r="115" spans="1:3">
      <c r="A115">
        <f t="shared" ca="1" si="5"/>
        <v>6.016832587676884</v>
      </c>
      <c r="B115">
        <f t="shared" ca="1" si="5"/>
        <v>5.1419726180142975</v>
      </c>
      <c r="C115">
        <f t="shared" ca="1" si="4"/>
        <v>38.188212704285299</v>
      </c>
    </row>
    <row r="116" spans="1:3">
      <c r="A116">
        <f t="shared" ca="1" si="5"/>
        <v>3.8466454805594363</v>
      </c>
      <c r="B116">
        <f t="shared" ca="1" si="5"/>
        <v>6.327115468723763</v>
      </c>
      <c r="C116">
        <f t="shared" ca="1" si="4"/>
        <v>35.018783724881175</v>
      </c>
    </row>
    <row r="117" spans="1:3">
      <c r="A117">
        <f t="shared" ca="1" si="5"/>
        <v>5.2160873672251746</v>
      </c>
      <c r="B117">
        <f t="shared" ca="1" si="5"/>
        <v>5.4986719592407365</v>
      </c>
      <c r="C117">
        <f t="shared" ca="1" si="4"/>
        <v>36.233791920402467</v>
      </c>
    </row>
    <row r="118" spans="1:3">
      <c r="A118">
        <f t="shared" ca="1" si="5"/>
        <v>6.1934509402440341</v>
      </c>
      <c r="B118">
        <f t="shared" ca="1" si="5"/>
        <v>4.7250675857068014</v>
      </c>
      <c r="C118">
        <f t="shared" ca="1" si="4"/>
        <v>39.569524071199737</v>
      </c>
    </row>
    <row r="119" spans="1:3">
      <c r="A119">
        <f t="shared" ca="1" si="5"/>
        <v>5.0337236282863662</v>
      </c>
      <c r="B119">
        <f t="shared" ca="1" si="5"/>
        <v>4.6733169228912503</v>
      </c>
      <c r="C119">
        <f t="shared" ca="1" si="4"/>
        <v>32.129677409401047</v>
      </c>
    </row>
    <row r="120" spans="1:3">
      <c r="A120">
        <f t="shared" ca="1" si="5"/>
        <v>7.1687793444019485</v>
      </c>
      <c r="B120">
        <f t="shared" ca="1" si="5"/>
        <v>3.7130243833588898</v>
      </c>
      <c r="C120">
        <f t="shared" ca="1" si="4"/>
        <v>35.103485995116962</v>
      </c>
    </row>
    <row r="121" spans="1:3">
      <c r="A121">
        <f t="shared" ca="1" si="5"/>
        <v>5.9116372965715591</v>
      </c>
      <c r="B121">
        <f t="shared" ca="1" si="5"/>
        <v>4.2145815206463091</v>
      </c>
      <c r="C121">
        <f t="shared" ca="1" si="4"/>
        <v>37.664471214871106</v>
      </c>
    </row>
    <row r="122" spans="1:3">
      <c r="A122">
        <f t="shared" ca="1" si="5"/>
        <v>4.8286127463735768</v>
      </c>
      <c r="B122">
        <f t="shared" ca="1" si="5"/>
        <v>5.3688907121507556</v>
      </c>
      <c r="C122">
        <f t="shared" ca="1" si="4"/>
        <v>34.607674597897827</v>
      </c>
    </row>
    <row r="123" spans="1:3">
      <c r="A123">
        <f t="shared" ca="1" si="5"/>
        <v>4.1416677067244478</v>
      </c>
      <c r="B123">
        <f t="shared" ca="1" si="5"/>
        <v>4.3966150957943961</v>
      </c>
      <c r="C123">
        <f t="shared" ca="1" si="4"/>
        <v>32.069513209846036</v>
      </c>
    </row>
    <row r="124" spans="1:3">
      <c r="A124">
        <f t="shared" ca="1" si="5"/>
        <v>3.2893349486813079</v>
      </c>
      <c r="B124">
        <f t="shared" ca="1" si="5"/>
        <v>3.4345797460296801</v>
      </c>
      <c r="C124">
        <f t="shared" ca="1" si="4"/>
        <v>27.318901616445419</v>
      </c>
    </row>
    <row r="125" spans="1:3">
      <c r="A125">
        <f t="shared" ca="1" si="5"/>
        <v>5.8005341739429266</v>
      </c>
      <c r="B125">
        <f t="shared" ca="1" si="5"/>
        <v>5.3669098047058235</v>
      </c>
      <c r="C125">
        <f t="shared" ca="1" si="4"/>
        <v>36.57086709698828</v>
      </c>
    </row>
    <row r="126" spans="1:3">
      <c r="A126">
        <f t="shared" ca="1" si="5"/>
        <v>6.9951234535520097</v>
      </c>
      <c r="B126">
        <f t="shared" ca="1" si="5"/>
        <v>4.8339311496471122</v>
      </c>
      <c r="C126">
        <f t="shared" ca="1" si="4"/>
        <v>42.276879110218651</v>
      </c>
    </row>
    <row r="127" spans="1:3">
      <c r="A127">
        <f t="shared" ca="1" si="5"/>
        <v>4.7404372552101721</v>
      </c>
      <c r="B127">
        <f t="shared" ca="1" si="5"/>
        <v>4.739653802358772</v>
      </c>
      <c r="C127">
        <f t="shared" ca="1" si="4"/>
        <v>33.605554480904125</v>
      </c>
    </row>
    <row r="128" spans="1:3">
      <c r="A128">
        <f t="shared" ca="1" si="5"/>
        <v>4.2991976635365683</v>
      </c>
      <c r="B128">
        <f t="shared" ca="1" si="5"/>
        <v>4.0489739647612248</v>
      </c>
      <c r="C128">
        <f t="shared" ca="1" si="4"/>
        <v>28.923549436280602</v>
      </c>
    </row>
    <row r="129" spans="1:3">
      <c r="A129">
        <f t="shared" ca="1" si="5"/>
        <v>6.7970707811313638</v>
      </c>
      <c r="B129">
        <f t="shared" ca="1" si="5"/>
        <v>5.230493293787652</v>
      </c>
      <c r="C129">
        <f t="shared" ca="1" si="4"/>
        <v>40.913963111446236</v>
      </c>
    </row>
    <row r="130" spans="1:3">
      <c r="A130">
        <f t="shared" ca="1" si="5"/>
        <v>5.0149463057314314</v>
      </c>
      <c r="B130">
        <f t="shared" ca="1" si="5"/>
        <v>4.0140351276152613</v>
      </c>
      <c r="C130">
        <f t="shared" ca="1" si="4"/>
        <v>32.763077259500363</v>
      </c>
    </row>
    <row r="131" spans="1:3">
      <c r="A131">
        <f t="shared" ref="A131:B162" ca="1" si="6">5 + _xlfn.NORM.INV(RAND(),0,1)</f>
        <v>5.5664978338299385</v>
      </c>
      <c r="B131">
        <f t="shared" ca="1" si="6"/>
        <v>4.8084681513608967</v>
      </c>
      <c r="C131">
        <f t="shared" ref="C131:C194" ca="1" si="7">10 + 3*A131 + 2*B131 + _xlfn.NORM.INV(RAND(),0,2)</f>
        <v>39.864173424148163</v>
      </c>
    </row>
    <row r="132" spans="1:3">
      <c r="A132">
        <f t="shared" ca="1" si="6"/>
        <v>4.1692041045038497</v>
      </c>
      <c r="B132">
        <f t="shared" ca="1" si="6"/>
        <v>4.5683411423053704</v>
      </c>
      <c r="C132">
        <f t="shared" ca="1" si="7"/>
        <v>34.893830432692582</v>
      </c>
    </row>
    <row r="133" spans="1:3">
      <c r="A133">
        <f t="shared" ca="1" si="6"/>
        <v>4.8789521529433424</v>
      </c>
      <c r="B133">
        <f t="shared" ca="1" si="6"/>
        <v>7.2748148717918637</v>
      </c>
      <c r="C133">
        <f t="shared" ca="1" si="7"/>
        <v>38.79663759257658</v>
      </c>
    </row>
    <row r="134" spans="1:3">
      <c r="A134">
        <f t="shared" ca="1" si="6"/>
        <v>6.5373424383584711</v>
      </c>
      <c r="B134">
        <f t="shared" ca="1" si="6"/>
        <v>4.9638889294320503</v>
      </c>
      <c r="C134">
        <f t="shared" ca="1" si="7"/>
        <v>40.240939216091526</v>
      </c>
    </row>
    <row r="135" spans="1:3">
      <c r="A135">
        <f t="shared" ca="1" si="6"/>
        <v>3.268135699281097</v>
      </c>
      <c r="B135">
        <f t="shared" ca="1" si="6"/>
        <v>4.8366449533414571</v>
      </c>
      <c r="C135">
        <f t="shared" ca="1" si="7"/>
        <v>28.336631572561245</v>
      </c>
    </row>
    <row r="136" spans="1:3">
      <c r="A136">
        <f t="shared" ca="1" si="6"/>
        <v>3.4541530399752727</v>
      </c>
      <c r="B136">
        <f t="shared" ca="1" si="6"/>
        <v>5.2943737801536246</v>
      </c>
      <c r="C136">
        <f t="shared" ca="1" si="7"/>
        <v>32.067884487012762</v>
      </c>
    </row>
    <row r="137" spans="1:3">
      <c r="A137">
        <f t="shared" ca="1" si="6"/>
        <v>5.9188587953996485</v>
      </c>
      <c r="B137">
        <f t="shared" ca="1" si="6"/>
        <v>4.150551452199128</v>
      </c>
      <c r="C137">
        <f t="shared" ca="1" si="7"/>
        <v>31.853470525034108</v>
      </c>
    </row>
    <row r="138" spans="1:3">
      <c r="A138">
        <f t="shared" ca="1" si="6"/>
        <v>5.2972782129724827</v>
      </c>
      <c r="B138">
        <f t="shared" ca="1" si="6"/>
        <v>5.0631357678238826</v>
      </c>
      <c r="C138">
        <f t="shared" ca="1" si="7"/>
        <v>37.398062355697341</v>
      </c>
    </row>
    <row r="139" spans="1:3">
      <c r="A139">
        <f t="shared" ca="1" si="6"/>
        <v>6.0420873582456096</v>
      </c>
      <c r="B139">
        <f t="shared" ca="1" si="6"/>
        <v>5.7826525941286864</v>
      </c>
      <c r="C139">
        <f t="shared" ca="1" si="7"/>
        <v>36.332304773842466</v>
      </c>
    </row>
    <row r="140" spans="1:3">
      <c r="A140">
        <f t="shared" ca="1" si="6"/>
        <v>5.0159282169479456</v>
      </c>
      <c r="B140">
        <f t="shared" ca="1" si="6"/>
        <v>4.4064683032012155</v>
      </c>
      <c r="C140">
        <f t="shared" ca="1" si="7"/>
        <v>32.592201343534683</v>
      </c>
    </row>
    <row r="141" spans="1:3">
      <c r="A141">
        <f t="shared" ca="1" si="6"/>
        <v>5.0605994182653413</v>
      </c>
      <c r="B141">
        <f t="shared" ca="1" si="6"/>
        <v>5.4677367810400481</v>
      </c>
      <c r="C141">
        <f t="shared" ca="1" si="7"/>
        <v>38.399114387731707</v>
      </c>
    </row>
    <row r="142" spans="1:3">
      <c r="A142">
        <f t="shared" ca="1" si="6"/>
        <v>6.3672432813734829</v>
      </c>
      <c r="B142">
        <f t="shared" ca="1" si="6"/>
        <v>4.953962277728964</v>
      </c>
      <c r="C142">
        <f t="shared" ca="1" si="7"/>
        <v>37.660263472445443</v>
      </c>
    </row>
    <row r="143" spans="1:3">
      <c r="A143">
        <f t="shared" ca="1" si="6"/>
        <v>6.9609007340923554</v>
      </c>
      <c r="B143">
        <f t="shared" ca="1" si="6"/>
        <v>4.3567565918918989</v>
      </c>
      <c r="C143">
        <f t="shared" ca="1" si="7"/>
        <v>41.862261977033882</v>
      </c>
    </row>
    <row r="144" spans="1:3">
      <c r="A144">
        <f t="shared" ca="1" si="6"/>
        <v>4.7909547838729436</v>
      </c>
      <c r="B144">
        <f t="shared" ca="1" si="6"/>
        <v>6.0946934605907357</v>
      </c>
      <c r="C144">
        <f t="shared" ca="1" si="7"/>
        <v>36.976094092685358</v>
      </c>
    </row>
    <row r="145" spans="1:3">
      <c r="A145">
        <f t="shared" ca="1" si="6"/>
        <v>5.1958944885200644</v>
      </c>
      <c r="B145">
        <f t="shared" ca="1" si="6"/>
        <v>4.0944061758976531</v>
      </c>
      <c r="C145">
        <f t="shared" ca="1" si="7"/>
        <v>31.477814219261774</v>
      </c>
    </row>
    <row r="146" spans="1:3">
      <c r="A146">
        <f t="shared" ca="1" si="6"/>
        <v>3.3751464842674048</v>
      </c>
      <c r="B146">
        <f t="shared" ca="1" si="6"/>
        <v>5.348394171246813</v>
      </c>
      <c r="C146">
        <f t="shared" ca="1" si="7"/>
        <v>29.109550768186878</v>
      </c>
    </row>
    <row r="147" spans="1:3">
      <c r="A147">
        <f t="shared" ca="1" si="6"/>
        <v>5.4437896224787403</v>
      </c>
      <c r="B147">
        <f t="shared" ca="1" si="6"/>
        <v>5.5810622391719189</v>
      </c>
      <c r="C147">
        <f t="shared" ca="1" si="7"/>
        <v>40.249549932380567</v>
      </c>
    </row>
    <row r="148" spans="1:3">
      <c r="A148">
        <f t="shared" ca="1" si="6"/>
        <v>5.0368991879678209</v>
      </c>
      <c r="B148">
        <f t="shared" ca="1" si="6"/>
        <v>4.3443325334153915</v>
      </c>
      <c r="C148">
        <f t="shared" ca="1" si="7"/>
        <v>32.715257138121387</v>
      </c>
    </row>
    <row r="149" spans="1:3">
      <c r="A149">
        <f t="shared" ca="1" si="6"/>
        <v>5.3031291213998983</v>
      </c>
      <c r="B149">
        <f t="shared" ca="1" si="6"/>
        <v>5.8715048321459644</v>
      </c>
      <c r="C149">
        <f t="shared" ca="1" si="7"/>
        <v>39.735929456150437</v>
      </c>
    </row>
    <row r="150" spans="1:3">
      <c r="A150">
        <f t="shared" ca="1" si="6"/>
        <v>3.3547275251893849</v>
      </c>
      <c r="B150">
        <f t="shared" ca="1" si="6"/>
        <v>7.7489724882472792</v>
      </c>
      <c r="C150">
        <f t="shared" ca="1" si="7"/>
        <v>35.043833523493589</v>
      </c>
    </row>
    <row r="151" spans="1:3">
      <c r="A151">
        <f t="shared" ca="1" si="6"/>
        <v>3.9544175155183341</v>
      </c>
      <c r="B151">
        <f t="shared" ca="1" si="6"/>
        <v>5.2328245483247224</v>
      </c>
      <c r="C151">
        <f t="shared" ca="1" si="7"/>
        <v>32.038088504302323</v>
      </c>
    </row>
    <row r="152" spans="1:3">
      <c r="A152">
        <f t="shared" ca="1" si="6"/>
        <v>5.470334646698177</v>
      </c>
      <c r="B152">
        <f t="shared" ca="1" si="6"/>
        <v>4.6974272734958662</v>
      </c>
      <c r="C152">
        <f t="shared" ca="1" si="7"/>
        <v>34.038113941885349</v>
      </c>
    </row>
    <row r="153" spans="1:3">
      <c r="A153">
        <f t="shared" ca="1" si="6"/>
        <v>6.9513586576557529</v>
      </c>
      <c r="B153">
        <f t="shared" ca="1" si="6"/>
        <v>5.6408534227214702</v>
      </c>
      <c r="C153">
        <f t="shared" ca="1" si="7"/>
        <v>41.678474420313066</v>
      </c>
    </row>
    <row r="154" spans="1:3">
      <c r="A154">
        <f t="shared" ca="1" si="6"/>
        <v>4.2111289351318195</v>
      </c>
      <c r="B154">
        <f t="shared" ca="1" si="6"/>
        <v>1.9347911557657911</v>
      </c>
      <c r="C154">
        <f t="shared" ca="1" si="7"/>
        <v>25.950542172707305</v>
      </c>
    </row>
    <row r="155" spans="1:3">
      <c r="A155">
        <f t="shared" ca="1" si="6"/>
        <v>4.1913584156903259</v>
      </c>
      <c r="B155">
        <f t="shared" ca="1" si="6"/>
        <v>2.1709938204038473</v>
      </c>
      <c r="C155">
        <f t="shared" ca="1" si="7"/>
        <v>27.591084179620957</v>
      </c>
    </row>
    <row r="156" spans="1:3">
      <c r="A156">
        <f t="shared" ca="1" si="6"/>
        <v>6.5679691388373271</v>
      </c>
      <c r="B156">
        <f t="shared" ca="1" si="6"/>
        <v>5.396873822700357</v>
      </c>
      <c r="C156">
        <f t="shared" ca="1" si="7"/>
        <v>40.030248887447435</v>
      </c>
    </row>
    <row r="157" spans="1:3">
      <c r="A157">
        <f t="shared" ca="1" si="6"/>
        <v>4.2830040267374887</v>
      </c>
      <c r="B157">
        <f t="shared" ca="1" si="6"/>
        <v>6.7530002589934437</v>
      </c>
      <c r="C157">
        <f t="shared" ca="1" si="7"/>
        <v>32.868470017826084</v>
      </c>
    </row>
    <row r="158" spans="1:3">
      <c r="A158">
        <f t="shared" ca="1" si="6"/>
        <v>4.4239341181282228</v>
      </c>
      <c r="B158">
        <f t="shared" ca="1" si="6"/>
        <v>5.309927038694676</v>
      </c>
      <c r="C158">
        <f t="shared" ca="1" si="7"/>
        <v>36.773586735508573</v>
      </c>
    </row>
    <row r="159" spans="1:3">
      <c r="A159">
        <f t="shared" ca="1" si="6"/>
        <v>4.7765959113626488</v>
      </c>
      <c r="B159">
        <f t="shared" ca="1" si="6"/>
        <v>4.8050817335717468</v>
      </c>
      <c r="C159">
        <f t="shared" ca="1" si="7"/>
        <v>39.795981552246751</v>
      </c>
    </row>
    <row r="160" spans="1:3">
      <c r="A160">
        <f t="shared" ca="1" si="6"/>
        <v>4.8022685197795685</v>
      </c>
      <c r="B160">
        <f t="shared" ca="1" si="6"/>
        <v>5.9719103942895684</v>
      </c>
      <c r="C160">
        <f t="shared" ca="1" si="7"/>
        <v>37.936882528703507</v>
      </c>
    </row>
    <row r="161" spans="1:3">
      <c r="A161">
        <f t="shared" ca="1" si="6"/>
        <v>4.7289340311438117</v>
      </c>
      <c r="B161">
        <f t="shared" ca="1" si="6"/>
        <v>5.5780799892429025</v>
      </c>
      <c r="C161">
        <f t="shared" ca="1" si="7"/>
        <v>37.454946691439119</v>
      </c>
    </row>
    <row r="162" spans="1:3">
      <c r="A162">
        <f t="shared" ca="1" si="6"/>
        <v>4.5547269989635373</v>
      </c>
      <c r="B162">
        <f t="shared" ca="1" si="6"/>
        <v>5.0421000468968762</v>
      </c>
      <c r="C162">
        <f t="shared" ca="1" si="7"/>
        <v>33.338215158804807</v>
      </c>
    </row>
    <row r="163" spans="1:3">
      <c r="A163">
        <f t="shared" ref="A163:B201" ca="1" si="8">5 + _xlfn.NORM.INV(RAND(),0,1)</f>
        <v>5.1549797600357028</v>
      </c>
      <c r="B163">
        <f t="shared" ca="1" si="8"/>
        <v>6.0737734771741705</v>
      </c>
      <c r="C163">
        <f t="shared" ca="1" si="7"/>
        <v>37.008853474825735</v>
      </c>
    </row>
    <row r="164" spans="1:3">
      <c r="A164">
        <f t="shared" ca="1" si="8"/>
        <v>5.2458353947992888</v>
      </c>
      <c r="B164">
        <f t="shared" ca="1" si="8"/>
        <v>5.8832835768011424</v>
      </c>
      <c r="C164">
        <f t="shared" ca="1" si="7"/>
        <v>38.31941367112659</v>
      </c>
    </row>
    <row r="165" spans="1:3">
      <c r="A165">
        <f t="shared" ca="1" si="8"/>
        <v>5.7589276867909529</v>
      </c>
      <c r="B165">
        <f t="shared" ca="1" si="8"/>
        <v>5.4251046832066878</v>
      </c>
      <c r="C165">
        <f t="shared" ca="1" si="7"/>
        <v>36.944686645448996</v>
      </c>
    </row>
    <row r="166" spans="1:3">
      <c r="A166">
        <f t="shared" ca="1" si="8"/>
        <v>6.1169916440335435</v>
      </c>
      <c r="B166">
        <f t="shared" ca="1" si="8"/>
        <v>4.5512100906972677</v>
      </c>
      <c r="C166">
        <f t="shared" ca="1" si="7"/>
        <v>37.522097161538014</v>
      </c>
    </row>
    <row r="167" spans="1:3">
      <c r="A167">
        <f t="shared" ca="1" si="8"/>
        <v>6.1896082098678891</v>
      </c>
      <c r="B167">
        <f t="shared" ca="1" si="8"/>
        <v>5.6169833631114212</v>
      </c>
      <c r="C167">
        <f t="shared" ca="1" si="7"/>
        <v>41.163897530810644</v>
      </c>
    </row>
    <row r="168" spans="1:3">
      <c r="A168">
        <f t="shared" ca="1" si="8"/>
        <v>5.4257757386898451</v>
      </c>
      <c r="B168">
        <f t="shared" ca="1" si="8"/>
        <v>5.5849704120727512</v>
      </c>
      <c r="C168">
        <f t="shared" ca="1" si="7"/>
        <v>34.704936417109565</v>
      </c>
    </row>
    <row r="169" spans="1:3">
      <c r="A169">
        <f t="shared" ca="1" si="8"/>
        <v>5.050294675648713</v>
      </c>
      <c r="B169">
        <f t="shared" ca="1" si="8"/>
        <v>4.8156002059066694</v>
      </c>
      <c r="C169">
        <f t="shared" ca="1" si="7"/>
        <v>35.24921679607084</v>
      </c>
    </row>
    <row r="170" spans="1:3">
      <c r="A170">
        <f t="shared" ca="1" si="8"/>
        <v>5.1379419000083875</v>
      </c>
      <c r="B170">
        <f t="shared" ca="1" si="8"/>
        <v>3.9687579104761346</v>
      </c>
      <c r="C170">
        <f t="shared" ca="1" si="7"/>
        <v>31.70240015931714</v>
      </c>
    </row>
    <row r="171" spans="1:3">
      <c r="A171">
        <f t="shared" ca="1" si="8"/>
        <v>3.2989796364623776</v>
      </c>
      <c r="B171">
        <f t="shared" ca="1" si="8"/>
        <v>4.6789226186984809</v>
      </c>
      <c r="C171">
        <f t="shared" ca="1" si="7"/>
        <v>27.479715886473588</v>
      </c>
    </row>
    <row r="172" spans="1:3">
      <c r="A172">
        <f t="shared" ca="1" si="8"/>
        <v>6.614025762207989</v>
      </c>
      <c r="B172">
        <f t="shared" ca="1" si="8"/>
        <v>5.3067676962789072</v>
      </c>
      <c r="C172">
        <f t="shared" ca="1" si="7"/>
        <v>42.866775996894191</v>
      </c>
    </row>
    <row r="173" spans="1:3">
      <c r="A173">
        <f t="shared" ca="1" si="8"/>
        <v>4.0688558599140299</v>
      </c>
      <c r="B173">
        <f t="shared" ca="1" si="8"/>
        <v>4.2321398083181467</v>
      </c>
      <c r="C173">
        <f t="shared" ca="1" si="7"/>
        <v>34.473790188121569</v>
      </c>
    </row>
    <row r="174" spans="1:3">
      <c r="A174">
        <f t="shared" ca="1" si="8"/>
        <v>2.9321480818934544</v>
      </c>
      <c r="B174">
        <f t="shared" ca="1" si="8"/>
        <v>6.1695455635800744</v>
      </c>
      <c r="C174">
        <f t="shared" ca="1" si="7"/>
        <v>31.887514917800662</v>
      </c>
    </row>
    <row r="175" spans="1:3">
      <c r="A175">
        <f t="shared" ca="1" si="8"/>
        <v>4.4321954559001355</v>
      </c>
      <c r="B175">
        <f t="shared" ca="1" si="8"/>
        <v>3.4438448125425207</v>
      </c>
      <c r="C175">
        <f t="shared" ca="1" si="7"/>
        <v>30.52814759620512</v>
      </c>
    </row>
    <row r="176" spans="1:3">
      <c r="A176">
        <f t="shared" ca="1" si="8"/>
        <v>4.3887277968527787</v>
      </c>
      <c r="B176">
        <f t="shared" ca="1" si="8"/>
        <v>6.0652320709088592</v>
      </c>
      <c r="C176">
        <f t="shared" ca="1" si="7"/>
        <v>31.632586461335634</v>
      </c>
    </row>
    <row r="177" spans="1:3">
      <c r="A177">
        <f t="shared" ca="1" si="8"/>
        <v>4.6128048825819237</v>
      </c>
      <c r="B177">
        <f t="shared" ca="1" si="8"/>
        <v>2.638932479654021</v>
      </c>
      <c r="C177">
        <f t="shared" ca="1" si="7"/>
        <v>25.840232692328367</v>
      </c>
    </row>
    <row r="178" spans="1:3">
      <c r="A178">
        <f t="shared" ca="1" si="8"/>
        <v>6.0609491162984499</v>
      </c>
      <c r="B178">
        <f t="shared" ca="1" si="8"/>
        <v>6.090619696410287</v>
      </c>
      <c r="C178">
        <f t="shared" ca="1" si="7"/>
        <v>40.812979787084778</v>
      </c>
    </row>
    <row r="179" spans="1:3">
      <c r="A179">
        <f t="shared" ca="1" si="8"/>
        <v>4.3653279266314327</v>
      </c>
      <c r="B179">
        <f t="shared" ca="1" si="8"/>
        <v>4.3024574016532675</v>
      </c>
      <c r="C179">
        <f t="shared" ca="1" si="7"/>
        <v>31.180124599353633</v>
      </c>
    </row>
    <row r="180" spans="1:3">
      <c r="A180">
        <f t="shared" ca="1" si="8"/>
        <v>5.4944648917855332</v>
      </c>
      <c r="B180">
        <f t="shared" ca="1" si="8"/>
        <v>4.9091476772005986</v>
      </c>
      <c r="C180">
        <f t="shared" ca="1" si="7"/>
        <v>36.069775295392276</v>
      </c>
    </row>
    <row r="181" spans="1:3">
      <c r="A181">
        <f t="shared" ca="1" si="8"/>
        <v>4.4829075186137857</v>
      </c>
      <c r="B181">
        <f t="shared" ca="1" si="8"/>
        <v>6.0115350748308476</v>
      </c>
      <c r="C181">
        <f t="shared" ca="1" si="7"/>
        <v>38.990464899898811</v>
      </c>
    </row>
    <row r="182" spans="1:3">
      <c r="A182">
        <f t="shared" ca="1" si="8"/>
        <v>4.494641995625817</v>
      </c>
      <c r="B182">
        <f t="shared" ca="1" si="8"/>
        <v>4.8361837936971561</v>
      </c>
      <c r="C182">
        <f t="shared" ca="1" si="7"/>
        <v>31.074937886572513</v>
      </c>
    </row>
    <row r="183" spans="1:3">
      <c r="A183">
        <f t="shared" ca="1" si="8"/>
        <v>5.9255215278787494</v>
      </c>
      <c r="B183">
        <f t="shared" ca="1" si="8"/>
        <v>4.4375149727225773</v>
      </c>
      <c r="C183">
        <f t="shared" ca="1" si="7"/>
        <v>35.255578129353118</v>
      </c>
    </row>
    <row r="184" spans="1:3">
      <c r="A184">
        <f t="shared" ca="1" si="8"/>
        <v>4.05540962156861</v>
      </c>
      <c r="B184">
        <f t="shared" ca="1" si="8"/>
        <v>4.6512569761888924</v>
      </c>
      <c r="C184">
        <f t="shared" ca="1" si="7"/>
        <v>28.772715519415865</v>
      </c>
    </row>
    <row r="185" spans="1:3">
      <c r="A185">
        <f t="shared" ca="1" si="8"/>
        <v>5.0297363444866505</v>
      </c>
      <c r="B185">
        <f t="shared" ca="1" si="8"/>
        <v>5.4488227590922804</v>
      </c>
      <c r="C185">
        <f t="shared" ca="1" si="7"/>
        <v>35.580324985621871</v>
      </c>
    </row>
    <row r="186" spans="1:3">
      <c r="A186">
        <f t="shared" ca="1" si="8"/>
        <v>4.2364843177956413</v>
      </c>
      <c r="B186">
        <f t="shared" ca="1" si="8"/>
        <v>6.2204868760863592</v>
      </c>
      <c r="C186">
        <f t="shared" ca="1" si="7"/>
        <v>33.80758329625116</v>
      </c>
    </row>
    <row r="187" spans="1:3">
      <c r="A187">
        <f t="shared" ca="1" si="8"/>
        <v>4.365596718383963</v>
      </c>
      <c r="B187">
        <f t="shared" ca="1" si="8"/>
        <v>5.1733954243837026</v>
      </c>
      <c r="C187">
        <f t="shared" ca="1" si="7"/>
        <v>33.978599109519713</v>
      </c>
    </row>
    <row r="188" spans="1:3">
      <c r="A188">
        <f t="shared" ca="1" si="8"/>
        <v>4.6065914775254457</v>
      </c>
      <c r="B188">
        <f t="shared" ca="1" si="8"/>
        <v>5.2370984693702685</v>
      </c>
      <c r="C188">
        <f t="shared" ca="1" si="7"/>
        <v>34.270705106844119</v>
      </c>
    </row>
    <row r="189" spans="1:3">
      <c r="A189">
        <f t="shared" ca="1" si="8"/>
        <v>5.9561387466986151</v>
      </c>
      <c r="B189">
        <f t="shared" ca="1" si="8"/>
        <v>4.7706848594428113</v>
      </c>
      <c r="C189">
        <f t="shared" ca="1" si="7"/>
        <v>41.853097448430212</v>
      </c>
    </row>
    <row r="190" spans="1:3">
      <c r="A190">
        <f t="shared" ca="1" si="8"/>
        <v>5.3750901079013822</v>
      </c>
      <c r="B190">
        <f t="shared" ca="1" si="8"/>
        <v>6.2272548328514503</v>
      </c>
      <c r="C190">
        <f t="shared" ca="1" si="7"/>
        <v>38.011508161409942</v>
      </c>
    </row>
    <row r="191" spans="1:3">
      <c r="A191">
        <f t="shared" ca="1" si="8"/>
        <v>4.0534720505681934</v>
      </c>
      <c r="B191">
        <f t="shared" ca="1" si="8"/>
        <v>5.2771789851232684</v>
      </c>
      <c r="C191">
        <f t="shared" ca="1" si="7"/>
        <v>30.147674247438854</v>
      </c>
    </row>
    <row r="192" spans="1:3">
      <c r="A192">
        <f t="shared" ca="1" si="8"/>
        <v>5.5964491531467448</v>
      </c>
      <c r="B192">
        <f t="shared" ca="1" si="8"/>
        <v>5.5632630799788183</v>
      </c>
      <c r="C192">
        <f t="shared" ca="1" si="7"/>
        <v>36.547075851130998</v>
      </c>
    </row>
    <row r="193" spans="1:3">
      <c r="A193">
        <f t="shared" ca="1" si="8"/>
        <v>4.4911701687896848</v>
      </c>
      <c r="B193">
        <f t="shared" ca="1" si="8"/>
        <v>5.6335682200973727</v>
      </c>
      <c r="C193">
        <f t="shared" ca="1" si="7"/>
        <v>35.818901016913578</v>
      </c>
    </row>
    <row r="194" spans="1:3">
      <c r="A194">
        <f t="shared" ca="1" si="8"/>
        <v>3.8324022343793578</v>
      </c>
      <c r="B194">
        <f t="shared" ca="1" si="8"/>
        <v>6.2626890871096563</v>
      </c>
      <c r="C194">
        <f t="shared" ca="1" si="7"/>
        <v>31.976736874740343</v>
      </c>
    </row>
    <row r="195" spans="1:3">
      <c r="A195">
        <f t="shared" ca="1" si="8"/>
        <v>5.5226918098302153</v>
      </c>
      <c r="B195">
        <f t="shared" ca="1" si="8"/>
        <v>5.6499038396248364</v>
      </c>
      <c r="C195">
        <f t="shared" ref="C195:C201" ca="1" si="9">10 + 3*A195 + 2*B195 + _xlfn.NORM.INV(RAND(),0,2)</f>
        <v>42.963229321452062</v>
      </c>
    </row>
    <row r="196" spans="1:3">
      <c r="A196">
        <f t="shared" ca="1" si="8"/>
        <v>4.647834063647573</v>
      </c>
      <c r="B196">
        <f t="shared" ca="1" si="8"/>
        <v>4.5191667491553389</v>
      </c>
      <c r="C196">
        <f t="shared" ca="1" si="9"/>
        <v>30.889014488712338</v>
      </c>
    </row>
    <row r="197" spans="1:3">
      <c r="A197">
        <f t="shared" ca="1" si="8"/>
        <v>4.6724916624596595</v>
      </c>
      <c r="B197">
        <f t="shared" ca="1" si="8"/>
        <v>6.1927783544660748</v>
      </c>
      <c r="C197">
        <f t="shared" ca="1" si="9"/>
        <v>40.431596668554718</v>
      </c>
    </row>
    <row r="198" spans="1:3">
      <c r="A198">
        <f t="shared" ca="1" si="8"/>
        <v>6.8237098309085482</v>
      </c>
      <c r="B198">
        <f t="shared" ca="1" si="8"/>
        <v>5.9900899613020329</v>
      </c>
      <c r="C198">
        <f t="shared" ca="1" si="9"/>
        <v>40.715670585273671</v>
      </c>
    </row>
    <row r="199" spans="1:3">
      <c r="A199">
        <f t="shared" ca="1" si="8"/>
        <v>5.573199965506678</v>
      </c>
      <c r="B199">
        <f t="shared" ca="1" si="8"/>
        <v>5.0613674964340198</v>
      </c>
      <c r="C199">
        <f t="shared" ca="1" si="9"/>
        <v>36.21930592085716</v>
      </c>
    </row>
    <row r="200" spans="1:3">
      <c r="A200">
        <f t="shared" ca="1" si="8"/>
        <v>5.746603151013435</v>
      </c>
      <c r="B200">
        <f t="shared" ca="1" si="8"/>
        <v>5.1155166718935874</v>
      </c>
      <c r="C200">
        <f t="shared" ca="1" si="9"/>
        <v>37.105202953682237</v>
      </c>
    </row>
    <row r="201" spans="1:3">
      <c r="A201">
        <f t="shared" ca="1" si="8"/>
        <v>4.8587212404001363</v>
      </c>
      <c r="B201">
        <f t="shared" ca="1" si="8"/>
        <v>6.4388577869573194</v>
      </c>
      <c r="C201">
        <f t="shared" ca="1" si="9"/>
        <v>41.8514079089055</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dimension ref="A1:B14"/>
  <sheetViews>
    <sheetView workbookViewId="0">
      <selection activeCell="D8" sqref="D8"/>
    </sheetView>
  </sheetViews>
  <sheetFormatPr defaultRowHeight="15"/>
  <cols>
    <col min="1" max="1" width="51.5703125" customWidth="1"/>
  </cols>
  <sheetData>
    <row r="1" spans="1:2">
      <c r="A1" s="3" t="s">
        <v>44</v>
      </c>
    </row>
    <row r="2" spans="1:2">
      <c r="A2" t="s">
        <v>29</v>
      </c>
      <c r="B2" s="4">
        <v>721.90800000000002</v>
      </c>
    </row>
    <row r="3" spans="1:2">
      <c r="A3" t="s">
        <v>30</v>
      </c>
      <c r="B3" s="4">
        <v>492</v>
      </c>
    </row>
    <row r="5" spans="1:2">
      <c r="A5" s="3" t="s">
        <v>41</v>
      </c>
    </row>
    <row r="6" spans="1:2">
      <c r="A6" t="s">
        <v>26</v>
      </c>
      <c r="B6" s="4">
        <v>743.20299999999997</v>
      </c>
    </row>
    <row r="7" spans="1:2">
      <c r="A7" t="s">
        <v>27</v>
      </c>
      <c r="B7" s="4">
        <v>508</v>
      </c>
    </row>
    <row r="9" spans="1:2">
      <c r="A9" s="3" t="s">
        <v>37</v>
      </c>
    </row>
    <row r="10" spans="1:2">
      <c r="A10" s="5" t="s">
        <v>38</v>
      </c>
      <c r="B10" s="6">
        <f t="shared" ref="B10:B11" si="0">B6-B2</f>
        <v>21.294999999999959</v>
      </c>
    </row>
    <row r="11" spans="1:2">
      <c r="A11" t="s">
        <v>39</v>
      </c>
      <c r="B11" s="6">
        <f t="shared" si="0"/>
        <v>16</v>
      </c>
    </row>
    <row r="12" spans="1:2">
      <c r="A12" t="s">
        <v>40</v>
      </c>
      <c r="B12" s="7">
        <f>_xlfn.CHISQ.DIST.RT(B10,B11)</f>
        <v>0.16744780751458707</v>
      </c>
    </row>
    <row r="13" spans="1:2">
      <c r="A13" s="3"/>
    </row>
    <row r="14" spans="1:2" ht="15.75">
      <c r="A14" t="s">
        <v>73</v>
      </c>
      <c r="B14" s="15" t="str">
        <f>"Δχ²(df = "&amp; B11&amp;") = "&amp;B10&amp; ", p = " &amp; [1]!RLZ(B12,3)</f>
        <v>Δχ²(df = 16) = 21.295, p = .167</v>
      </c>
    </row>
  </sheetData>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dimension ref="A1:B16"/>
  <sheetViews>
    <sheetView workbookViewId="0">
      <selection activeCell="A11" sqref="A11"/>
    </sheetView>
  </sheetViews>
  <sheetFormatPr defaultRowHeight="15"/>
  <cols>
    <col min="1" max="1" width="50.42578125" customWidth="1"/>
    <col min="236" max="236" width="50.42578125" customWidth="1"/>
    <col min="237" max="237" width="10.28515625" customWidth="1"/>
    <col min="492" max="492" width="50.42578125" customWidth="1"/>
    <col min="493" max="493" width="10.28515625" customWidth="1"/>
    <col min="748" max="748" width="50.42578125" customWidth="1"/>
    <col min="749" max="749" width="10.28515625" customWidth="1"/>
    <col min="1004" max="1004" width="50.42578125" customWidth="1"/>
    <col min="1005" max="1005" width="10.28515625" customWidth="1"/>
    <col min="1260" max="1260" width="50.42578125" customWidth="1"/>
    <col min="1261" max="1261" width="10.28515625" customWidth="1"/>
    <col min="1516" max="1516" width="50.42578125" customWidth="1"/>
    <col min="1517" max="1517" width="10.28515625" customWidth="1"/>
    <col min="1772" max="1772" width="50.42578125" customWidth="1"/>
    <col min="1773" max="1773" width="10.28515625" customWidth="1"/>
    <col min="2028" max="2028" width="50.42578125" customWidth="1"/>
    <col min="2029" max="2029" width="10.28515625" customWidth="1"/>
    <col min="2284" max="2284" width="50.42578125" customWidth="1"/>
    <col min="2285" max="2285" width="10.28515625" customWidth="1"/>
    <col min="2540" max="2540" width="50.42578125" customWidth="1"/>
    <col min="2541" max="2541" width="10.28515625" customWidth="1"/>
    <col min="2796" max="2796" width="50.42578125" customWidth="1"/>
    <col min="2797" max="2797" width="10.28515625" customWidth="1"/>
    <col min="3052" max="3052" width="50.42578125" customWidth="1"/>
    <col min="3053" max="3053" width="10.28515625" customWidth="1"/>
    <col min="3308" max="3308" width="50.42578125" customWidth="1"/>
    <col min="3309" max="3309" width="10.28515625" customWidth="1"/>
    <col min="3564" max="3564" width="50.42578125" customWidth="1"/>
    <col min="3565" max="3565" width="10.28515625" customWidth="1"/>
    <col min="3820" max="3820" width="50.42578125" customWidth="1"/>
    <col min="3821" max="3821" width="10.28515625" customWidth="1"/>
    <col min="4076" max="4076" width="50.42578125" customWidth="1"/>
    <col min="4077" max="4077" width="10.28515625" customWidth="1"/>
    <col min="4332" max="4332" width="50.42578125" customWidth="1"/>
    <col min="4333" max="4333" width="10.28515625" customWidth="1"/>
    <col min="4588" max="4588" width="50.42578125" customWidth="1"/>
    <col min="4589" max="4589" width="10.28515625" customWidth="1"/>
    <col min="4844" max="4844" width="50.42578125" customWidth="1"/>
    <col min="4845" max="4845" width="10.28515625" customWidth="1"/>
    <col min="5100" max="5100" width="50.42578125" customWidth="1"/>
    <col min="5101" max="5101" width="10.28515625" customWidth="1"/>
    <col min="5356" max="5356" width="50.42578125" customWidth="1"/>
    <col min="5357" max="5357" width="10.28515625" customWidth="1"/>
    <col min="5612" max="5612" width="50.42578125" customWidth="1"/>
    <col min="5613" max="5613" width="10.28515625" customWidth="1"/>
    <col min="5868" max="5868" width="50.42578125" customWidth="1"/>
    <col min="5869" max="5869" width="10.28515625" customWidth="1"/>
    <col min="6124" max="6124" width="50.42578125" customWidth="1"/>
    <col min="6125" max="6125" width="10.28515625" customWidth="1"/>
    <col min="6380" max="6380" width="50.42578125" customWidth="1"/>
    <col min="6381" max="6381" width="10.28515625" customWidth="1"/>
    <col min="6636" max="6636" width="50.42578125" customWidth="1"/>
    <col min="6637" max="6637" width="10.28515625" customWidth="1"/>
    <col min="6892" max="6892" width="50.42578125" customWidth="1"/>
    <col min="6893" max="6893" width="10.28515625" customWidth="1"/>
    <col min="7148" max="7148" width="50.42578125" customWidth="1"/>
    <col min="7149" max="7149" width="10.28515625" customWidth="1"/>
    <col min="7404" max="7404" width="50.42578125" customWidth="1"/>
    <col min="7405" max="7405" width="10.28515625" customWidth="1"/>
    <col min="7660" max="7660" width="50.42578125" customWidth="1"/>
    <col min="7661" max="7661" width="10.28515625" customWidth="1"/>
    <col min="7916" max="7916" width="50.42578125" customWidth="1"/>
    <col min="7917" max="7917" width="10.28515625" customWidth="1"/>
    <col min="8172" max="8172" width="50.42578125" customWidth="1"/>
    <col min="8173" max="8173" width="10.28515625" customWidth="1"/>
    <col min="8428" max="8428" width="50.42578125" customWidth="1"/>
    <col min="8429" max="8429" width="10.28515625" customWidth="1"/>
    <col min="8684" max="8684" width="50.42578125" customWidth="1"/>
    <col min="8685" max="8685" width="10.28515625" customWidth="1"/>
    <col min="8940" max="8940" width="50.42578125" customWidth="1"/>
    <col min="8941" max="8941" width="10.28515625" customWidth="1"/>
    <col min="9196" max="9196" width="50.42578125" customWidth="1"/>
    <col min="9197" max="9197" width="10.28515625" customWidth="1"/>
    <col min="9452" max="9452" width="50.42578125" customWidth="1"/>
    <col min="9453" max="9453" width="10.28515625" customWidth="1"/>
    <col min="9708" max="9708" width="50.42578125" customWidth="1"/>
    <col min="9709" max="9709" width="10.28515625" customWidth="1"/>
    <col min="9964" max="9964" width="50.42578125" customWidth="1"/>
    <col min="9965" max="9965" width="10.28515625" customWidth="1"/>
    <col min="10220" max="10220" width="50.42578125" customWidth="1"/>
    <col min="10221" max="10221" width="10.28515625" customWidth="1"/>
    <col min="10476" max="10476" width="50.42578125" customWidth="1"/>
    <col min="10477" max="10477" width="10.28515625" customWidth="1"/>
    <col min="10732" max="10732" width="50.42578125" customWidth="1"/>
    <col min="10733" max="10733" width="10.28515625" customWidth="1"/>
    <col min="10988" max="10988" width="50.42578125" customWidth="1"/>
    <col min="10989" max="10989" width="10.28515625" customWidth="1"/>
    <col min="11244" max="11244" width="50.42578125" customWidth="1"/>
    <col min="11245" max="11245" width="10.28515625" customWidth="1"/>
    <col min="11500" max="11500" width="50.42578125" customWidth="1"/>
    <col min="11501" max="11501" width="10.28515625" customWidth="1"/>
    <col min="11756" max="11756" width="50.42578125" customWidth="1"/>
    <col min="11757" max="11757" width="10.28515625" customWidth="1"/>
    <col min="12012" max="12012" width="50.42578125" customWidth="1"/>
    <col min="12013" max="12013" width="10.28515625" customWidth="1"/>
    <col min="12268" max="12268" width="50.42578125" customWidth="1"/>
    <col min="12269" max="12269" width="10.28515625" customWidth="1"/>
    <col min="12524" max="12524" width="50.42578125" customWidth="1"/>
    <col min="12525" max="12525" width="10.28515625" customWidth="1"/>
    <col min="12780" max="12780" width="50.42578125" customWidth="1"/>
    <col min="12781" max="12781" width="10.28515625" customWidth="1"/>
    <col min="13036" max="13036" width="50.42578125" customWidth="1"/>
    <col min="13037" max="13037" width="10.28515625" customWidth="1"/>
    <col min="13292" max="13292" width="50.42578125" customWidth="1"/>
    <col min="13293" max="13293" width="10.28515625" customWidth="1"/>
    <col min="13548" max="13548" width="50.42578125" customWidth="1"/>
    <col min="13549" max="13549" width="10.28515625" customWidth="1"/>
    <col min="13804" max="13804" width="50.42578125" customWidth="1"/>
    <col min="13805" max="13805" width="10.28515625" customWidth="1"/>
    <col min="14060" max="14060" width="50.42578125" customWidth="1"/>
    <col min="14061" max="14061" width="10.28515625" customWidth="1"/>
    <col min="14316" max="14316" width="50.42578125" customWidth="1"/>
    <col min="14317" max="14317" width="10.28515625" customWidth="1"/>
    <col min="14572" max="14572" width="50.42578125" customWidth="1"/>
    <col min="14573" max="14573" width="10.28515625" customWidth="1"/>
    <col min="14828" max="14828" width="50.42578125" customWidth="1"/>
    <col min="14829" max="14829" width="10.28515625" customWidth="1"/>
    <col min="15084" max="15084" width="50.42578125" customWidth="1"/>
    <col min="15085" max="15085" width="10.28515625" customWidth="1"/>
    <col min="15340" max="15340" width="50.42578125" customWidth="1"/>
    <col min="15341" max="15341" width="10.28515625" customWidth="1"/>
    <col min="15596" max="15596" width="50.42578125" customWidth="1"/>
    <col min="15597" max="15597" width="10.28515625" customWidth="1"/>
    <col min="15852" max="15852" width="50.42578125" customWidth="1"/>
    <col min="15853" max="15853" width="10.28515625" customWidth="1"/>
    <col min="16108" max="16108" width="50.42578125" customWidth="1"/>
    <col min="16109" max="16109" width="10.28515625" customWidth="1"/>
  </cols>
  <sheetData>
    <row r="1" spans="1:2">
      <c r="A1" s="3" t="s">
        <v>42</v>
      </c>
    </row>
    <row r="2" spans="1:2">
      <c r="A2" t="s">
        <v>29</v>
      </c>
      <c r="B2" s="4">
        <v>310.69099999999997</v>
      </c>
    </row>
    <row r="3" spans="1:2">
      <c r="A3" t="s">
        <v>30</v>
      </c>
      <c r="B3" s="4">
        <v>117</v>
      </c>
    </row>
    <row r="4" spans="1:2">
      <c r="A4" t="s">
        <v>31</v>
      </c>
      <c r="B4" s="4">
        <v>1.1263000000000001</v>
      </c>
    </row>
    <row r="6" spans="1:2">
      <c r="A6" s="3" t="s">
        <v>43</v>
      </c>
    </row>
    <row r="7" spans="1:2">
      <c r="A7" t="s">
        <v>26</v>
      </c>
      <c r="B7" s="4">
        <v>617.50099999999998</v>
      </c>
    </row>
    <row r="8" spans="1:2">
      <c r="A8" t="s">
        <v>27</v>
      </c>
      <c r="B8" s="4">
        <v>118</v>
      </c>
    </row>
    <row r="9" spans="1:2">
      <c r="A9" t="s">
        <v>28</v>
      </c>
      <c r="B9" s="4">
        <v>1.1085</v>
      </c>
    </row>
    <row r="11" spans="1:2">
      <c r="A11" s="3" t="s">
        <v>32</v>
      </c>
    </row>
    <row r="12" spans="1:2">
      <c r="A12" t="s">
        <v>33</v>
      </c>
      <c r="B12">
        <f>(B7*B9-B2*B4)/B14</f>
        <v>343.46431085103444</v>
      </c>
    </row>
    <row r="13" spans="1:2">
      <c r="A13" t="s">
        <v>34</v>
      </c>
      <c r="B13">
        <f>B8-B3</f>
        <v>1</v>
      </c>
    </row>
    <row r="14" spans="1:2">
      <c r="A14" t="s">
        <v>35</v>
      </c>
      <c r="B14">
        <f>ABS(B8*B9-B3*B4)/(B8-B3)</f>
        <v>0.97410000000002128</v>
      </c>
    </row>
    <row r="16" spans="1:2">
      <c r="A16" t="s">
        <v>36</v>
      </c>
      <c r="B16" s="2">
        <f>CHIDIST(B12,B13)</f>
        <v>1.1230947774871904E-76</v>
      </c>
    </row>
  </sheetData>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2"/>
  <dimension ref="A1:D157"/>
  <sheetViews>
    <sheetView workbookViewId="0">
      <selection activeCell="B3" sqref="B3"/>
    </sheetView>
  </sheetViews>
  <sheetFormatPr defaultRowHeight="15"/>
  <cols>
    <col min="1" max="1" width="25.85546875" customWidth="1"/>
  </cols>
  <sheetData>
    <row r="1" spans="1:2">
      <c r="B1" s="3" t="s">
        <v>69</v>
      </c>
    </row>
    <row r="2" spans="1:2">
      <c r="A2" t="s">
        <v>70</v>
      </c>
      <c r="B2" s="10">
        <f>(SUM(B$9:B$20)^2 * B$6) / ((SUM(B$9:B$20)^2 * B$6) + SUM(B$23:B$34) + (2*SUM(B$37:B$102)))</f>
        <v>0.91682632653415219</v>
      </c>
    </row>
    <row r="3" spans="1:2">
      <c r="A3" t="s">
        <v>71</v>
      </c>
      <c r="B3" s="10">
        <f t="array" ref="B3">(SUM(B9:B20^2)*B6)/((SUM(B9:B20^2)*B6) + SUM(B23:B34)+ (2*SUM(B$37:B$102)))</f>
        <v>0.64924342389740386</v>
      </c>
    </row>
    <row r="4" spans="1:2">
      <c r="B4" s="1"/>
    </row>
    <row r="5" spans="1:2">
      <c r="B5" s="3" t="s">
        <v>23</v>
      </c>
    </row>
    <row r="6" spans="1:2">
      <c r="B6">
        <v>1</v>
      </c>
    </row>
    <row r="8" spans="1:2">
      <c r="B8" s="3" t="s">
        <v>72</v>
      </c>
    </row>
    <row r="9" spans="1:2">
      <c r="A9">
        <v>1</v>
      </c>
      <c r="B9">
        <v>0.77300000000000002</v>
      </c>
    </row>
    <row r="10" spans="1:2">
      <c r="A10">
        <v>2</v>
      </c>
      <c r="B10">
        <v>0.67300000000000004</v>
      </c>
    </row>
    <row r="11" spans="1:2">
      <c r="A11">
        <v>3</v>
      </c>
      <c r="B11">
        <v>0.79500000000000004</v>
      </c>
    </row>
    <row r="12" spans="1:2">
      <c r="A12">
        <v>4</v>
      </c>
      <c r="B12">
        <v>0.83699999999999997</v>
      </c>
    </row>
    <row r="13" spans="1:2">
      <c r="A13">
        <v>5</v>
      </c>
      <c r="B13">
        <v>0.89400000000000002</v>
      </c>
    </row>
    <row r="14" spans="1:2">
      <c r="A14">
        <v>6</v>
      </c>
      <c r="B14">
        <v>0.84499999999999997</v>
      </c>
    </row>
    <row r="15" spans="1:2">
      <c r="A15">
        <v>7</v>
      </c>
    </row>
    <row r="16" spans="1:2">
      <c r="A16">
        <v>8</v>
      </c>
    </row>
    <row r="17" spans="1:2">
      <c r="A17">
        <v>9</v>
      </c>
    </row>
    <row r="18" spans="1:2">
      <c r="A18">
        <v>10</v>
      </c>
    </row>
    <row r="19" spans="1:2">
      <c r="A19">
        <v>11</v>
      </c>
    </row>
    <row r="20" spans="1:2">
      <c r="A20">
        <v>12</v>
      </c>
    </row>
    <row r="22" spans="1:2">
      <c r="B22" s="3" t="s">
        <v>24</v>
      </c>
    </row>
    <row r="23" spans="1:2">
      <c r="A23">
        <v>1</v>
      </c>
      <c r="B23">
        <v>0.40300000000000002</v>
      </c>
    </row>
    <row r="24" spans="1:2">
      <c r="A24">
        <v>2</v>
      </c>
      <c r="B24">
        <v>0.54700000000000004</v>
      </c>
    </row>
    <row r="25" spans="1:2">
      <c r="A25">
        <v>3</v>
      </c>
      <c r="B25">
        <v>0.36799999999999999</v>
      </c>
    </row>
    <row r="26" spans="1:2">
      <c r="A26">
        <v>4</v>
      </c>
      <c r="B26">
        <v>0.3</v>
      </c>
    </row>
    <row r="27" spans="1:2">
      <c r="A27">
        <v>5</v>
      </c>
      <c r="B27">
        <v>0.20100000000000001</v>
      </c>
    </row>
    <row r="28" spans="1:2">
      <c r="A28">
        <v>6</v>
      </c>
      <c r="B28">
        <v>0.28599999999999998</v>
      </c>
    </row>
    <row r="29" spans="1:2">
      <c r="A29">
        <v>7</v>
      </c>
    </row>
    <row r="30" spans="1:2">
      <c r="A30">
        <v>8</v>
      </c>
    </row>
    <row r="31" spans="1:2">
      <c r="A31">
        <v>9</v>
      </c>
    </row>
    <row r="32" spans="1:2">
      <c r="A32">
        <v>10</v>
      </c>
    </row>
    <row r="33" spans="1:2">
      <c r="A33">
        <v>11</v>
      </c>
    </row>
    <row r="34" spans="1:2">
      <c r="A34">
        <v>12</v>
      </c>
    </row>
    <row r="36" spans="1:2">
      <c r="B36" s="3" t="s">
        <v>25</v>
      </c>
    </row>
    <row r="37" spans="1:2">
      <c r="A37">
        <v>1</v>
      </c>
    </row>
    <row r="38" spans="1:2">
      <c r="A38">
        <v>2</v>
      </c>
    </row>
    <row r="39" spans="1:2">
      <c r="A39">
        <v>3</v>
      </c>
    </row>
    <row r="40" spans="1:2">
      <c r="A40">
        <v>4</v>
      </c>
    </row>
    <row r="41" spans="1:2">
      <c r="A41">
        <v>5</v>
      </c>
    </row>
    <row r="42" spans="1:2">
      <c r="A42">
        <v>6</v>
      </c>
    </row>
    <row r="43" spans="1:2">
      <c r="A43">
        <v>7</v>
      </c>
    </row>
    <row r="44" spans="1:2">
      <c r="A44">
        <v>8</v>
      </c>
    </row>
    <row r="45" spans="1:2">
      <c r="A45">
        <v>9</v>
      </c>
    </row>
    <row r="46" spans="1:2">
      <c r="A46">
        <v>10</v>
      </c>
    </row>
    <row r="47" spans="1:2">
      <c r="A47">
        <v>11</v>
      </c>
    </row>
    <row r="48" spans="1:2">
      <c r="A48">
        <v>12</v>
      </c>
    </row>
    <row r="49" spans="1:1">
      <c r="A49">
        <v>13</v>
      </c>
    </row>
    <row r="50" spans="1:1">
      <c r="A50">
        <v>14</v>
      </c>
    </row>
    <row r="51" spans="1:1">
      <c r="A51">
        <v>15</v>
      </c>
    </row>
    <row r="52" spans="1:1">
      <c r="A52">
        <v>16</v>
      </c>
    </row>
    <row r="53" spans="1:1">
      <c r="A53">
        <v>17</v>
      </c>
    </row>
    <row r="54" spans="1:1">
      <c r="A54">
        <v>18</v>
      </c>
    </row>
    <row r="55" spans="1:1">
      <c r="A55">
        <v>19</v>
      </c>
    </row>
    <row r="56" spans="1:1">
      <c r="A56">
        <v>20</v>
      </c>
    </row>
    <row r="57" spans="1:1">
      <c r="A57">
        <v>21</v>
      </c>
    </row>
    <row r="58" spans="1:1">
      <c r="A58">
        <v>22</v>
      </c>
    </row>
    <row r="59" spans="1:1">
      <c r="A59">
        <v>23</v>
      </c>
    </row>
    <row r="60" spans="1:1">
      <c r="A60">
        <v>24</v>
      </c>
    </row>
    <row r="61" spans="1:1">
      <c r="A61">
        <v>25</v>
      </c>
    </row>
    <row r="62" spans="1:1">
      <c r="A62">
        <v>26</v>
      </c>
    </row>
    <row r="63" spans="1:1">
      <c r="A63">
        <v>27</v>
      </c>
    </row>
    <row r="64" spans="1:1">
      <c r="A64">
        <v>28</v>
      </c>
    </row>
    <row r="65" spans="1:1">
      <c r="A65">
        <v>29</v>
      </c>
    </row>
    <row r="66" spans="1:1">
      <c r="A66">
        <v>30</v>
      </c>
    </row>
    <row r="67" spans="1:1">
      <c r="A67">
        <v>31</v>
      </c>
    </row>
    <row r="68" spans="1:1">
      <c r="A68">
        <v>32</v>
      </c>
    </row>
    <row r="69" spans="1:1">
      <c r="A69">
        <v>33</v>
      </c>
    </row>
    <row r="70" spans="1:1">
      <c r="A70">
        <v>34</v>
      </c>
    </row>
    <row r="71" spans="1:1">
      <c r="A71">
        <v>35</v>
      </c>
    </row>
    <row r="72" spans="1:1">
      <c r="A72">
        <v>36</v>
      </c>
    </row>
    <row r="73" spans="1:1">
      <c r="A73">
        <v>37</v>
      </c>
    </row>
    <row r="74" spans="1:1">
      <c r="A74">
        <v>38</v>
      </c>
    </row>
    <row r="75" spans="1:1">
      <c r="A75">
        <v>39</v>
      </c>
    </row>
    <row r="76" spans="1:1">
      <c r="A76">
        <v>40</v>
      </c>
    </row>
    <row r="77" spans="1:1">
      <c r="A77">
        <v>41</v>
      </c>
    </row>
    <row r="78" spans="1:1">
      <c r="A78">
        <v>42</v>
      </c>
    </row>
    <row r="79" spans="1:1">
      <c r="A79">
        <v>43</v>
      </c>
    </row>
    <row r="80" spans="1:1">
      <c r="A80">
        <v>44</v>
      </c>
    </row>
    <row r="81" spans="1:1">
      <c r="A81">
        <v>45</v>
      </c>
    </row>
    <row r="82" spans="1:1">
      <c r="A82">
        <v>46</v>
      </c>
    </row>
    <row r="83" spans="1:1">
      <c r="A83">
        <v>47</v>
      </c>
    </row>
    <row r="84" spans="1:1">
      <c r="A84">
        <v>48</v>
      </c>
    </row>
    <row r="85" spans="1:1">
      <c r="A85">
        <v>49</v>
      </c>
    </row>
    <row r="86" spans="1:1">
      <c r="A86">
        <v>50</v>
      </c>
    </row>
    <row r="87" spans="1:1">
      <c r="A87">
        <v>51</v>
      </c>
    </row>
    <row r="88" spans="1:1">
      <c r="A88">
        <v>52</v>
      </c>
    </row>
    <row r="89" spans="1:1">
      <c r="A89">
        <v>53</v>
      </c>
    </row>
    <row r="90" spans="1:1">
      <c r="A90">
        <v>54</v>
      </c>
    </row>
    <row r="91" spans="1:1">
      <c r="A91">
        <v>55</v>
      </c>
    </row>
    <row r="92" spans="1:1">
      <c r="A92">
        <v>56</v>
      </c>
    </row>
    <row r="93" spans="1:1">
      <c r="A93">
        <v>57</v>
      </c>
    </row>
    <row r="94" spans="1:1">
      <c r="A94">
        <v>58</v>
      </c>
    </row>
    <row r="95" spans="1:1">
      <c r="A95">
        <v>59</v>
      </c>
    </row>
    <row r="96" spans="1:1">
      <c r="A96">
        <v>60</v>
      </c>
    </row>
    <row r="97" spans="1:1">
      <c r="A97">
        <v>61</v>
      </c>
    </row>
    <row r="98" spans="1:1">
      <c r="A98">
        <v>62</v>
      </c>
    </row>
    <row r="99" spans="1:1">
      <c r="A99">
        <v>63</v>
      </c>
    </row>
    <row r="100" spans="1:1">
      <c r="A100">
        <v>64</v>
      </c>
    </row>
    <row r="101" spans="1:1">
      <c r="A101">
        <v>65</v>
      </c>
    </row>
    <row r="102" spans="1:1">
      <c r="A102">
        <v>66</v>
      </c>
    </row>
    <row r="128" spans="2:2">
      <c r="B128" t="s">
        <v>74</v>
      </c>
    </row>
    <row r="129" spans="2:4">
      <c r="B129" t="s">
        <v>75</v>
      </c>
      <c r="C129">
        <v>0</v>
      </c>
    </row>
    <row r="130" spans="2:4">
      <c r="B130" t="s">
        <v>76</v>
      </c>
      <c r="C130">
        <v>0</v>
      </c>
    </row>
    <row r="131" spans="2:4">
      <c r="B131" t="s">
        <v>77</v>
      </c>
      <c r="C131">
        <v>0</v>
      </c>
    </row>
    <row r="132" spans="2:4">
      <c r="B132" t="s">
        <v>78</v>
      </c>
      <c r="C132">
        <v>0</v>
      </c>
    </row>
    <row r="133" spans="2:4">
      <c r="B133" t="s">
        <v>79</v>
      </c>
      <c r="C133">
        <v>0</v>
      </c>
    </row>
    <row r="134" spans="2:4">
      <c r="B134" t="s">
        <v>80</v>
      </c>
      <c r="C134">
        <v>0</v>
      </c>
    </row>
    <row r="138" spans="2:4">
      <c r="C138">
        <v>121.96899999999999</v>
      </c>
      <c r="D138">
        <v>0</v>
      </c>
    </row>
    <row r="139" spans="2:4">
      <c r="C139">
        <v>153.512</v>
      </c>
      <c r="D139">
        <v>0</v>
      </c>
    </row>
    <row r="140" spans="2:4">
      <c r="C140">
        <v>128.12</v>
      </c>
      <c r="D140">
        <v>0</v>
      </c>
    </row>
    <row r="141" spans="2:4">
      <c r="C141">
        <v>166.95599999999999</v>
      </c>
      <c r="D141">
        <v>0</v>
      </c>
    </row>
    <row r="142" spans="2:4">
      <c r="C142">
        <v>218.928</v>
      </c>
      <c r="D142">
        <v>0</v>
      </c>
    </row>
    <row r="143" spans="2:4">
      <c r="C143">
        <v>178.21299999999999</v>
      </c>
      <c r="D143">
        <v>0</v>
      </c>
    </row>
    <row r="146" spans="2:3">
      <c r="B146" t="s">
        <v>75</v>
      </c>
      <c r="C146">
        <v>0</v>
      </c>
    </row>
    <row r="147" spans="2:3">
      <c r="B147" t="s">
        <v>76</v>
      </c>
      <c r="C147">
        <v>0</v>
      </c>
    </row>
    <row r="148" spans="2:3">
      <c r="B148" t="s">
        <v>77</v>
      </c>
      <c r="C148">
        <v>0</v>
      </c>
    </row>
    <row r="149" spans="2:3">
      <c r="B149" t="s">
        <v>78</v>
      </c>
      <c r="C149">
        <v>0</v>
      </c>
    </row>
    <row r="150" spans="2:3">
      <c r="B150" t="s">
        <v>79</v>
      </c>
      <c r="C150">
        <v>0</v>
      </c>
    </row>
    <row r="151" spans="2:3">
      <c r="B151" t="s">
        <v>80</v>
      </c>
      <c r="C151">
        <v>0</v>
      </c>
    </row>
    <row r="152" spans="2:3">
      <c r="B152" t="s">
        <v>81</v>
      </c>
      <c r="C152">
        <v>0</v>
      </c>
    </row>
    <row r="153" spans="2:3">
      <c r="B153" t="s">
        <v>82</v>
      </c>
      <c r="C153">
        <v>0</v>
      </c>
    </row>
    <row r="154" spans="2:3">
      <c r="B154" t="s">
        <v>83</v>
      </c>
      <c r="C154">
        <v>0</v>
      </c>
    </row>
    <row r="155" spans="2:3">
      <c r="B155" t="s">
        <v>84</v>
      </c>
      <c r="C155">
        <v>0</v>
      </c>
    </row>
    <row r="156" spans="2:3">
      <c r="B156" t="s">
        <v>85</v>
      </c>
      <c r="C156">
        <v>0</v>
      </c>
    </row>
    <row r="157" spans="2:3">
      <c r="B157" t="s">
        <v>86</v>
      </c>
      <c r="C157">
        <v>0</v>
      </c>
    </row>
  </sheetData>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5"/>
  <dimension ref="B1:H30"/>
  <sheetViews>
    <sheetView workbookViewId="0">
      <selection activeCell="J32" sqref="J32"/>
    </sheetView>
  </sheetViews>
  <sheetFormatPr defaultRowHeight="15"/>
  <cols>
    <col min="2" max="2" width="25.5703125" customWidth="1"/>
  </cols>
  <sheetData>
    <row r="1" spans="2:8">
      <c r="B1" s="3" t="s">
        <v>51</v>
      </c>
      <c r="C1" t="s">
        <v>52</v>
      </c>
      <c r="D1" t="s">
        <v>53</v>
      </c>
      <c r="E1" t="s">
        <v>54</v>
      </c>
    </row>
    <row r="2" spans="2:8">
      <c r="B2" s="9" t="s">
        <v>88</v>
      </c>
      <c r="C2" s="10">
        <v>0</v>
      </c>
      <c r="D2" s="10">
        <f>SQRT(1.419)</f>
        <v>1.1912178642045292</v>
      </c>
      <c r="E2" s="10">
        <v>0.36199999999999999</v>
      </c>
    </row>
    <row r="3" spans="2:8">
      <c r="B3" s="9" t="s">
        <v>48</v>
      </c>
      <c r="C3" s="10">
        <v>0</v>
      </c>
      <c r="D3" s="10">
        <f>SQRT(1.27)</f>
        <v>1.1269427669584644</v>
      </c>
      <c r="E3" s="10">
        <v>0.155</v>
      </c>
      <c r="G3" s="11"/>
      <c r="H3" s="11"/>
    </row>
    <row r="4" spans="2:8">
      <c r="B4" t="s">
        <v>55</v>
      </c>
      <c r="C4" s="11"/>
      <c r="D4" s="1"/>
      <c r="E4" s="10">
        <v>-0.38200000000000001</v>
      </c>
    </row>
    <row r="5" spans="2:8">
      <c r="B5" t="s">
        <v>56</v>
      </c>
      <c r="C5" s="12"/>
      <c r="D5" s="1"/>
      <c r="E5" s="12">
        <v>0</v>
      </c>
    </row>
    <row r="6" spans="2:8">
      <c r="B6" t="s">
        <v>56</v>
      </c>
      <c r="C6" s="12"/>
      <c r="D6" s="1"/>
      <c r="E6" s="12">
        <v>0</v>
      </c>
    </row>
    <row r="7" spans="2:8">
      <c r="B7" t="s">
        <v>56</v>
      </c>
      <c r="C7" s="12"/>
      <c r="D7" s="1"/>
      <c r="E7" s="12">
        <v>0</v>
      </c>
    </row>
    <row r="8" spans="2:8">
      <c r="B8" t="s">
        <v>56</v>
      </c>
      <c r="C8" s="12"/>
      <c r="D8" s="1"/>
      <c r="E8" s="12">
        <v>0</v>
      </c>
    </row>
    <row r="9" spans="2:8">
      <c r="B9" t="s">
        <v>56</v>
      </c>
      <c r="C9" s="12"/>
      <c r="D9" s="1"/>
      <c r="E9" s="12">
        <v>0</v>
      </c>
    </row>
    <row r="10" spans="2:8">
      <c r="B10" t="s">
        <v>56</v>
      </c>
      <c r="C10" s="12"/>
      <c r="D10" s="1"/>
      <c r="E10" s="12">
        <v>0</v>
      </c>
    </row>
    <row r="11" spans="2:8">
      <c r="B11" t="s">
        <v>56</v>
      </c>
      <c r="C11" s="12"/>
      <c r="D11" s="1"/>
      <c r="E11" s="12">
        <v>0</v>
      </c>
    </row>
    <row r="12" spans="2:8">
      <c r="C12" s="1"/>
      <c r="D12" s="1"/>
      <c r="E12" s="1"/>
    </row>
    <row r="13" spans="2:8">
      <c r="B13" s="3" t="s">
        <v>57</v>
      </c>
      <c r="C13" s="1" t="s">
        <v>58</v>
      </c>
      <c r="D13" s="1"/>
      <c r="E13" s="1"/>
    </row>
    <row r="14" spans="2:8">
      <c r="B14" s="9" t="s">
        <v>87</v>
      </c>
      <c r="C14" s="10">
        <v>5.8609999999999998</v>
      </c>
      <c r="D14" s="1"/>
      <c r="E14" s="1"/>
    </row>
    <row r="15" spans="2:8">
      <c r="C15" s="1"/>
      <c r="D15" s="1"/>
      <c r="E15" s="1"/>
    </row>
    <row r="16" spans="2:8">
      <c r="B16" s="3" t="s">
        <v>59</v>
      </c>
      <c r="C16" s="1"/>
      <c r="D16" s="1"/>
      <c r="E16" s="1"/>
    </row>
    <row r="17" spans="2:5">
      <c r="B17" s="5" t="s">
        <v>60</v>
      </c>
      <c r="C17" s="14">
        <v>1</v>
      </c>
      <c r="D17" s="1" t="s">
        <v>61</v>
      </c>
      <c r="E17" s="1"/>
    </row>
    <row r="18" spans="2:5">
      <c r="B18" t="s">
        <v>62</v>
      </c>
      <c r="C18" s="14">
        <v>1</v>
      </c>
      <c r="D18" s="1"/>
      <c r="E18" s="1"/>
    </row>
    <row r="19" spans="2:5">
      <c r="C19" s="1"/>
      <c r="D19" s="1"/>
      <c r="E19" s="1"/>
    </row>
    <row r="20" spans="2:5">
      <c r="B20" s="3" t="s">
        <v>63</v>
      </c>
      <c r="C20" s="1" t="s">
        <v>64</v>
      </c>
      <c r="D20" s="1" t="s">
        <v>65</v>
      </c>
      <c r="E20" s="1"/>
    </row>
    <row r="21" spans="2:5">
      <c r="B21" s="13" t="str">
        <f>B2</f>
        <v>X</v>
      </c>
      <c r="C21" s="1"/>
      <c r="D21" s="1"/>
      <c r="E21" s="1"/>
    </row>
    <row r="22" spans="2:5">
      <c r="B22" t="str">
        <f>"  Mean - "&amp;C17&amp; " SD(s)"</f>
        <v xml:space="preserve">  Mean - 1 SD(s)</v>
      </c>
      <c r="C22" s="1">
        <f>C2-(D2*$C$17)</f>
        <v>-1.1912178642045292</v>
      </c>
      <c r="D22" s="1" t="str">
        <f>ROUND(C22,C18) &amp; " (-"&amp; C17 &amp; " SD)"</f>
        <v>-1.2 (-1 SD)</v>
      </c>
      <c r="E22" s="1"/>
    </row>
    <row r="23" spans="2:5">
      <c r="B23" t="str">
        <f>"  Mean + "&amp;C17&amp; " SD(s)"</f>
        <v xml:space="preserve">  Mean + 1 SD(s)</v>
      </c>
      <c r="C23" s="1">
        <f>C2+(D2*$C$17)</f>
        <v>1.1912178642045292</v>
      </c>
      <c r="D23" s="1" t="str">
        <f>ROUND(C23,C18) &amp; " (+"&amp; C17 &amp; " SD)"</f>
        <v>1.2 (+1 SD)</v>
      </c>
      <c r="E23" s="1"/>
    </row>
    <row r="24" spans="2:5">
      <c r="B24" s="13" t="str">
        <f>B3</f>
        <v>Moderator</v>
      </c>
      <c r="C24" s="1"/>
      <c r="D24" s="1"/>
      <c r="E24" s="1"/>
    </row>
    <row r="25" spans="2:5">
      <c r="B25" t="str">
        <f>"  Mean - "&amp;C17&amp; " SD(s)"</f>
        <v xml:space="preserve">  Mean - 1 SD(s)</v>
      </c>
      <c r="C25" s="1">
        <f>C3-(D3*$C$17)</f>
        <v>-1.1269427669584644</v>
      </c>
      <c r="D25" s="1"/>
      <c r="E25" s="1"/>
    </row>
    <row r="26" spans="2:5">
      <c r="B26" t="str">
        <f>"  Mean + "&amp;C17&amp; " SD(s)"</f>
        <v xml:space="preserve">  Mean + 1 SD(s)</v>
      </c>
      <c r="C26" s="1">
        <f>C3+(D3*$C$17)</f>
        <v>1.1269427669584644</v>
      </c>
      <c r="D26" s="1"/>
      <c r="E26" s="1"/>
    </row>
    <row r="27" spans="2:5">
      <c r="C27" s="1"/>
      <c r="D27" s="1"/>
      <c r="E27" s="1"/>
    </row>
    <row r="28" spans="2:5">
      <c r="B28" s="3" t="s">
        <v>66</v>
      </c>
      <c r="C28" s="1" t="s">
        <v>67</v>
      </c>
      <c r="D28" s="1" t="s">
        <v>68</v>
      </c>
      <c r="E28" s="1"/>
    </row>
    <row r="29" spans="2:5">
      <c r="B29" t="str">
        <f>B3 &amp; CHAR(13) &amp; "(-" &amp; C17 &amp;" SD)"</f>
        <v>Moderator_x000D_(-1 SD)</v>
      </c>
      <c r="C29" s="1">
        <f t="array" ref="C29">C14+(C22*E2)+(C25*E3)+(C22*C25*E4)+(C5:C11*E5:E11)</f>
        <v>4.7422930803114625</v>
      </c>
      <c r="D29" s="1">
        <f t="array" ref="D29">C14+(C23*E2)+(C25*E3)+(C23*C25*E4)+(C5:C11*E5:E11)</f>
        <v>6.6303546619314133</v>
      </c>
      <c r="E29" s="1"/>
    </row>
    <row r="30" spans="2:5">
      <c r="B30" t="str">
        <f>B3 &amp; CHAR(13) &amp; "(+" &amp; C17 &amp;" SD)"</f>
        <v>Moderator_x000D_(+1 SD)</v>
      </c>
      <c r="C30" s="1">
        <f t="array" ref="C30">C14+(C22*E2)+(C26*E3)+(C22*C26*E4)+(C5:C11*E5:E11)</f>
        <v>6.1172651860044578</v>
      </c>
      <c r="D30" s="1">
        <f t="array" ref="D30">C14+(C23*E2)+(C26*E3)+(C23*C26*E4)+(C5:C11*E5:E11)</f>
        <v>5.9540870717526655</v>
      </c>
      <c r="E30" s="1"/>
    </row>
  </sheetData>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6"/>
  <dimension ref="A1:G42"/>
  <sheetViews>
    <sheetView topLeftCell="A10" zoomScale="115" zoomScaleNormal="115" workbookViewId="0"/>
  </sheetViews>
  <sheetFormatPr defaultRowHeight="15"/>
  <cols>
    <col min="1" max="4" width="11.42578125" customWidth="1"/>
    <col min="6" max="6" width="11.140625" customWidth="1"/>
    <col min="7" max="7" width="48.5703125" customWidth="1"/>
  </cols>
  <sheetData>
    <row r="1" spans="1:7" ht="33.75" customHeight="1">
      <c r="A1" s="8" t="s">
        <v>49</v>
      </c>
      <c r="B1" s="8" t="s">
        <v>45</v>
      </c>
      <c r="C1" s="8" t="s">
        <v>46</v>
      </c>
      <c r="D1" s="8" t="s">
        <v>47</v>
      </c>
    </row>
    <row r="2" spans="1:7">
      <c r="A2">
        <v>-2</v>
      </c>
      <c r="B2">
        <v>1.1269800000000001</v>
      </c>
      <c r="C2">
        <v>0.49102000000000001</v>
      </c>
      <c r="D2">
        <v>1.76295</v>
      </c>
      <c r="F2" t="s">
        <v>50</v>
      </c>
      <c r="G2" s="9" t="s">
        <v>89</v>
      </c>
    </row>
    <row r="3" spans="1:7">
      <c r="A3">
        <v>-1.9</v>
      </c>
      <c r="B3">
        <v>1.08874</v>
      </c>
      <c r="C3">
        <v>0.47719</v>
      </c>
      <c r="D3">
        <v>1.70028</v>
      </c>
      <c r="F3" t="s">
        <v>48</v>
      </c>
      <c r="G3" s="9" t="s">
        <v>48</v>
      </c>
    </row>
    <row r="4" spans="1:7">
      <c r="A4">
        <v>-1.8</v>
      </c>
      <c r="B4">
        <v>1.0504899999999999</v>
      </c>
      <c r="C4">
        <v>0.46300999999999998</v>
      </c>
      <c r="D4">
        <v>1.6379699999999999</v>
      </c>
    </row>
    <row r="5" spans="1:7">
      <c r="A5">
        <v>-1.7</v>
      </c>
      <c r="B5">
        <v>1.01224</v>
      </c>
      <c r="C5">
        <v>0.44841999999999999</v>
      </c>
      <c r="D5">
        <v>1.57606</v>
      </c>
    </row>
    <row r="6" spans="1:7">
      <c r="A6">
        <v>-1.6</v>
      </c>
      <c r="B6">
        <v>0.97399999999999998</v>
      </c>
      <c r="C6">
        <v>0.43337999999999999</v>
      </c>
      <c r="D6">
        <v>1.51461</v>
      </c>
    </row>
    <row r="7" spans="1:7">
      <c r="A7">
        <v>-1.5</v>
      </c>
      <c r="B7">
        <v>0.93574999999999997</v>
      </c>
      <c r="C7">
        <v>0.41782000000000002</v>
      </c>
      <c r="D7">
        <v>1.4536800000000001</v>
      </c>
    </row>
    <row r="8" spans="1:7">
      <c r="A8">
        <v>-1.4</v>
      </c>
      <c r="B8">
        <v>0.89749999999999996</v>
      </c>
      <c r="C8">
        <v>0.40167000000000003</v>
      </c>
      <c r="D8">
        <v>1.39334</v>
      </c>
    </row>
    <row r="9" spans="1:7">
      <c r="A9">
        <v>-1.3</v>
      </c>
      <c r="B9">
        <v>0.85926000000000002</v>
      </c>
      <c r="C9">
        <v>0.38484000000000002</v>
      </c>
      <c r="D9">
        <v>1.3336699999999999</v>
      </c>
    </row>
    <row r="10" spans="1:7">
      <c r="A10">
        <v>-1.2</v>
      </c>
      <c r="B10">
        <v>0.82101000000000002</v>
      </c>
      <c r="C10">
        <v>0.36725000000000002</v>
      </c>
      <c r="D10">
        <v>1.27477</v>
      </c>
    </row>
    <row r="11" spans="1:7">
      <c r="A11">
        <v>-1.1000000000000001</v>
      </c>
      <c r="B11">
        <v>0.78276000000000001</v>
      </c>
      <c r="C11">
        <v>0.34878999999999999</v>
      </c>
      <c r="D11">
        <v>1.2167399999999999</v>
      </c>
    </row>
    <row r="12" spans="1:7">
      <c r="A12">
        <v>-1</v>
      </c>
      <c r="B12">
        <v>0.74451999999999996</v>
      </c>
      <c r="C12">
        <v>0.32932</v>
      </c>
      <c r="D12">
        <v>1.1597200000000001</v>
      </c>
    </row>
    <row r="13" spans="1:7">
      <c r="A13">
        <v>-0.9</v>
      </c>
      <c r="B13">
        <v>0.70626999999999995</v>
      </c>
      <c r="C13">
        <v>0.30869999999999997</v>
      </c>
      <c r="D13">
        <v>1.1038399999999999</v>
      </c>
    </row>
    <row r="14" spans="1:7">
      <c r="A14">
        <v>-0.8</v>
      </c>
      <c r="B14">
        <v>0.66803000000000001</v>
      </c>
      <c r="C14">
        <v>0.28678999999999999</v>
      </c>
      <c r="D14">
        <v>1.0492699999999999</v>
      </c>
    </row>
    <row r="15" spans="1:7">
      <c r="A15">
        <v>-0.7</v>
      </c>
      <c r="B15">
        <v>0.62978000000000001</v>
      </c>
      <c r="C15">
        <v>0.26339000000000001</v>
      </c>
      <c r="D15">
        <v>0.99617</v>
      </c>
    </row>
    <row r="16" spans="1:7">
      <c r="A16">
        <v>-0.6</v>
      </c>
      <c r="B16">
        <v>0.59153</v>
      </c>
      <c r="C16">
        <v>0.23832999999999999</v>
      </c>
      <c r="D16">
        <v>0.94472999999999996</v>
      </c>
    </row>
    <row r="17" spans="1:4">
      <c r="A17">
        <v>-0.5</v>
      </c>
      <c r="B17">
        <v>0.55328999999999995</v>
      </c>
      <c r="C17">
        <v>0.21142</v>
      </c>
      <c r="D17">
        <v>0.89515</v>
      </c>
    </row>
    <row r="18" spans="1:4">
      <c r="A18">
        <v>-0.4</v>
      </c>
      <c r="B18">
        <v>0.51504000000000005</v>
      </c>
      <c r="C18">
        <v>0.18246000000000001</v>
      </c>
      <c r="D18">
        <v>0.84762000000000004</v>
      </c>
    </row>
    <row r="19" spans="1:4">
      <c r="A19">
        <v>-0.3</v>
      </c>
      <c r="B19">
        <v>0.47678999999999999</v>
      </c>
      <c r="C19">
        <v>0.15128</v>
      </c>
      <c r="D19">
        <v>0.80230999999999997</v>
      </c>
    </row>
    <row r="20" spans="1:4">
      <c r="A20">
        <v>-0.2</v>
      </c>
      <c r="B20">
        <v>0.43855</v>
      </c>
      <c r="C20">
        <v>0.11773</v>
      </c>
      <c r="D20">
        <v>0.75936000000000003</v>
      </c>
    </row>
    <row r="21" spans="1:4">
      <c r="A21">
        <v>-0.1</v>
      </c>
      <c r="B21">
        <v>0.40029999999999999</v>
      </c>
      <c r="C21">
        <v>8.1710000000000005E-2</v>
      </c>
      <c r="D21">
        <v>0.71889000000000003</v>
      </c>
    </row>
    <row r="22" spans="1:4">
      <c r="A22">
        <v>0</v>
      </c>
      <c r="B22">
        <v>0.36205999999999999</v>
      </c>
      <c r="C22">
        <v>4.3159999999999997E-2</v>
      </c>
      <c r="D22">
        <v>0.68095000000000006</v>
      </c>
    </row>
    <row r="23" spans="1:4">
      <c r="A23">
        <v>0.1</v>
      </c>
      <c r="B23">
        <v>0.32380999999999999</v>
      </c>
      <c r="C23">
        <v>2.0999999999999999E-3</v>
      </c>
      <c r="D23">
        <v>0.64551999999999998</v>
      </c>
    </row>
    <row r="24" spans="1:4">
      <c r="A24">
        <v>0.2</v>
      </c>
      <c r="B24">
        <v>0.28555999999999998</v>
      </c>
      <c r="C24">
        <v>-4.1410000000000002E-2</v>
      </c>
      <c r="D24">
        <v>0.61253999999999997</v>
      </c>
    </row>
    <row r="25" spans="1:4">
      <c r="A25">
        <v>0.3</v>
      </c>
      <c r="B25">
        <v>0.24732000000000001</v>
      </c>
      <c r="C25">
        <v>-8.727E-2</v>
      </c>
      <c r="D25">
        <v>0.58189999999999997</v>
      </c>
    </row>
    <row r="26" spans="1:4">
      <c r="A26">
        <v>0.4</v>
      </c>
      <c r="B26">
        <v>0.20907000000000001</v>
      </c>
      <c r="C26">
        <v>-0.1353</v>
      </c>
      <c r="D26">
        <v>0.55344000000000004</v>
      </c>
    </row>
    <row r="27" spans="1:4">
      <c r="A27">
        <v>0.5</v>
      </c>
      <c r="B27">
        <v>0.17082</v>
      </c>
      <c r="C27">
        <v>-0.18534</v>
      </c>
      <c r="D27">
        <v>0.52698</v>
      </c>
    </row>
    <row r="28" spans="1:4">
      <c r="A28">
        <v>0.6</v>
      </c>
      <c r="B28">
        <v>0.13258</v>
      </c>
      <c r="C28">
        <v>-0.23718</v>
      </c>
      <c r="D28">
        <v>0.50234000000000001</v>
      </c>
    </row>
    <row r="29" spans="1:4">
      <c r="A29">
        <v>0.7</v>
      </c>
      <c r="B29">
        <v>9.4329999999999997E-2</v>
      </c>
      <c r="C29">
        <v>-0.29065000000000002</v>
      </c>
      <c r="D29">
        <v>0.47931000000000001</v>
      </c>
    </row>
    <row r="30" spans="1:4">
      <c r="A30">
        <v>0.8</v>
      </c>
      <c r="B30">
        <v>5.6079999999999998E-2</v>
      </c>
      <c r="C30">
        <v>-0.34555000000000002</v>
      </c>
      <c r="D30">
        <v>0.45772000000000002</v>
      </c>
    </row>
    <row r="31" spans="1:4">
      <c r="A31">
        <v>0.9</v>
      </c>
      <c r="B31">
        <v>1.7840000000000002E-2</v>
      </c>
      <c r="C31">
        <v>-0.40171000000000001</v>
      </c>
      <c r="D31">
        <v>0.43739</v>
      </c>
    </row>
    <row r="32" spans="1:4">
      <c r="A32">
        <v>1</v>
      </c>
      <c r="B32">
        <v>-2.0410000000000001E-2</v>
      </c>
      <c r="C32">
        <v>-0.45898</v>
      </c>
      <c r="D32">
        <v>0.41816999999999999</v>
      </c>
    </row>
    <row r="33" spans="1:4">
      <c r="A33">
        <v>1.1000000000000001</v>
      </c>
      <c r="B33">
        <v>-5.8650000000000001E-2</v>
      </c>
      <c r="C33">
        <v>-0.51722999999999997</v>
      </c>
      <c r="D33">
        <v>0.39992</v>
      </c>
    </row>
    <row r="34" spans="1:4">
      <c r="A34">
        <v>1.2</v>
      </c>
      <c r="B34">
        <v>-9.69E-2</v>
      </c>
      <c r="C34">
        <v>-0.57632000000000005</v>
      </c>
      <c r="D34">
        <v>0.38252000000000003</v>
      </c>
    </row>
    <row r="35" spans="1:4">
      <c r="A35">
        <v>1.3</v>
      </c>
      <c r="B35">
        <v>-0.13514999999999999</v>
      </c>
      <c r="C35">
        <v>-0.63615999999999995</v>
      </c>
      <c r="D35">
        <v>0.36586000000000002</v>
      </c>
    </row>
    <row r="36" spans="1:4">
      <c r="A36">
        <v>1.4</v>
      </c>
      <c r="B36">
        <v>-0.17338999999999999</v>
      </c>
      <c r="C36">
        <v>-0.69664000000000004</v>
      </c>
      <c r="D36">
        <v>0.34986</v>
      </c>
    </row>
    <row r="37" spans="1:4">
      <c r="A37">
        <v>1.5</v>
      </c>
      <c r="B37">
        <v>-0.21163999999999999</v>
      </c>
      <c r="C37">
        <v>-0.75770000000000004</v>
      </c>
      <c r="D37">
        <v>0.33442</v>
      </c>
    </row>
    <row r="38" spans="1:4">
      <c r="A38">
        <v>1.6</v>
      </c>
      <c r="B38">
        <v>-0.24989</v>
      </c>
      <c r="C38">
        <v>-0.81927000000000005</v>
      </c>
      <c r="D38">
        <v>0.31949</v>
      </c>
    </row>
    <row r="39" spans="1:4">
      <c r="A39">
        <v>1.7</v>
      </c>
      <c r="B39">
        <v>-0.28813</v>
      </c>
      <c r="C39">
        <v>-0.88127</v>
      </c>
      <c r="D39">
        <v>0.30501</v>
      </c>
    </row>
    <row r="40" spans="1:4">
      <c r="A40">
        <v>1.8</v>
      </c>
      <c r="B40">
        <v>-0.32638</v>
      </c>
      <c r="C40">
        <v>-0.94367000000000001</v>
      </c>
      <c r="D40">
        <v>0.29091</v>
      </c>
    </row>
    <row r="41" spans="1:4">
      <c r="A41">
        <v>1.9</v>
      </c>
      <c r="B41">
        <v>-0.36463000000000001</v>
      </c>
      <c r="C41">
        <v>-1.0064200000000001</v>
      </c>
      <c r="D41">
        <v>0.27717000000000003</v>
      </c>
    </row>
    <row r="42" spans="1:4">
      <c r="A42">
        <v>2</v>
      </c>
      <c r="B42">
        <v>-0.40287000000000001</v>
      </c>
      <c r="C42">
        <v>-1.06948</v>
      </c>
      <c r="D42">
        <v>0.26373000000000002</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Make Input File</vt:lpstr>
      <vt:lpstr>Format Output</vt:lpstr>
      <vt:lpstr>MonteCarlo</vt:lpstr>
      <vt:lpstr>ChiSq Diff Test</vt:lpstr>
      <vt:lpstr>MLR MLM diff test</vt:lpstr>
      <vt:lpstr>Reliability</vt:lpstr>
      <vt:lpstr>Interaction graph</vt:lpstr>
      <vt:lpstr>Preacher moderation</vt:lpstr>
    </vt:vector>
  </TitlesOfParts>
  <Company>Exported Data, created by SPSS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SPSS Inc. Export Facility</dc:creator>
  <cp:lastModifiedBy>Tim Bednall</cp:lastModifiedBy>
  <dcterms:created xsi:type="dcterms:W3CDTF">2007-02-23T14:58:14Z</dcterms:created>
  <dcterms:modified xsi:type="dcterms:W3CDTF">2018-01-01T10:24:28Z</dcterms:modified>
</cp:coreProperties>
</file>