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80" windowWidth="24980" windowHeight="138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7" i="1"/>
  <c r="D43"/>
  <c r="B44"/>
  <c r="G47"/>
  <c r="G49"/>
  <c r="D42"/>
  <c r="B47"/>
  <c r="D47"/>
  <c r="N36"/>
  <c r="N37"/>
  <c r="N38"/>
  <c r="C47"/>
  <c r="E47"/>
  <c r="M36"/>
  <c r="M37"/>
  <c r="M38"/>
  <c r="F49"/>
  <c r="E49"/>
  <c r="D49"/>
  <c r="C49"/>
  <c r="B49"/>
</calcChain>
</file>

<file path=xl/sharedStrings.xml><?xml version="1.0" encoding="utf-8"?>
<sst xmlns="http://schemas.openxmlformats.org/spreadsheetml/2006/main" count="63" uniqueCount="30">
  <si>
    <t>Source for Police deaths by gunfire:  https://www.odmp.org</t>
    <phoneticPr fontId="2" type="noConversion"/>
  </si>
  <si>
    <t>YEAR</t>
    <phoneticPr fontId="2" type="noConversion"/>
  </si>
  <si>
    <t>DEATHS</t>
    <phoneticPr fontId="2" type="noConversion"/>
  </si>
  <si>
    <t>PRESIDENT</t>
    <phoneticPr fontId="2" type="noConversion"/>
  </si>
  <si>
    <t>Obama</t>
    <phoneticPr fontId="2" type="noConversion"/>
  </si>
  <si>
    <t>W Bush</t>
    <phoneticPr fontId="2" type="noConversion"/>
  </si>
  <si>
    <t>Clinton</t>
    <phoneticPr fontId="2" type="noConversion"/>
  </si>
  <si>
    <t>Bush</t>
    <phoneticPr fontId="2" type="noConversion"/>
  </si>
  <si>
    <t>Reagan</t>
    <phoneticPr fontId="2" type="noConversion"/>
  </si>
  <si>
    <t>PRESIDENT</t>
    <phoneticPr fontId="2" type="noConversion"/>
  </si>
  <si>
    <t>TOTAL</t>
    <phoneticPr fontId="2" type="noConversion"/>
  </si>
  <si>
    <t>REAGAN</t>
    <phoneticPr fontId="2" type="noConversion"/>
  </si>
  <si>
    <t>BUSH</t>
    <phoneticPr fontId="2" type="noConversion"/>
  </si>
  <si>
    <t>CLINTON</t>
    <phoneticPr fontId="2" type="noConversion"/>
  </si>
  <si>
    <t>W BUSH</t>
    <phoneticPr fontId="2" type="noConversion"/>
  </si>
  <si>
    <t>PARTY</t>
    <phoneticPr fontId="2" type="noConversion"/>
  </si>
  <si>
    <t>YEARLY AVG</t>
    <phoneticPr fontId="2" type="noConversion"/>
  </si>
  <si>
    <t>YEARLY AVG</t>
    <phoneticPr fontId="2" type="noConversion"/>
  </si>
  <si>
    <t>REPUBLICAN</t>
    <phoneticPr fontId="2" type="noConversion"/>
  </si>
  <si>
    <t>DEMOCRAT</t>
    <phoneticPr fontId="2" type="noConversion"/>
  </si>
  <si>
    <t>YEARS SERVED</t>
    <phoneticPr fontId="2" type="noConversion"/>
  </si>
  <si>
    <t>NOTE</t>
    <phoneticPr fontId="2" type="noConversion"/>
  </si>
  <si>
    <t>2016 (Jan-Sept)</t>
    <phoneticPr fontId="2" type="noConversion"/>
  </si>
  <si>
    <t>*Avg over 9 months added for Oct, Nov, Dec,</t>
    <phoneticPr fontId="2" type="noConversion"/>
  </si>
  <si>
    <t>2016 (Extrapolated)</t>
    <phoneticPr fontId="2" type="noConversion"/>
  </si>
  <si>
    <t>OBAMA (Extrapolated)</t>
    <phoneticPr fontId="2" type="noConversion"/>
  </si>
  <si>
    <t>Yearly Average Police Deaths by Gunfire by President (1981-2016)</t>
    <phoneticPr fontId="2" type="noConversion"/>
  </si>
  <si>
    <t>Yearly Average Police Deaths by Gunfire by Party (1981-2016)</t>
    <phoneticPr fontId="2" type="noConversion"/>
  </si>
  <si>
    <t>Police Deaths By Gunfire by Year</t>
    <phoneticPr fontId="2" type="noConversion"/>
  </si>
  <si>
    <t>OBAMA               (Jan -Sept)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</si>
</sst>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0" fontId="0" fillId="0" borderId="9" xfId="0" applyBorder="1"/>
    <xf numFmtId="0" fontId="0" fillId="0" borderId="13" xfId="0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 applyAlignment="1">
      <alignment shrinkToFit="1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10" xfId="0" applyFont="1" applyBorder="1" applyAlignment="1">
      <alignment horizontal="center" wrapText="1" shrinkToFit="1"/>
    </xf>
    <xf numFmtId="0" fontId="1" fillId="0" borderId="11" xfId="0" applyFont="1" applyBorder="1" applyAlignment="1">
      <alignment horizontal="center" wrapText="1" shrinkToFit="1"/>
    </xf>
    <xf numFmtId="0" fontId="1" fillId="0" borderId="12" xfId="0" applyFont="1" applyBorder="1" applyAlignment="1">
      <alignment horizontal="center" wrapText="1" shrinkToFi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16" xfId="0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Police Deaths by Gunfire</a:t>
            </a:r>
          </a:p>
          <a:p>
            <a:pPr>
              <a:defRPr/>
            </a:pPr>
            <a:r>
              <a:rPr lang="en-US"/>
              <a:t>By</a:t>
            </a:r>
            <a:r>
              <a:rPr lang="en-US" baseline="0"/>
              <a:t> Year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36"/>
            <c:spPr>
              <a:solidFill>
                <a:srgbClr val="FF0000"/>
              </a:solidFill>
            </c:spPr>
          </c:dPt>
          <c:dLbls>
            <c:showVal val="1"/>
          </c:dLbls>
          <c:cat>
            <c:strRef>
              <c:f>Sheet1!$A$8:$A$44</c:f>
              <c:strCach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 (Jan-Sept)</c:v>
                </c:pt>
                <c:pt idx="36">
                  <c:v>2016 (Extrapolated)</c:v>
                </c:pt>
              </c:strCache>
            </c:strRef>
          </c:cat>
          <c:val>
            <c:numRef>
              <c:f>Sheet1!$B$8:$B$44</c:f>
              <c:numCache>
                <c:formatCode>General</c:formatCode>
                <c:ptCount val="37"/>
                <c:pt idx="0">
                  <c:v>93.0</c:v>
                </c:pt>
                <c:pt idx="1">
                  <c:v>93.0</c:v>
                </c:pt>
                <c:pt idx="2">
                  <c:v>81.0</c:v>
                </c:pt>
                <c:pt idx="3">
                  <c:v>73.0</c:v>
                </c:pt>
                <c:pt idx="4">
                  <c:v>74.0</c:v>
                </c:pt>
                <c:pt idx="5">
                  <c:v>75.0</c:v>
                </c:pt>
                <c:pt idx="6">
                  <c:v>75.0</c:v>
                </c:pt>
                <c:pt idx="7">
                  <c:v>79.0</c:v>
                </c:pt>
                <c:pt idx="8">
                  <c:v>69.0</c:v>
                </c:pt>
                <c:pt idx="9">
                  <c:v>60.0</c:v>
                </c:pt>
                <c:pt idx="10">
                  <c:v>73.0</c:v>
                </c:pt>
                <c:pt idx="11">
                  <c:v>64.0</c:v>
                </c:pt>
                <c:pt idx="12">
                  <c:v>78.0</c:v>
                </c:pt>
                <c:pt idx="13">
                  <c:v>85.0</c:v>
                </c:pt>
                <c:pt idx="14">
                  <c:v>70.0</c:v>
                </c:pt>
                <c:pt idx="15">
                  <c:v>60.0</c:v>
                </c:pt>
                <c:pt idx="16">
                  <c:v>69.0</c:v>
                </c:pt>
                <c:pt idx="17">
                  <c:v>64.0</c:v>
                </c:pt>
                <c:pt idx="18">
                  <c:v>43.0</c:v>
                </c:pt>
                <c:pt idx="19">
                  <c:v>50.0</c:v>
                </c:pt>
                <c:pt idx="20">
                  <c:v>65.0</c:v>
                </c:pt>
                <c:pt idx="21">
                  <c:v>65.0</c:v>
                </c:pt>
                <c:pt idx="22">
                  <c:v>48.0</c:v>
                </c:pt>
                <c:pt idx="23">
                  <c:v>56.0</c:v>
                </c:pt>
                <c:pt idx="24">
                  <c:v>53.0</c:v>
                </c:pt>
                <c:pt idx="25">
                  <c:v>51.0</c:v>
                </c:pt>
                <c:pt idx="26">
                  <c:v>67.0</c:v>
                </c:pt>
                <c:pt idx="27">
                  <c:v>41.0</c:v>
                </c:pt>
                <c:pt idx="28">
                  <c:v>47.0</c:v>
                </c:pt>
                <c:pt idx="29">
                  <c:v>59.0</c:v>
                </c:pt>
                <c:pt idx="30">
                  <c:v>68.0</c:v>
                </c:pt>
                <c:pt idx="31">
                  <c:v>48.0</c:v>
                </c:pt>
                <c:pt idx="32">
                  <c:v>31.0</c:v>
                </c:pt>
                <c:pt idx="33">
                  <c:v>48.0</c:v>
                </c:pt>
                <c:pt idx="34">
                  <c:v>39.0</c:v>
                </c:pt>
                <c:pt idx="35">
                  <c:v>42.0</c:v>
                </c:pt>
                <c:pt idx="36" formatCode="0.00">
                  <c:v>46.66666666666666</c:v>
                </c:pt>
              </c:numCache>
            </c:numRef>
          </c:val>
        </c:ser>
        <c:axId val="307940376"/>
        <c:axId val="307934760"/>
      </c:barChart>
      <c:catAx>
        <c:axId val="307940376"/>
        <c:scaling>
          <c:orientation val="minMax"/>
        </c:scaling>
        <c:axPos val="b"/>
        <c:tickLblPos val="nextTo"/>
        <c:crossAx val="307934760"/>
        <c:crosses val="autoZero"/>
        <c:auto val="1"/>
        <c:lblAlgn val="ctr"/>
        <c:lblOffset val="100"/>
      </c:catAx>
      <c:valAx>
        <c:axId val="307934760"/>
        <c:scaling>
          <c:orientation val="minMax"/>
        </c:scaling>
        <c:axPos val="l"/>
        <c:majorGridlines/>
        <c:numFmt formatCode="General" sourceLinked="1"/>
        <c:tickLblPos val="nextTo"/>
        <c:crossAx val="30794037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Yearly AVG Police Deaths by Gunfire</a:t>
            </a:r>
          </a:p>
          <a:p>
            <a:pPr>
              <a:defRPr/>
            </a:pPr>
            <a:r>
              <a:rPr lang="en-US"/>
              <a:t>By President (1981-2016)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Sheet1!$A$49</c:f>
              <c:strCache>
                <c:ptCount val="1"/>
                <c:pt idx="0">
                  <c:v>YEARLY AVG</c:v>
                </c:pt>
              </c:strCache>
            </c:strRef>
          </c:tx>
          <c:dPt>
            <c:idx val="5"/>
            <c:spPr>
              <a:solidFill>
                <a:srgbClr val="FF0000"/>
              </a:solidFill>
            </c:spPr>
          </c:dPt>
          <c:dLbls>
            <c:showVal val="1"/>
          </c:dLbls>
          <c:cat>
            <c:strRef>
              <c:f>Sheet1!$B$46:$G$46</c:f>
              <c:strCache>
                <c:ptCount val="6"/>
                <c:pt idx="0">
                  <c:v>REAGAN</c:v>
                </c:pt>
                <c:pt idx="1">
                  <c:v>BUSH</c:v>
                </c:pt>
                <c:pt idx="2">
                  <c:v>CLINTON</c:v>
                </c:pt>
                <c:pt idx="3">
                  <c:v>W BUSH</c:v>
                </c:pt>
                <c:pt idx="4">
                  <c:v>OBAMA               (Jan -Sept)</c:v>
                </c:pt>
                <c:pt idx="5">
                  <c:v>OBAMA (Extrapolated)</c:v>
                </c:pt>
              </c:strCache>
            </c:strRef>
          </c:cat>
          <c:val>
            <c:numRef>
              <c:f>Sheet1!$B$49:$G$49</c:f>
              <c:numCache>
                <c:formatCode>0.00</c:formatCode>
                <c:ptCount val="6"/>
                <c:pt idx="0">
                  <c:v>80.375</c:v>
                </c:pt>
                <c:pt idx="1">
                  <c:v>66.5</c:v>
                </c:pt>
                <c:pt idx="2">
                  <c:v>64.875</c:v>
                </c:pt>
                <c:pt idx="3">
                  <c:v>55.75</c:v>
                </c:pt>
                <c:pt idx="4">
                  <c:v>49.29032258064516</c:v>
                </c:pt>
                <c:pt idx="5">
                  <c:v>53.58333333333334</c:v>
                </c:pt>
              </c:numCache>
            </c:numRef>
          </c:val>
        </c:ser>
        <c:axId val="307902856"/>
        <c:axId val="307889288"/>
      </c:barChart>
      <c:catAx>
        <c:axId val="307902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President</a:t>
                </a:r>
              </a:p>
            </c:rich>
          </c:tx>
          <c:layout/>
        </c:title>
        <c:tickLblPos val="nextTo"/>
        <c:crossAx val="307889288"/>
        <c:crosses val="autoZero"/>
        <c:auto val="1"/>
        <c:lblAlgn val="ctr"/>
        <c:lblOffset val="100"/>
      </c:catAx>
      <c:valAx>
        <c:axId val="307889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Number of Police Deaths by Gunfire</a:t>
                </a:r>
              </a:p>
            </c:rich>
          </c:tx>
          <c:layout/>
        </c:title>
        <c:numFmt formatCode="0.00" sourceLinked="1"/>
        <c:tickLblPos val="nextTo"/>
        <c:crossAx val="3079028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Sheet1!$L$33</c:f>
              <c:strCache>
                <c:ptCount val="1"/>
                <c:pt idx="0">
                  <c:v>Yearly Average Police Deaths by Gunfire by Party (1981-2016)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366FF"/>
              </a:solidFill>
            </c:spPr>
          </c:dPt>
          <c:dLbls>
            <c:showVal val="1"/>
          </c:dLbls>
          <c:cat>
            <c:strRef>
              <c:f>Sheet1!$M$35:$N$35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Sheet1!$M$38:$N$38</c:f>
              <c:numCache>
                <c:formatCode>0.00</c:formatCode>
                <c:ptCount val="2"/>
                <c:pt idx="0">
                  <c:v>67.75</c:v>
                </c:pt>
                <c:pt idx="1">
                  <c:v>57.20634920634921</c:v>
                </c:pt>
              </c:numCache>
            </c:numRef>
          </c:val>
        </c:ser>
        <c:axId val="307836072"/>
        <c:axId val="307976472"/>
      </c:barChart>
      <c:catAx>
        <c:axId val="307836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Party</a:t>
                </a:r>
              </a:p>
            </c:rich>
          </c:tx>
          <c:layout/>
        </c:title>
        <c:tickLblPos val="nextTo"/>
        <c:crossAx val="307976472"/>
        <c:crosses val="autoZero"/>
        <c:auto val="1"/>
        <c:lblAlgn val="ctr"/>
        <c:lblOffset val="100"/>
      </c:catAx>
      <c:valAx>
        <c:axId val="307976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Number of Police Deaths by Gunfire</a:t>
                </a:r>
              </a:p>
            </c:rich>
          </c:tx>
          <c:layout/>
        </c:title>
        <c:numFmt formatCode="0.00" sourceLinked="1"/>
        <c:tickLblPos val="nextTo"/>
        <c:crossAx val="3078360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4</xdr:row>
      <xdr:rowOff>152400</xdr:rowOff>
    </xdr:from>
    <xdr:to>
      <xdr:col>10</xdr:col>
      <xdr:colOff>1371600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49</xdr:row>
      <xdr:rowOff>76200</xdr:rowOff>
    </xdr:from>
    <xdr:to>
      <xdr:col>6</xdr:col>
      <xdr:colOff>927100</xdr:colOff>
      <xdr:row>74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914400</xdr:colOff>
      <xdr:row>52</xdr:row>
      <xdr:rowOff>63500</xdr:rowOff>
    </xdr:from>
    <xdr:to>
      <xdr:col>14</xdr:col>
      <xdr:colOff>901700</xdr:colOff>
      <xdr:row>77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49"/>
  <sheetViews>
    <sheetView tabSelected="1" topLeftCell="A24" workbookViewId="0">
      <selection activeCell="I53" sqref="I53"/>
    </sheetView>
  </sheetViews>
  <sheetFormatPr baseColWidth="10" defaultRowHeight="13"/>
  <cols>
    <col min="1" max="1" width="16.140625" customWidth="1"/>
    <col min="5" max="5" width="11.85546875" customWidth="1"/>
    <col min="7" max="7" width="12.140625" customWidth="1"/>
    <col min="11" max="11" width="17.85546875" customWidth="1"/>
    <col min="12" max="12" width="12.140625" customWidth="1"/>
  </cols>
  <sheetData>
    <row r="1" spans="1:4">
      <c r="A1" t="s">
        <v>0</v>
      </c>
    </row>
    <row r="5" spans="1:4" ht="14" thickBot="1"/>
    <row r="6" spans="1:4" ht="14" thickBot="1">
      <c r="A6" s="13" t="s">
        <v>28</v>
      </c>
      <c r="B6" s="14"/>
      <c r="C6" s="14"/>
      <c r="D6" s="15"/>
    </row>
    <row r="7" spans="1:4">
      <c r="A7" s="9" t="s">
        <v>1</v>
      </c>
      <c r="B7" s="10" t="s">
        <v>2</v>
      </c>
      <c r="C7" s="10" t="s">
        <v>3</v>
      </c>
      <c r="D7" s="11" t="s">
        <v>21</v>
      </c>
    </row>
    <row r="8" spans="1:4">
      <c r="A8" s="3">
        <v>1981</v>
      </c>
      <c r="B8" s="1">
        <v>93</v>
      </c>
      <c r="C8" s="1" t="s">
        <v>8</v>
      </c>
      <c r="D8" s="12"/>
    </row>
    <row r="9" spans="1:4">
      <c r="A9" s="3">
        <v>1982</v>
      </c>
      <c r="B9" s="1">
        <v>93</v>
      </c>
      <c r="C9" s="1" t="s">
        <v>8</v>
      </c>
      <c r="D9" s="12"/>
    </row>
    <row r="10" spans="1:4">
      <c r="A10" s="3">
        <v>1983</v>
      </c>
      <c r="B10" s="1">
        <v>81</v>
      </c>
      <c r="C10" s="1" t="s">
        <v>8</v>
      </c>
      <c r="D10" s="4"/>
    </row>
    <row r="11" spans="1:4">
      <c r="A11" s="3">
        <v>1984</v>
      </c>
      <c r="B11" s="1">
        <v>73</v>
      </c>
      <c r="C11" s="1" t="s">
        <v>8</v>
      </c>
      <c r="D11" s="4"/>
    </row>
    <row r="12" spans="1:4">
      <c r="A12" s="3">
        <v>1985</v>
      </c>
      <c r="B12" s="1">
        <v>74</v>
      </c>
      <c r="C12" s="1" t="s">
        <v>8</v>
      </c>
      <c r="D12" s="12"/>
    </row>
    <row r="13" spans="1:4">
      <c r="A13" s="3">
        <v>1986</v>
      </c>
      <c r="B13" s="1">
        <v>75</v>
      </c>
      <c r="C13" s="1" t="s">
        <v>8</v>
      </c>
      <c r="D13" s="12"/>
    </row>
    <row r="14" spans="1:4">
      <c r="A14" s="3">
        <v>1987</v>
      </c>
      <c r="B14" s="1">
        <v>75</v>
      </c>
      <c r="C14" s="1" t="s">
        <v>8</v>
      </c>
      <c r="D14" s="12"/>
    </row>
    <row r="15" spans="1:4">
      <c r="A15" s="3">
        <v>1988</v>
      </c>
      <c r="B15" s="1">
        <v>79</v>
      </c>
      <c r="C15" s="1" t="s">
        <v>8</v>
      </c>
      <c r="D15" s="12"/>
    </row>
    <row r="16" spans="1:4">
      <c r="A16" s="3">
        <v>1989</v>
      </c>
      <c r="B16" s="1">
        <v>69</v>
      </c>
      <c r="C16" s="1" t="s">
        <v>7</v>
      </c>
      <c r="D16" s="12"/>
    </row>
    <row r="17" spans="1:4">
      <c r="A17" s="3">
        <v>1990</v>
      </c>
      <c r="B17" s="1">
        <v>60</v>
      </c>
      <c r="C17" s="1" t="s">
        <v>7</v>
      </c>
      <c r="D17" s="12"/>
    </row>
    <row r="18" spans="1:4">
      <c r="A18" s="3">
        <v>1991</v>
      </c>
      <c r="B18" s="1">
        <v>73</v>
      </c>
      <c r="C18" s="1" t="s">
        <v>7</v>
      </c>
      <c r="D18" s="4"/>
    </row>
    <row r="19" spans="1:4">
      <c r="A19" s="3">
        <v>1992</v>
      </c>
      <c r="B19" s="1">
        <v>64</v>
      </c>
      <c r="C19" s="1" t="s">
        <v>7</v>
      </c>
      <c r="D19" s="4"/>
    </row>
    <row r="20" spans="1:4">
      <c r="A20" s="3">
        <v>1993</v>
      </c>
      <c r="B20" s="1">
        <v>78</v>
      </c>
      <c r="C20" s="1" t="s">
        <v>6</v>
      </c>
      <c r="D20" s="4"/>
    </row>
    <row r="21" spans="1:4">
      <c r="A21" s="3">
        <v>1994</v>
      </c>
      <c r="B21" s="1">
        <v>85</v>
      </c>
      <c r="C21" s="1" t="s">
        <v>6</v>
      </c>
      <c r="D21" s="4"/>
    </row>
    <row r="22" spans="1:4">
      <c r="A22" s="3">
        <v>1995</v>
      </c>
      <c r="B22" s="1">
        <v>70</v>
      </c>
      <c r="C22" s="1" t="s">
        <v>6</v>
      </c>
      <c r="D22" s="4"/>
    </row>
    <row r="23" spans="1:4">
      <c r="A23" s="3">
        <v>1996</v>
      </c>
      <c r="B23" s="1">
        <v>60</v>
      </c>
      <c r="C23" s="1" t="s">
        <v>6</v>
      </c>
      <c r="D23" s="4"/>
    </row>
    <row r="24" spans="1:4">
      <c r="A24" s="3">
        <v>1997</v>
      </c>
      <c r="B24" s="1">
        <v>69</v>
      </c>
      <c r="C24" s="1" t="s">
        <v>6</v>
      </c>
      <c r="D24" s="4"/>
    </row>
    <row r="25" spans="1:4">
      <c r="A25" s="3">
        <v>1998</v>
      </c>
      <c r="B25" s="1">
        <v>64</v>
      </c>
      <c r="C25" s="1" t="s">
        <v>6</v>
      </c>
      <c r="D25" s="4"/>
    </row>
    <row r="26" spans="1:4">
      <c r="A26" s="3">
        <v>1999</v>
      </c>
      <c r="B26" s="1">
        <v>43</v>
      </c>
      <c r="C26" s="1" t="s">
        <v>6</v>
      </c>
      <c r="D26" s="4"/>
    </row>
    <row r="27" spans="1:4">
      <c r="A27" s="3">
        <v>2000</v>
      </c>
      <c r="B27" s="1">
        <v>50</v>
      </c>
      <c r="C27" s="1" t="s">
        <v>6</v>
      </c>
      <c r="D27" s="4"/>
    </row>
    <row r="28" spans="1:4">
      <c r="A28" s="3">
        <v>2001</v>
      </c>
      <c r="B28" s="1">
        <v>65</v>
      </c>
      <c r="C28" s="1" t="s">
        <v>5</v>
      </c>
      <c r="D28" s="4"/>
    </row>
    <row r="29" spans="1:4">
      <c r="A29" s="3">
        <v>2002</v>
      </c>
      <c r="B29" s="1">
        <v>65</v>
      </c>
      <c r="C29" s="1" t="s">
        <v>5</v>
      </c>
      <c r="D29" s="4"/>
    </row>
    <row r="30" spans="1:4">
      <c r="A30" s="3">
        <v>2003</v>
      </c>
      <c r="B30" s="1">
        <v>48</v>
      </c>
      <c r="C30" s="1" t="s">
        <v>5</v>
      </c>
      <c r="D30" s="4"/>
    </row>
    <row r="31" spans="1:4">
      <c r="A31" s="3">
        <v>2004</v>
      </c>
      <c r="B31" s="1">
        <v>56</v>
      </c>
      <c r="C31" s="1" t="s">
        <v>5</v>
      </c>
      <c r="D31" s="4"/>
    </row>
    <row r="32" spans="1:4" ht="14" thickBot="1">
      <c r="A32" s="3">
        <v>2005</v>
      </c>
      <c r="B32" s="1">
        <v>53</v>
      </c>
      <c r="C32" s="1" t="s">
        <v>5</v>
      </c>
      <c r="D32" s="4"/>
    </row>
    <row r="33" spans="1:14">
      <c r="A33" s="3">
        <v>2006</v>
      </c>
      <c r="B33" s="1">
        <v>51</v>
      </c>
      <c r="C33" s="1" t="s">
        <v>5</v>
      </c>
      <c r="D33" s="4"/>
      <c r="L33" s="16" t="s">
        <v>27</v>
      </c>
      <c r="M33" s="17"/>
      <c r="N33" s="18"/>
    </row>
    <row r="34" spans="1:14" ht="14" thickBot="1">
      <c r="A34" s="3">
        <v>2007</v>
      </c>
      <c r="B34" s="1">
        <v>67</v>
      </c>
      <c r="C34" s="1" t="s">
        <v>5</v>
      </c>
      <c r="D34" s="4"/>
      <c r="L34" s="19"/>
      <c r="M34" s="20"/>
      <c r="N34" s="21"/>
    </row>
    <row r="35" spans="1:14">
      <c r="A35" s="3">
        <v>2008</v>
      </c>
      <c r="B35" s="1">
        <v>41</v>
      </c>
      <c r="C35" s="1" t="s">
        <v>5</v>
      </c>
      <c r="D35" s="4"/>
      <c r="L35" s="10" t="s">
        <v>15</v>
      </c>
      <c r="M35" s="10" t="s">
        <v>18</v>
      </c>
      <c r="N35" s="10" t="s">
        <v>19</v>
      </c>
    </row>
    <row r="36" spans="1:14">
      <c r="A36" s="3">
        <v>2009</v>
      </c>
      <c r="B36" s="1">
        <v>47</v>
      </c>
      <c r="C36" s="1" t="s">
        <v>4</v>
      </c>
      <c r="D36" s="4"/>
      <c r="L36" s="1" t="s">
        <v>10</v>
      </c>
      <c r="M36" s="2">
        <f>SUM(B47,C47,E47,)</f>
        <v>1355</v>
      </c>
      <c r="N36" s="2">
        <f>SUM(D47,F47)</f>
        <v>901</v>
      </c>
    </row>
    <row r="37" spans="1:14">
      <c r="A37" s="3">
        <v>2010</v>
      </c>
      <c r="B37" s="1">
        <v>59</v>
      </c>
      <c r="C37" s="1" t="s">
        <v>4</v>
      </c>
      <c r="D37" s="4"/>
      <c r="L37" s="1" t="s">
        <v>20</v>
      </c>
      <c r="M37" s="2">
        <f>SUM(B48,C48,E48,)</f>
        <v>20</v>
      </c>
      <c r="N37" s="2">
        <f>SUM(D48,F48,)</f>
        <v>15.75</v>
      </c>
    </row>
    <row r="38" spans="1:14">
      <c r="A38" s="3">
        <v>2011</v>
      </c>
      <c r="B38" s="1">
        <v>68</v>
      </c>
      <c r="C38" s="1" t="s">
        <v>4</v>
      </c>
      <c r="D38" s="4"/>
      <c r="L38" s="1" t="s">
        <v>17</v>
      </c>
      <c r="M38" s="2">
        <f>(M36/M37)</f>
        <v>67.75</v>
      </c>
      <c r="N38" s="2">
        <f>(N36/N37)</f>
        <v>57.206349206349209</v>
      </c>
    </row>
    <row r="39" spans="1:14">
      <c r="A39" s="3">
        <v>2012</v>
      </c>
      <c r="B39" s="1">
        <v>48</v>
      </c>
      <c r="C39" s="1" t="s">
        <v>4</v>
      </c>
      <c r="D39" s="4"/>
    </row>
    <row r="40" spans="1:14">
      <c r="A40" s="3">
        <v>2013</v>
      </c>
      <c r="B40" s="1">
        <v>31</v>
      </c>
      <c r="C40" s="1" t="s">
        <v>4</v>
      </c>
      <c r="D40" s="4"/>
    </row>
    <row r="41" spans="1:14">
      <c r="A41" s="3">
        <v>2014</v>
      </c>
      <c r="B41" s="1">
        <v>48</v>
      </c>
      <c r="C41" s="1" t="s">
        <v>4</v>
      </c>
      <c r="D41" s="4"/>
    </row>
    <row r="42" spans="1:14">
      <c r="A42" s="3">
        <v>2015</v>
      </c>
      <c r="B42" s="1">
        <v>39</v>
      </c>
      <c r="C42" s="1" t="s">
        <v>4</v>
      </c>
      <c r="D42" s="4">
        <f>(3*D43)</f>
        <v>14</v>
      </c>
    </row>
    <row r="43" spans="1:14">
      <c r="A43" s="3" t="s">
        <v>22</v>
      </c>
      <c r="B43" s="1">
        <v>42</v>
      </c>
      <c r="C43" s="1" t="s">
        <v>4</v>
      </c>
      <c r="D43" s="4">
        <f>(B43/9)</f>
        <v>4.666666666666667</v>
      </c>
    </row>
    <row r="44" spans="1:14" ht="14" thickBot="1">
      <c r="A44" s="5" t="s">
        <v>24</v>
      </c>
      <c r="B44" s="6">
        <f>SUM(B43+D43)</f>
        <v>46.666666666666664</v>
      </c>
      <c r="C44" s="7"/>
      <c r="D44" s="8" t="s">
        <v>23</v>
      </c>
    </row>
    <row r="45" spans="1:14" ht="14" thickBot="1">
      <c r="A45" s="22" t="s">
        <v>26</v>
      </c>
      <c r="B45" s="23"/>
      <c r="C45" s="23"/>
      <c r="D45" s="23"/>
      <c r="E45" s="23"/>
      <c r="F45" s="23"/>
      <c r="G45" s="24"/>
    </row>
    <row r="46" spans="1:14" ht="26">
      <c r="A46" s="10" t="s">
        <v>9</v>
      </c>
      <c r="B46" s="10" t="s">
        <v>11</v>
      </c>
      <c r="C46" s="10" t="s">
        <v>12</v>
      </c>
      <c r="D46" s="10" t="s">
        <v>13</v>
      </c>
      <c r="E46" s="10" t="s">
        <v>14</v>
      </c>
      <c r="F46" s="25" t="s">
        <v>29</v>
      </c>
      <c r="G46" s="25" t="s">
        <v>25</v>
      </c>
    </row>
    <row r="47" spans="1:14">
      <c r="A47" s="1" t="s">
        <v>10</v>
      </c>
      <c r="B47" s="2">
        <f>SUM(B8:B15)</f>
        <v>643</v>
      </c>
      <c r="C47" s="2">
        <f>SUM(B16:B19)</f>
        <v>266</v>
      </c>
      <c r="D47" s="2">
        <f>SUM(B20:B27)</f>
        <v>519</v>
      </c>
      <c r="E47" s="2">
        <f>SUM(B28:B35)</f>
        <v>446</v>
      </c>
      <c r="F47" s="2">
        <f>SUM(B36:B43)</f>
        <v>382</v>
      </c>
      <c r="G47" s="2">
        <f>SUM(F47,B44)</f>
        <v>428.66666666666669</v>
      </c>
    </row>
    <row r="48" spans="1:14">
      <c r="A48" s="1" t="s">
        <v>20</v>
      </c>
      <c r="B48" s="2">
        <v>8</v>
      </c>
      <c r="C48" s="2">
        <v>4</v>
      </c>
      <c r="D48" s="2">
        <v>8</v>
      </c>
      <c r="E48" s="2">
        <v>8</v>
      </c>
      <c r="F48" s="2">
        <v>7.75</v>
      </c>
      <c r="G48" s="2">
        <v>8</v>
      </c>
    </row>
    <row r="49" spans="1:7">
      <c r="A49" s="1" t="s">
        <v>16</v>
      </c>
      <c r="B49" s="2">
        <f>(B47/B48)</f>
        <v>80.375</v>
      </c>
      <c r="C49" s="2">
        <f>(C47/C48)</f>
        <v>66.5</v>
      </c>
      <c r="D49" s="2">
        <f>(D47/D48)</f>
        <v>64.875</v>
      </c>
      <c r="E49" s="2">
        <f>(E47/E48)</f>
        <v>55.75</v>
      </c>
      <c r="F49" s="2">
        <f>(F47/F48)</f>
        <v>49.29032258064516</v>
      </c>
      <c r="G49" s="2">
        <f>(G47/8)</f>
        <v>53.583333333333336</v>
      </c>
    </row>
  </sheetData>
  <mergeCells count="3">
    <mergeCell ref="L33:N34"/>
    <mergeCell ref="A6:D6"/>
    <mergeCell ref="A45:G45"/>
  </mergeCells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Larger Than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Isom</dc:creator>
  <cp:lastModifiedBy>Mark Isom</cp:lastModifiedBy>
  <dcterms:created xsi:type="dcterms:W3CDTF">2016-10-06T19:13:23Z</dcterms:created>
  <dcterms:modified xsi:type="dcterms:W3CDTF">2016-10-06T22:29:25Z</dcterms:modified>
</cp:coreProperties>
</file>