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2015-06 Assembly BOM" sheetId="1" state="visible" r:id="rId2"/>
  </sheets>
  <definedNames>
    <definedName function="false" hidden="false" name="assembly_qty1" vbProcedure="false">#REF!!$C$1</definedName>
    <definedName function="false" hidden="false" name="assembly_qty350" vbProcedure="false">#REF!!$H$1</definedName>
    <definedName function="false" hidden="false" name="assembly_qty500" vbProcedure="false">#REF!!$J$1</definedName>
    <definedName function="false" hidden="false" name="assembly_qty750" vbProcedure="false">#REF!!$L$1</definedName>
    <definedName function="false" hidden="false" name="distributor_base" vbProcedure="false">#REF!!$C$6</definedName>
    <definedName function="false" hidden="false" name="panel2" vbProcedure="false">#REF!!$B$28</definedName>
    <definedName function="false" hidden="false" name="Qty" vbProcedure="false">#REF!!$J$32</definedName>
    <definedName function="false" hidden="false" localSheetId="0" name="Qty" vbProcedure="false">#ref!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<sst xmlns="http://schemas.openxmlformats.org/spreadsheetml/2006/main" count="161" uniqueCount="129">
  <si>
    <t>Item #</t>
  </si>
  <si>
    <t>Description</t>
  </si>
  <si>
    <t>Designator</t>
  </si>
  <si>
    <t>Qty</t>
  </si>
  <si>
    <t>Pop</t>
  </si>
  <si>
    <t>Manufacturer #</t>
  </si>
  <si>
    <t>Distrib</t>
  </si>
  <si>
    <t>Distrib #</t>
  </si>
  <si>
    <t>Package</t>
  </si>
  <si>
    <t>Value</t>
  </si>
  <si>
    <t>LED SMD RGB 5x5mm</t>
  </si>
  <si>
    <t>D1,D2,D3,D4,D5,D6</t>
  </si>
  <si>
    <t>XCH-5050RGB</t>
  </si>
  <si>
    <t>Alibaba</t>
  </si>
  <si>
    <t>5050_RGB_LED</t>
  </si>
  <si>
    <t>LED_5050_RGB</t>
  </si>
  <si>
    <t>CAP CER 0.1UF 16V 5% X7R 0603</t>
  </si>
  <si>
    <t>C8,C17</t>
  </si>
  <si>
    <t>CL10B104JO8NNNC</t>
  </si>
  <si>
    <t>Arrow</t>
  </si>
  <si>
    <t>C_0603</t>
  </si>
  <si>
    <t>100nF</t>
  </si>
  <si>
    <t>CAP CER 18PF 50V 5% NP0 0603</t>
  </si>
  <si>
    <t>C11,C20</t>
  </si>
  <si>
    <t>CL10C180JB8NNNC</t>
  </si>
  <si>
    <t>Verical</t>
  </si>
  <si>
    <t>18pF</t>
  </si>
  <si>
    <t>CAP CER 680PF 50V 5% X7R 0603</t>
  </si>
  <si>
    <t>C15,C23</t>
  </si>
  <si>
    <t>CL10B681JB8NNNC</t>
  </si>
  <si>
    <t>680pF</t>
  </si>
  <si>
    <t>CAP CER 8200PF 50V 10% X7R 0603</t>
  </si>
  <si>
    <t>C16,C24</t>
  </si>
  <si>
    <t>CL10B822KB8NNNC</t>
  </si>
  <si>
    <t>8.2nF</t>
  </si>
  <si>
    <t>CAP CER 22UF 16V 20% X5R 1206</t>
  </si>
  <si>
    <t>C12,C13,C14,C21,C22</t>
  </si>
  <si>
    <t>CL31A226MOCLNNC</t>
  </si>
  <si>
    <t>C_1206</t>
  </si>
  <si>
    <t>22uF/16V</t>
  </si>
  <si>
    <t>CAP CER 10UF 35V 10% X5R 1206</t>
  </si>
  <si>
    <t>C7,C9,C10,C18,C19</t>
  </si>
  <si>
    <t>GMK316BJ106KL-T</t>
  </si>
  <si>
    <t>Avnet</t>
  </si>
  <si>
    <t>10uF/35V</t>
  </si>
  <si>
    <t>FIXED IND 820UH 730MA 1.5 OHM</t>
  </si>
  <si>
    <t>L1</t>
  </si>
  <si>
    <t>SRR1260-821K</t>
  </si>
  <si>
    <t>DigiKey</t>
  </si>
  <si>
    <t>SRR1260-821KTR-ND</t>
  </si>
  <si>
    <t>Choke_SMD_12x12mm_h6mm</t>
  </si>
  <si>
    <t>820uH</t>
  </si>
  <si>
    <t>FIXED IND 8.2UH 5.7A 19.5 MOHM</t>
  </si>
  <si>
    <t>L2,L3</t>
  </si>
  <si>
    <t>SRR1260-8R2Y</t>
  </si>
  <si>
    <t>SRR1260-8R2YTR-ND</t>
  </si>
  <si>
    <t>8.2uH</t>
  </si>
  <si>
    <t>DIODE SCHOTTKY 40V 3A SMB</t>
  </si>
  <si>
    <t>D7,D8,D9,D10</t>
  </si>
  <si>
    <t>B340LB-13-F</t>
  </si>
  <si>
    <t>Diode-SMB_Standard</t>
  </si>
  <si>
    <t>B340LB</t>
  </si>
  <si>
    <t>RES SMD 2.32K OHM 1% 1/10W 0603</t>
  </si>
  <si>
    <t>R8</t>
  </si>
  <si>
    <t>MCR03ERTF2321</t>
  </si>
  <si>
    <t>RHM2.32KCFTR-ND</t>
  </si>
  <si>
    <t>R_0603</t>
  </si>
  <si>
    <t>2.32k/1%</t>
  </si>
  <si>
    <t>RES SMD 10K OHM 1% 1/10W 0603</t>
  </si>
  <si>
    <t>R7,R10,R15</t>
  </si>
  <si>
    <t>MCR03ERTF1002</t>
  </si>
  <si>
    <t>RHM10.0KCFTR-ND</t>
  </si>
  <si>
    <t>10k/1%</t>
  </si>
  <si>
    <t>RES SMD 78.7K OHM 1% 1/10W 0603</t>
  </si>
  <si>
    <t>R9,R14</t>
  </si>
  <si>
    <t>MCR03ERTF7872</t>
  </si>
  <si>
    <t>RHM78.7KCFTR-ND</t>
  </si>
  <si>
    <t>78.7k</t>
  </si>
  <si>
    <t>RES SMD 976 OHM 1% 1/10W 0603</t>
  </si>
  <si>
    <t>R16</t>
  </si>
  <si>
    <t>MCR03ERTF9760</t>
  </si>
  <si>
    <t>RHM976CFTR-ND</t>
  </si>
  <si>
    <t>866/1%</t>
  </si>
  <si>
    <t>RES SMD 1.91K OHM 1% 1/10W 0603</t>
  </si>
  <si>
    <t>R11</t>
  </si>
  <si>
    <t>MCR03ERTF1911</t>
  </si>
  <si>
    <t>RHM1.91KCFTR-ND</t>
  </si>
  <si>
    <t>1.91k/1%</t>
  </si>
  <si>
    <t>RES SMD 68 OHM 5% 1/10W 0603</t>
  </si>
  <si>
    <t>R1,R3, DNP: R4,R6</t>
  </si>
  <si>
    <t>MCR03ERTJ680</t>
  </si>
  <si>
    <t>RHM68CGTR-ND</t>
  </si>
  <si>
    <t>RES SMD 120 OHM 5% 1/10W 0603</t>
  </si>
  <si>
    <t>R2,R5</t>
  </si>
  <si>
    <t>MCR03ERTJ121</t>
  </si>
  <si>
    <t>RHM120CGTR-ND</t>
  </si>
  <si>
    <t>IC REG BUCK ADJ 3A 8SOIC</t>
  </si>
  <si>
    <t>U1,U2</t>
  </si>
  <si>
    <t>TPS54331DR</t>
  </si>
  <si>
    <t>SOIC-8-N-1EP</t>
  </si>
  <si>
    <t>TPS54331</t>
  </si>
  <si>
    <t>CAP TANT 100UF 16V 10% 2917</t>
  </si>
  <si>
    <t>C5,C6</t>
  </si>
  <si>
    <t>TAJD107K016RNJ </t>
  </si>
  <si>
    <t>TantalC_SizeD_EIA-7343_Reflow</t>
  </si>
  <si>
    <t>100uF/16V</t>
  </si>
  <si>
    <t>No Pop</t>
  </si>
  <si>
    <t>Printed Circuit Board</t>
  </si>
  <si>
    <t>-</t>
  </si>
  <si>
    <t>PCB Way</t>
  </si>
  <si>
    <t>CONN HEADER .100" SNGL STR 40POS</t>
  </si>
  <si>
    <t>P6,P9</t>
  </si>
  <si>
    <t>Pin_Header_Straight_1x0X</t>
  </si>
  <si>
    <t>CONN_01X0X</t>
  </si>
  <si>
    <t>CONN HEADER VERT DUAL 40POS </t>
  </si>
  <si>
    <t>P1,P2,P3,P4,P5,P7,P8</t>
  </si>
  <si>
    <t>Pin_Header_Straight_2x02</t>
  </si>
  <si>
    <t>CONN_02X02</t>
  </si>
  <si>
    <t>RES SMD 169k OHM 5% 1/10W 0603</t>
  </si>
  <si>
    <t>R12</t>
  </si>
  <si>
    <t>169k</t>
  </si>
  <si>
    <t>RES SMD 28k OHM 5% 1/10W 0603</t>
  </si>
  <si>
    <t>R13</t>
  </si>
  <si>
    <t>28k</t>
  </si>
  <si>
    <t>CAP POLYMER SMD 33uF 7343</t>
  </si>
  <si>
    <t>C1,C2,C3,C4</t>
  </si>
  <si>
    <t>TCJY336M025R0060</t>
  </si>
  <si>
    <t>33uF/25V</t>
  </si>
  <si>
    <t>R4,R6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</si>
</sst>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Cambria"/>
      <family val="1"/>
      <charset val="1"/>
    </font>
    <font>
      <sz val="10"/>
      <name val="Cambria"/>
      <family val="1"/>
      <charset val="1"/>
    </font>
    <font>
      <u val="single"/>
      <sz val="10"/>
      <color rgb="FF0000FF"/>
      <name val="Cambria"/>
      <family val="1"/>
      <charset val="1"/>
    </font>
    <font>
      <sz val="10"/>
      <color rgb="FF333333"/>
      <name val="Cambria"/>
      <family val="1"/>
      <charset val="1"/>
    </font>
    <font>
      <sz val="10"/>
      <color rgb="FFFFFFFF"/>
      <name val="Cambria"/>
      <family val="1"/>
      <charset val="1"/>
    </font>
  </fonts>
  <fills count="7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rgb="FFFFFFFF"/>
        <bgColor rgb="FFFFFFCC"/>
      </patternFill>
    </fill>
    <fill>
      <patternFill patternType="solid">
        <fgColor rgb="FFDDDDDD"/>
        <bgColor rgb="FFD9D9D9"/>
      </patternFill>
    </fill>
    <fill>
      <patternFill patternType="solid">
        <fgColor rgb="FF000000"/>
        <bgColor rgb="FF003300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5">
    <dxf>
      <font>
        <sz val="10"/>
        <color rgb="FF000000"/>
        <name val="Arial"/>
        <family val="2"/>
        <charset val="1"/>
      </font>
      <fill>
        <patternFill>
          <bgColor rgb="FFD9D9D9"/>
        </patternFill>
      </fill>
      <border diagonalUp="false" diagonalDown="false">
        <left/>
        <right/>
        <top/>
        <bottom/>
        <diagonal/>
      </border>
    </dxf>
    <dxf>
      <font>
        <sz val="10"/>
        <color rgb="FFFFFFFF"/>
        <name val="Arial"/>
        <family val="2"/>
        <charset val="1"/>
      </font>
      <fill>
        <patternFill>
          <bgColor rgb="FFE69138"/>
        </patternFill>
      </fill>
      <border diagonalUp="false" diagonalDown="false">
        <left/>
        <right/>
        <top/>
        <bottom/>
        <diagonal/>
      </border>
    </dxf>
    <dxf>
      <font>
        <sz val="10"/>
        <color rgb="FFFFFFFF"/>
        <name val="Arial"/>
        <family val="2"/>
        <charset val="1"/>
      </font>
      <fill>
        <patternFill>
          <bgColor rgb="FFFF0000"/>
        </patternFill>
      </fill>
      <border diagonalUp="false" diagonalDown="false">
        <left/>
        <right/>
        <top/>
        <bottom/>
        <diagonal/>
      </border>
    </dxf>
    <dxf>
      <font>
        <sz val="10"/>
        <color rgb="FFFFFFFF"/>
        <name val="Arial"/>
        <family val="2"/>
        <charset val="1"/>
      </font>
      <fill>
        <patternFill>
          <bgColor rgb="FF6D9EEB"/>
        </patternFill>
      </fill>
      <border diagonalUp="false" diagonalDown="false">
        <left/>
        <right/>
        <top/>
        <bottom/>
        <diagonal/>
      </border>
    </dxf>
    <dxf>
      <font>
        <sz val="10"/>
        <color rgb="FFFFFFFF"/>
        <name val="Arial"/>
        <family val="2"/>
        <charset val="1"/>
      </font>
      <fill>
        <patternFill>
          <bgColor rgb="FF999999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6D9EEB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E69138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1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21" activeCellId="0" sqref="E21"/>
    </sheetView>
  </sheetViews>
  <sheetFormatPr defaultRowHeight="15.75"/>
  <cols>
    <col collapsed="false" hidden="false" max="1" min="1" style="0" width="8.51530612244898"/>
    <col collapsed="false" hidden="false" max="2" min="2" style="0" width="35.8622448979592"/>
    <col collapsed="false" hidden="false" max="3" min="3" style="0" width="20.1428571428571"/>
    <col collapsed="false" hidden="false" max="4" min="4" style="0" width="4.13775510204082"/>
    <col collapsed="false" hidden="false" max="5" min="5" style="0" width="4.57142857142857"/>
    <col collapsed="false" hidden="false" max="6" min="6" style="0" width="19.1428571428571"/>
    <col collapsed="false" hidden="false" max="7" min="7" style="0" width="9.13265306122449"/>
    <col collapsed="false" hidden="false" max="8" min="8" style="0" width="20.1428571428571"/>
    <col collapsed="false" hidden="false" max="9" min="9" style="0" width="28.9948979591837"/>
    <col collapsed="false" hidden="false" max="10" min="10" style="0" width="14.8571428571429"/>
    <col collapsed="false" hidden="false" max="1025" min="11" style="0" width="14.4285714285714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8.75" hidden="false" customHeight="true" outlineLevel="0" collapsed="false">
      <c r="A2" s="2" t="n">
        <v>1</v>
      </c>
      <c r="B2" s="2" t="s">
        <v>10</v>
      </c>
      <c r="C2" s="2" t="s">
        <v>11</v>
      </c>
      <c r="D2" s="2" t="n">
        <f aca="false">LEN(C2)-LEN(SUBSTITUTE(C2,",",""))+1</f>
        <v>6</v>
      </c>
      <c r="E2" s="2" t="n">
        <f aca="false">D2</f>
        <v>6</v>
      </c>
      <c r="F2" s="3" t="s">
        <v>12</v>
      </c>
      <c r="G2" s="4" t="s">
        <v>13</v>
      </c>
      <c r="H2" s="5" t="str">
        <f aca="false">HYPERLINK("http://www.aliexpress.com/snapshot/6522467977.html?orderId=66088301478625","XCH-5050RGB")</f>
        <v>XCH-5050RGB</v>
      </c>
      <c r="I2" s="2" t="s">
        <v>14</v>
      </c>
      <c r="J2" s="4" t="s">
        <v>15</v>
      </c>
    </row>
    <row r="3" customFormat="false" ht="15.75" hidden="false" customHeight="false" outlineLevel="0" collapsed="false">
      <c r="A3" s="2" t="n">
        <v>2</v>
      </c>
      <c r="B3" s="2" t="s">
        <v>16</v>
      </c>
      <c r="C3" s="2" t="s">
        <v>17</v>
      </c>
      <c r="D3" s="2" t="n">
        <f aca="false">LEN(C3)-LEN(SUBSTITUTE(C3,",",""))+1</f>
        <v>2</v>
      </c>
      <c r="E3" s="2" t="n">
        <f aca="false">D3</f>
        <v>2</v>
      </c>
      <c r="F3" s="6" t="s">
        <v>18</v>
      </c>
      <c r="G3" s="7" t="s">
        <v>19</v>
      </c>
      <c r="H3" s="4" t="str">
        <f aca="false">F3</f>
        <v>CL10B104JO8NNNC</v>
      </c>
      <c r="I3" s="2" t="s">
        <v>20</v>
      </c>
      <c r="J3" s="4" t="s">
        <v>21</v>
      </c>
    </row>
    <row r="4" customFormat="false" ht="15.75" hidden="false" customHeight="false" outlineLevel="0" collapsed="false">
      <c r="A4" s="2" t="n">
        <v>3</v>
      </c>
      <c r="B4" s="2" t="s">
        <v>22</v>
      </c>
      <c r="C4" s="2" t="s">
        <v>23</v>
      </c>
      <c r="D4" s="2" t="n">
        <f aca="false">LEN(C4)-LEN(SUBSTITUTE(C4,",",""))+1</f>
        <v>2</v>
      </c>
      <c r="E4" s="2" t="n">
        <f aca="false">D4</f>
        <v>2</v>
      </c>
      <c r="F4" s="3" t="s">
        <v>24</v>
      </c>
      <c r="G4" s="7" t="s">
        <v>25</v>
      </c>
      <c r="H4" s="4" t="str">
        <f aca="false">F4</f>
        <v>CL10C180JB8NNNC</v>
      </c>
      <c r="I4" s="2" t="s">
        <v>20</v>
      </c>
      <c r="J4" s="4" t="s">
        <v>26</v>
      </c>
    </row>
    <row r="5" customFormat="false" ht="15.75" hidden="false" customHeight="false" outlineLevel="0" collapsed="false">
      <c r="A5" s="2" t="n">
        <v>4</v>
      </c>
      <c r="B5" s="2" t="s">
        <v>27</v>
      </c>
      <c r="C5" s="2" t="s">
        <v>28</v>
      </c>
      <c r="D5" s="2" t="n">
        <f aca="false">LEN(C5)-LEN(SUBSTITUTE(C5,",",""))+1</f>
        <v>2</v>
      </c>
      <c r="E5" s="2" t="n">
        <f aca="false">D5</f>
        <v>2</v>
      </c>
      <c r="F5" s="3" t="s">
        <v>29</v>
      </c>
      <c r="G5" s="7" t="s">
        <v>19</v>
      </c>
      <c r="H5" s="4" t="str">
        <f aca="false">F5</f>
        <v>CL10B681JB8NNNC</v>
      </c>
      <c r="I5" s="2" t="s">
        <v>20</v>
      </c>
      <c r="J5" s="4" t="s">
        <v>30</v>
      </c>
    </row>
    <row r="6" customFormat="false" ht="15.75" hidden="false" customHeight="false" outlineLevel="0" collapsed="false">
      <c r="A6" s="2" t="n">
        <v>5</v>
      </c>
      <c r="B6" s="2" t="s">
        <v>31</v>
      </c>
      <c r="C6" s="2" t="s">
        <v>32</v>
      </c>
      <c r="D6" s="2" t="n">
        <f aca="false">LEN(C6)-LEN(SUBSTITUTE(C6,",",""))+1</f>
        <v>2</v>
      </c>
      <c r="E6" s="2" t="n">
        <f aca="false">D6</f>
        <v>2</v>
      </c>
      <c r="F6" s="3" t="s">
        <v>33</v>
      </c>
      <c r="G6" s="7" t="s">
        <v>19</v>
      </c>
      <c r="H6" s="4" t="str">
        <f aca="false">F6</f>
        <v>CL10B822KB8NNNC</v>
      </c>
      <c r="I6" s="2" t="s">
        <v>20</v>
      </c>
      <c r="J6" s="4" t="s">
        <v>34</v>
      </c>
    </row>
    <row r="7" customFormat="false" ht="15.75" hidden="false" customHeight="false" outlineLevel="0" collapsed="false">
      <c r="A7" s="2" t="n">
        <v>6</v>
      </c>
      <c r="B7" s="2" t="s">
        <v>35</v>
      </c>
      <c r="C7" s="2" t="s">
        <v>36</v>
      </c>
      <c r="D7" s="2" t="n">
        <f aca="false">LEN(C7)-LEN(SUBSTITUTE(C7,",",""))+1</f>
        <v>5</v>
      </c>
      <c r="E7" s="2" t="n">
        <f aca="false">D7</f>
        <v>5</v>
      </c>
      <c r="F7" s="3" t="s">
        <v>37</v>
      </c>
      <c r="G7" s="7" t="s">
        <v>25</v>
      </c>
      <c r="H7" s="4" t="str">
        <f aca="false">F7</f>
        <v>CL31A226MOCLNNC</v>
      </c>
      <c r="I7" s="2" t="s">
        <v>38</v>
      </c>
      <c r="J7" s="4" t="s">
        <v>39</v>
      </c>
    </row>
    <row r="8" customFormat="false" ht="15.75" hidden="false" customHeight="false" outlineLevel="0" collapsed="false">
      <c r="A8" s="2" t="n">
        <v>7</v>
      </c>
      <c r="B8" s="2" t="s">
        <v>40</v>
      </c>
      <c r="C8" s="2" t="s">
        <v>41</v>
      </c>
      <c r="D8" s="2" t="n">
        <f aca="false">LEN(C8)-LEN(SUBSTITUTE(C8,",",""))+1</f>
        <v>5</v>
      </c>
      <c r="E8" s="2" t="n">
        <f aca="false">D8</f>
        <v>5</v>
      </c>
      <c r="F8" s="3" t="s">
        <v>42</v>
      </c>
      <c r="G8" s="7" t="s">
        <v>43</v>
      </c>
      <c r="H8" s="4" t="str">
        <f aca="false">F8</f>
        <v>GMK316BJ106KL-T</v>
      </c>
      <c r="I8" s="2" t="s">
        <v>38</v>
      </c>
      <c r="J8" s="4" t="s">
        <v>44</v>
      </c>
    </row>
    <row r="9" customFormat="false" ht="15.75" hidden="false" customHeight="false" outlineLevel="0" collapsed="false">
      <c r="A9" s="2" t="n">
        <v>8</v>
      </c>
      <c r="B9" s="2" t="s">
        <v>45</v>
      </c>
      <c r="C9" s="2" t="s">
        <v>46</v>
      </c>
      <c r="D9" s="2" t="n">
        <f aca="false">LEN(C9)-LEN(SUBSTITUTE(C9,",",""))+1</f>
        <v>1</v>
      </c>
      <c r="E9" s="2" t="n">
        <f aca="false">D9</f>
        <v>1</v>
      </c>
      <c r="F9" s="3" t="s">
        <v>47</v>
      </c>
      <c r="G9" s="7" t="s">
        <v>48</v>
      </c>
      <c r="H9" s="4" t="s">
        <v>49</v>
      </c>
      <c r="I9" s="2" t="s">
        <v>50</v>
      </c>
      <c r="J9" s="4" t="s">
        <v>51</v>
      </c>
    </row>
    <row r="10" customFormat="false" ht="15.75" hidden="false" customHeight="false" outlineLevel="0" collapsed="false">
      <c r="A10" s="2" t="n">
        <v>9</v>
      </c>
      <c r="B10" s="2" t="s">
        <v>52</v>
      </c>
      <c r="C10" s="2" t="s">
        <v>53</v>
      </c>
      <c r="D10" s="2" t="n">
        <f aca="false">LEN(C10)-LEN(SUBSTITUTE(C10,",",""))+1</f>
        <v>2</v>
      </c>
      <c r="E10" s="2" t="n">
        <f aca="false">D10</f>
        <v>2</v>
      </c>
      <c r="F10" s="3" t="s">
        <v>54</v>
      </c>
      <c r="G10" s="4" t="s">
        <v>25</v>
      </c>
      <c r="H10" s="4" t="s">
        <v>55</v>
      </c>
      <c r="I10" s="2" t="s">
        <v>50</v>
      </c>
      <c r="J10" s="4" t="s">
        <v>56</v>
      </c>
    </row>
    <row r="11" customFormat="false" ht="15.75" hidden="false" customHeight="false" outlineLevel="0" collapsed="false">
      <c r="A11" s="2" t="n">
        <v>10</v>
      </c>
      <c r="B11" s="2" t="s">
        <v>57</v>
      </c>
      <c r="C11" s="2" t="s">
        <v>58</v>
      </c>
      <c r="D11" s="2" t="n">
        <f aca="false">LEN(C11)-LEN(SUBSTITUTE(C11,",",""))+1</f>
        <v>4</v>
      </c>
      <c r="E11" s="2" t="n">
        <f aca="false">D11</f>
        <v>4</v>
      </c>
      <c r="F11" s="3" t="s">
        <v>59</v>
      </c>
      <c r="G11" s="4" t="s">
        <v>25</v>
      </c>
      <c r="H11" s="4" t="str">
        <f aca="false">F11</f>
        <v>B340LB-13-F</v>
      </c>
      <c r="I11" s="2" t="s">
        <v>60</v>
      </c>
      <c r="J11" s="4" t="s">
        <v>61</v>
      </c>
    </row>
    <row r="12" customFormat="false" ht="15.75" hidden="false" customHeight="false" outlineLevel="0" collapsed="false">
      <c r="A12" s="2" t="n">
        <v>11</v>
      </c>
      <c r="B12" s="2" t="s">
        <v>62</v>
      </c>
      <c r="C12" s="2" t="s">
        <v>63</v>
      </c>
      <c r="D12" s="2" t="n">
        <f aca="false">LEN(C12)-LEN(SUBSTITUTE(C12,",",""))+1</f>
        <v>1</v>
      </c>
      <c r="E12" s="2" t="n">
        <f aca="false">D12</f>
        <v>1</v>
      </c>
      <c r="F12" s="3" t="s">
        <v>64</v>
      </c>
      <c r="G12" s="7" t="s">
        <v>48</v>
      </c>
      <c r="H12" s="4" t="s">
        <v>65</v>
      </c>
      <c r="I12" s="2" t="s">
        <v>66</v>
      </c>
      <c r="J12" s="4" t="s">
        <v>67</v>
      </c>
    </row>
    <row r="13" customFormat="false" ht="12.8" hidden="false" customHeight="false" outlineLevel="0" collapsed="false">
      <c r="A13" s="2" t="n">
        <v>12</v>
      </c>
      <c r="B13" s="8" t="s">
        <v>68</v>
      </c>
      <c r="C13" s="8" t="s">
        <v>69</v>
      </c>
      <c r="D13" s="2" t="n">
        <f aca="false">LEN(C13)-LEN(SUBSTITUTE(C13,",",""))+1</f>
        <v>3</v>
      </c>
      <c r="E13" s="2" t="n">
        <f aca="false">D13</f>
        <v>3</v>
      </c>
      <c r="F13" s="3" t="s">
        <v>70</v>
      </c>
      <c r="G13" s="7" t="s">
        <v>48</v>
      </c>
      <c r="H13" s="4" t="s">
        <v>71</v>
      </c>
      <c r="I13" s="2" t="s">
        <v>66</v>
      </c>
      <c r="J13" s="4" t="s">
        <v>72</v>
      </c>
    </row>
    <row r="14" customFormat="false" ht="12.8" hidden="false" customHeight="false" outlineLevel="0" collapsed="false">
      <c r="A14" s="2" t="n">
        <v>13</v>
      </c>
      <c r="B14" s="8" t="s">
        <v>73</v>
      </c>
      <c r="C14" s="8" t="s">
        <v>74</v>
      </c>
      <c r="D14" s="2" t="n">
        <f aca="false">LEN(C14)-LEN(SUBSTITUTE(C14,",",""))+1</f>
        <v>2</v>
      </c>
      <c r="E14" s="2" t="n">
        <f aca="false">D14</f>
        <v>2</v>
      </c>
      <c r="F14" s="3" t="s">
        <v>75</v>
      </c>
      <c r="G14" s="7" t="s">
        <v>48</v>
      </c>
      <c r="H14" s="4" t="s">
        <v>76</v>
      </c>
      <c r="I14" s="2" t="s">
        <v>66</v>
      </c>
      <c r="J14" s="4" t="s">
        <v>77</v>
      </c>
    </row>
    <row r="15" customFormat="false" ht="12.8" hidden="false" customHeight="false" outlineLevel="0" collapsed="false">
      <c r="A15" s="2" t="n">
        <v>14</v>
      </c>
      <c r="B15" s="8" t="s">
        <v>78</v>
      </c>
      <c r="C15" s="8" t="s">
        <v>79</v>
      </c>
      <c r="D15" s="2" t="n">
        <f aca="false">LEN(C15)-LEN(SUBSTITUTE(C15,",",""))+1</f>
        <v>1</v>
      </c>
      <c r="E15" s="2" t="n">
        <f aca="false">D15</f>
        <v>1</v>
      </c>
      <c r="F15" s="3" t="s">
        <v>80</v>
      </c>
      <c r="G15" s="7" t="s">
        <v>48</v>
      </c>
      <c r="H15" s="4" t="s">
        <v>81</v>
      </c>
      <c r="I15" s="2" t="s">
        <v>66</v>
      </c>
      <c r="J15" s="4" t="s">
        <v>82</v>
      </c>
    </row>
    <row r="16" customFormat="false" ht="12.8" hidden="false" customHeight="false" outlineLevel="0" collapsed="false">
      <c r="A16" s="2" t="n">
        <v>15</v>
      </c>
      <c r="B16" s="8" t="s">
        <v>83</v>
      </c>
      <c r="C16" s="8" t="s">
        <v>84</v>
      </c>
      <c r="D16" s="2" t="n">
        <f aca="false">LEN(C16)-LEN(SUBSTITUTE(C16,",",""))+1</f>
        <v>1</v>
      </c>
      <c r="E16" s="2" t="n">
        <f aca="false">D16</f>
        <v>1</v>
      </c>
      <c r="F16" s="3" t="s">
        <v>85</v>
      </c>
      <c r="G16" s="7" t="s">
        <v>48</v>
      </c>
      <c r="H16" s="4" t="s">
        <v>86</v>
      </c>
      <c r="I16" s="2" t="s">
        <v>66</v>
      </c>
      <c r="J16" s="4" t="s">
        <v>87</v>
      </c>
    </row>
    <row r="17" customFormat="false" ht="12.8" hidden="false" customHeight="false" outlineLevel="0" collapsed="false">
      <c r="A17" s="2" t="n">
        <v>16</v>
      </c>
      <c r="B17" s="8" t="s">
        <v>88</v>
      </c>
      <c r="C17" s="8" t="s">
        <v>89</v>
      </c>
      <c r="D17" s="2" t="n">
        <f aca="false">LEN(C17)-LEN(SUBSTITUTE(C17,",",""))+1</f>
        <v>4</v>
      </c>
      <c r="E17" s="9" t="n">
        <v>2</v>
      </c>
      <c r="F17" s="3" t="s">
        <v>90</v>
      </c>
      <c r="G17" s="7" t="s">
        <v>48</v>
      </c>
      <c r="H17" s="4" t="s">
        <v>91</v>
      </c>
      <c r="I17" s="2" t="s">
        <v>66</v>
      </c>
      <c r="J17" s="4" t="n">
        <v>68</v>
      </c>
    </row>
    <row r="18" customFormat="false" ht="12.8" hidden="false" customHeight="false" outlineLevel="0" collapsed="false">
      <c r="A18" s="2" t="n">
        <v>17</v>
      </c>
      <c r="B18" s="8" t="s">
        <v>92</v>
      </c>
      <c r="C18" s="8" t="s">
        <v>93</v>
      </c>
      <c r="D18" s="2" t="n">
        <f aca="false">LEN(C18)-LEN(SUBSTITUTE(C18,",",""))+1</f>
        <v>2</v>
      </c>
      <c r="E18" s="2" t="n">
        <f aca="false">D18</f>
        <v>2</v>
      </c>
      <c r="F18" s="3" t="s">
        <v>94</v>
      </c>
      <c r="G18" s="7" t="s">
        <v>48</v>
      </c>
      <c r="H18" s="4" t="s">
        <v>95</v>
      </c>
      <c r="I18" s="2" t="s">
        <v>66</v>
      </c>
      <c r="J18" s="4" t="n">
        <v>120</v>
      </c>
    </row>
    <row r="19" customFormat="false" ht="12.8" hidden="false" customHeight="false" outlineLevel="0" collapsed="false">
      <c r="A19" s="2" t="n">
        <v>18</v>
      </c>
      <c r="B19" s="8" t="s">
        <v>96</v>
      </c>
      <c r="C19" s="8" t="s">
        <v>97</v>
      </c>
      <c r="D19" s="2" t="n">
        <f aca="false">LEN(C19)-LEN(SUBSTITUTE(C19,",",""))+1</f>
        <v>2</v>
      </c>
      <c r="E19" s="2" t="n">
        <f aca="false">D19</f>
        <v>2</v>
      </c>
      <c r="F19" s="3" t="s">
        <v>98</v>
      </c>
      <c r="G19" s="4" t="s">
        <v>13</v>
      </c>
      <c r="H19" s="5" t="str">
        <f aca="false">HYPERLINK("http://www.aliexpress.com/snapshot/6525845753.html?orderId=66107612918625","TPS54331DR")</f>
        <v>TPS54331DR</v>
      </c>
      <c r="I19" s="2" t="s">
        <v>99</v>
      </c>
      <c r="J19" s="4" t="s">
        <v>100</v>
      </c>
    </row>
    <row r="20" customFormat="false" ht="12.8" hidden="false" customHeight="false" outlineLevel="0" collapsed="false">
      <c r="A20" s="2" t="n">
        <v>19</v>
      </c>
      <c r="B20" s="8" t="s">
        <v>101</v>
      </c>
      <c r="C20" s="8" t="s">
        <v>102</v>
      </c>
      <c r="D20" s="2" t="n">
        <f aca="false">LEN(C20)-LEN(SUBSTITUTE(C20,",",""))+1</f>
        <v>2</v>
      </c>
      <c r="E20" s="2" t="n">
        <f aca="false">D20</f>
        <v>2</v>
      </c>
      <c r="F20" s="3" t="s">
        <v>103</v>
      </c>
      <c r="G20" s="4" t="s">
        <v>13</v>
      </c>
      <c r="H20" s="4" t="str">
        <f aca="false">F20</f>
        <v>TAJD107K016RNJ </v>
      </c>
      <c r="I20" s="2" t="s">
        <v>104</v>
      </c>
      <c r="J20" s="4" t="s">
        <v>105</v>
      </c>
    </row>
    <row r="21" customFormat="false" ht="15.75" hidden="false" customHeight="false" outlineLevel="0" collapsed="false">
      <c r="A21" s="10" t="n">
        <f aca="false">COUNT(A2:A20)</f>
        <v>19</v>
      </c>
      <c r="B21" s="2"/>
      <c r="C21" s="2"/>
      <c r="D21" s="2"/>
      <c r="E21" s="10" t="n">
        <f aca="false">SUM(E2:E20)</f>
        <v>47</v>
      </c>
      <c r="F21" s="4"/>
      <c r="G21" s="4"/>
      <c r="H21" s="4"/>
      <c r="I21" s="2"/>
      <c r="J21" s="4"/>
    </row>
    <row r="22" customFormat="false" ht="15.75" hidden="false" customHeight="false" outlineLevel="0" collapsed="false">
      <c r="A22" s="2"/>
      <c r="B22" s="2"/>
      <c r="C22" s="2"/>
      <c r="D22" s="2"/>
      <c r="E22" s="2"/>
      <c r="F22" s="4"/>
      <c r="G22" s="4"/>
      <c r="H22" s="4"/>
      <c r="I22" s="2"/>
      <c r="J22" s="4"/>
    </row>
    <row r="23" customFormat="false" ht="15.75" hidden="false" customHeight="false" outlineLevel="0" collapsed="false">
      <c r="A23" s="11"/>
      <c r="B23" s="12" t="s">
        <v>106</v>
      </c>
      <c r="C23" s="13"/>
      <c r="D23" s="13"/>
      <c r="E23" s="13"/>
      <c r="F23" s="14"/>
      <c r="G23" s="14"/>
      <c r="H23" s="14"/>
      <c r="I23" s="13"/>
      <c r="J23" s="14"/>
    </row>
    <row r="24" customFormat="false" ht="15.75" hidden="false" customHeight="false" outlineLevel="0" collapsed="false">
      <c r="A24" s="2" t="n">
        <v>20</v>
      </c>
      <c r="B24" s="2" t="s">
        <v>107</v>
      </c>
      <c r="C24" s="2" t="s">
        <v>108</v>
      </c>
      <c r="D24" s="2" t="n">
        <v>1</v>
      </c>
      <c r="E24" s="2" t="n">
        <v>1</v>
      </c>
      <c r="F24" s="15" t="s">
        <v>109</v>
      </c>
      <c r="G24" s="4" t="s">
        <v>109</v>
      </c>
      <c r="H24" s="4"/>
      <c r="I24" s="2"/>
      <c r="J24" s="4"/>
    </row>
    <row r="25" customFormat="false" ht="15.75" hidden="false" customHeight="false" outlineLevel="0" collapsed="false">
      <c r="A25" s="2" t="n">
        <v>21</v>
      </c>
      <c r="B25" s="2" t="s">
        <v>110</v>
      </c>
      <c r="C25" s="2" t="s">
        <v>111</v>
      </c>
      <c r="D25" s="2" t="n">
        <f aca="false">LEN(C25)-LEN(SUBSTITUTE(C25,",",""))+1</f>
        <v>2</v>
      </c>
      <c r="E25" s="2" t="n">
        <f aca="false">D25</f>
        <v>2</v>
      </c>
      <c r="F25" s="4"/>
      <c r="G25" s="4" t="s">
        <v>13</v>
      </c>
      <c r="H25" s="4"/>
      <c r="I25" s="2" t="s">
        <v>112</v>
      </c>
      <c r="J25" s="4" t="s">
        <v>113</v>
      </c>
    </row>
    <row r="26" customFormat="false" ht="15.75" hidden="false" customHeight="false" outlineLevel="0" collapsed="false">
      <c r="A26" s="2" t="n">
        <v>22</v>
      </c>
      <c r="B26" s="2" t="s">
        <v>114</v>
      </c>
      <c r="C26" s="2" t="s">
        <v>115</v>
      </c>
      <c r="D26" s="2" t="n">
        <f aca="false">LEN(C26)-LEN(SUBSTITUTE(C26,",",""))+1</f>
        <v>7</v>
      </c>
      <c r="E26" s="2" t="n">
        <f aca="false">D26</f>
        <v>7</v>
      </c>
      <c r="F26" s="4"/>
      <c r="G26" s="4" t="s">
        <v>13</v>
      </c>
      <c r="H26" s="4"/>
      <c r="I26" s="2" t="s">
        <v>116</v>
      </c>
      <c r="J26" s="4" t="s">
        <v>117</v>
      </c>
    </row>
    <row r="27" customFormat="false" ht="12.8" hidden="false" customHeight="false" outlineLevel="0" collapsed="false">
      <c r="A27" s="2" t="n">
        <v>23</v>
      </c>
      <c r="B27" s="2" t="s">
        <v>118</v>
      </c>
      <c r="C27" s="2" t="s">
        <v>119</v>
      </c>
      <c r="D27" s="2" t="n">
        <f aca="false">LEN(C27)-LEN(SUBSTITUTE(C27,",",""))+1</f>
        <v>1</v>
      </c>
      <c r="E27" s="9" t="n">
        <v>0</v>
      </c>
      <c r="F27" s="4"/>
      <c r="G27" s="16"/>
      <c r="H27" s="4"/>
      <c r="I27" s="2" t="s">
        <v>66</v>
      </c>
      <c r="J27" s="4" t="s">
        <v>120</v>
      </c>
    </row>
    <row r="28" customFormat="false" ht="12.8" hidden="false" customHeight="false" outlineLevel="0" collapsed="false">
      <c r="A28" s="2" t="n">
        <v>24</v>
      </c>
      <c r="B28" s="2" t="s">
        <v>121</v>
      </c>
      <c r="C28" s="2" t="s">
        <v>122</v>
      </c>
      <c r="D28" s="2" t="n">
        <f aca="false">LEN(C28)-LEN(SUBSTITUTE(C28,",",""))+1</f>
        <v>1</v>
      </c>
      <c r="E28" s="9" t="n">
        <v>0</v>
      </c>
      <c r="F28" s="4"/>
      <c r="G28" s="16"/>
      <c r="H28" s="4"/>
      <c r="I28" s="2" t="s">
        <v>66</v>
      </c>
      <c r="J28" s="4" t="s">
        <v>123</v>
      </c>
    </row>
    <row r="29" customFormat="false" ht="12.8" hidden="false" customHeight="false" outlineLevel="0" collapsed="false">
      <c r="A29" s="2" t="n">
        <v>25</v>
      </c>
      <c r="B29" s="2" t="s">
        <v>124</v>
      </c>
      <c r="C29" s="2" t="s">
        <v>125</v>
      </c>
      <c r="D29" s="2" t="n">
        <f aca="false">LEN(C29)-LEN(SUBSTITUTE(C29,",",""))+1</f>
        <v>4</v>
      </c>
      <c r="E29" s="9" t="n">
        <v>0</v>
      </c>
      <c r="F29" s="4" t="s">
        <v>126</v>
      </c>
      <c r="G29" s="17"/>
      <c r="H29" s="4"/>
      <c r="I29" s="2" t="s">
        <v>104</v>
      </c>
      <c r="J29" s="4" t="s">
        <v>127</v>
      </c>
    </row>
    <row r="30" customFormat="false" ht="12.8" hidden="false" customHeight="false" outlineLevel="0" collapsed="false">
      <c r="A30" s="2" t="n">
        <v>26</v>
      </c>
      <c r="B30" s="18" t="s">
        <v>88</v>
      </c>
      <c r="C30" s="2" t="s">
        <v>128</v>
      </c>
      <c r="D30" s="2" t="n">
        <v>2</v>
      </c>
      <c r="E30" s="9" t="n">
        <v>0</v>
      </c>
      <c r="F30" s="4"/>
      <c r="G30" s="4"/>
      <c r="H30" s="4"/>
      <c r="I30" s="2"/>
      <c r="J30" s="4"/>
    </row>
    <row r="31" customFormat="false" ht="15.75" hidden="false" customHeight="false" outlineLevel="0" collapsed="false">
      <c r="A31" s="13"/>
      <c r="B31" s="13"/>
      <c r="C31" s="13"/>
      <c r="D31" s="13"/>
      <c r="E31" s="13"/>
      <c r="F31" s="14"/>
      <c r="G31" s="14"/>
      <c r="H31" s="14"/>
      <c r="I31" s="13"/>
      <c r="J31" s="14"/>
    </row>
  </sheetData>
  <conditionalFormatting sqref="E2:E20,E24:E30">
    <cfRule type="expression" priority="2" aboveAverage="0" equalAverage="0" bottom="0" percent="0" rank="0" text="" dxfId="0">
      <formula>ne(D2,E2)</formula>
    </cfRule>
  </conditionalFormatting>
  <conditionalFormatting sqref="G2:G23,G25:G31,G33,G35:G36,F37,H38:H41">
    <cfRule type="containsText" priority="3" aboveAverage="0" equalAverage="0" bottom="0" percent="0" rank="0" text="Alibaba" dxfId="1"/>
  </conditionalFormatting>
  <conditionalFormatting sqref="G2:G23,G25:G31,G33,G35:G36,F37,H38:H41">
    <cfRule type="containsText" priority="4" aboveAverage="0" equalAverage="0" bottom="0" percent="0" rank="0" text="DigiKey" dxfId="2"/>
  </conditionalFormatting>
  <conditionalFormatting sqref="G2:G23,G25:G31,G33,G35:G36,F37,H38:H41">
    <cfRule type="containsText" priority="5" aboveAverage="0" equalAverage="0" bottom="0" percent="0" rank="0" text="Arrow" dxfId="3"/>
  </conditionalFormatting>
  <conditionalFormatting sqref="G2:G23,G25:G31,G33,G35:G36,F37,H38:H41">
    <cfRule type="containsText" priority="6" aboveAverage="0" equalAverage="0" bottom="0" percent="0" rank="0" text="Verical" dxfId="4"/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LibreOffice/4.4.3.2$Linux_X86_64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2015-06-24T13:46:02Z</dcterms:modified>
  <cp:revision>3</cp:revision>
</cp:coreProperties>
</file>