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monah02/Downloads/"/>
    </mc:Choice>
  </mc:AlternateContent>
  <bookViews>
    <workbookView xWindow="560" yWindow="560" windowWidth="25040" windowHeight="16080" tabRatio="500"/>
  </bookViews>
  <sheets>
    <sheet name="Sheet1" sheetId="1" r:id="rId1"/>
  </sheets>
  <externalReferences>
    <externalReference r:id="rId2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5" i="1"/>
  <c r="B7" i="1"/>
  <c r="B9" i="1"/>
  <c r="B11" i="1"/>
  <c r="G3" i="1"/>
  <c r="G5" i="1"/>
  <c r="G7" i="1"/>
  <c r="G9" i="1"/>
  <c r="G11" i="1"/>
  <c r="F3" i="1"/>
  <c r="F5" i="1"/>
  <c r="F7" i="1"/>
  <c r="F9" i="1"/>
  <c r="F11" i="1"/>
  <c r="E3" i="1"/>
  <c r="E5" i="1"/>
  <c r="E7" i="1"/>
  <c r="E9" i="1"/>
  <c r="E11" i="1"/>
  <c r="D3" i="1"/>
  <c r="D5" i="1"/>
  <c r="D7" i="1"/>
  <c r="D9" i="1"/>
  <c r="D11" i="1"/>
  <c r="C3" i="1"/>
  <c r="C5" i="1"/>
  <c r="C7" i="1"/>
  <c r="C9" i="1"/>
  <c r="C11" i="1"/>
  <c r="B1" i="1"/>
  <c r="F1" i="1"/>
  <c r="G13" i="1"/>
  <c r="F2" i="1"/>
  <c r="F4" i="1"/>
  <c r="F6" i="1"/>
  <c r="F8" i="1"/>
  <c r="F10" i="1"/>
  <c r="F13" i="1"/>
  <c r="E1" i="1"/>
  <c r="E2" i="1"/>
  <c r="E4" i="1"/>
  <c r="E6" i="1"/>
  <c r="E8" i="1"/>
  <c r="E10" i="1"/>
  <c r="E13" i="1"/>
  <c r="D1" i="1"/>
  <c r="D2" i="1"/>
  <c r="D4" i="1"/>
  <c r="D6" i="1"/>
  <c r="D8" i="1"/>
  <c r="D10" i="1"/>
  <c r="D13" i="1"/>
  <c r="C1" i="1"/>
  <c r="C2" i="1"/>
  <c r="C4" i="1"/>
  <c r="C6" i="1"/>
  <c r="C8" i="1"/>
  <c r="C10" i="1"/>
  <c r="C13" i="1"/>
  <c r="B2" i="1"/>
  <c r="B4" i="1"/>
  <c r="B6" i="1"/>
  <c r="B8" i="1"/>
  <c r="B10" i="1"/>
  <c r="B13" i="1"/>
  <c r="A13" i="1"/>
  <c r="G2" i="1"/>
  <c r="G4" i="1"/>
  <c r="G6" i="1"/>
  <c r="G8" i="1"/>
  <c r="G10" i="1"/>
  <c r="G12" i="1"/>
  <c r="F12" i="1"/>
  <c r="E12" i="1"/>
  <c r="D12" i="1"/>
  <c r="C12" i="1"/>
  <c r="B12" i="1"/>
  <c r="A12" i="1"/>
  <c r="G1" i="1"/>
  <c r="A11" i="1"/>
  <c r="A10" i="1"/>
  <c r="A9" i="1"/>
  <c r="A8" i="1"/>
  <c r="A7" i="1"/>
  <c r="A6" i="1"/>
  <c r="A5" i="1"/>
  <c r="A4" i="1"/>
  <c r="A3" i="1"/>
  <c r="A2" i="1"/>
  <c r="A1" i="1"/>
</calcChain>
</file>

<file path=xl/sharedStrings.xml><?xml version="1.0" encoding="utf-8"?>
<sst xmlns="http://schemas.openxmlformats.org/spreadsheetml/2006/main" count="1" uniqueCount="1">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</sst>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ssandrapagan/Downloads/Single-Certification_%20Master%20File_November%202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worksheet"/>
      <sheetName val="Raw data"/>
      <sheetName val="Data Tables"/>
      <sheetName val="P&amp;P"/>
      <sheetName val="Employee Survey"/>
      <sheetName val="Buy-Develop &amp; CTC calculations"/>
      <sheetName val="CTC charts"/>
      <sheetName val="Gender mix Levels"/>
      <sheetName val="Benchmarking data"/>
      <sheetName val="Benchmark industry&amp;country"/>
      <sheetName val="Additional report charts"/>
      <sheetName val="Underlying Causes (5 areas)"/>
      <sheetName val="Action plan complete"/>
      <sheetName val="Selected actions"/>
    </sheetNames>
    <sheetDataSet>
      <sheetData sheetId="0"/>
      <sheetData sheetId="1"/>
      <sheetData sheetId="2">
        <row r="3">
          <cell r="A3" t="str">
            <v>Level of Responsibility</v>
          </cell>
          <cell r="B3" t="str">
            <v>Total number at beginning of 12-month period</v>
          </cell>
          <cell r="C3" t="str">
            <v>Recruited at this level from outside CompanyXYZ</v>
          </cell>
          <cell r="D3" t="str">
            <v>Promoted to this level from inside CompanyXYZ</v>
          </cell>
          <cell r="E3" t="str">
            <v>Promoted from this level to a higher level</v>
          </cell>
          <cell r="F3" t="str">
            <v>Left CompanyXYZ from this level</v>
          </cell>
          <cell r="G3" t="str">
            <v>Total number at end of 12-month period</v>
          </cell>
        </row>
        <row r="4">
          <cell r="A4" t="str">
            <v>Top management men</v>
          </cell>
          <cell r="B4">
            <v>19</v>
          </cell>
          <cell r="C4">
            <v>1</v>
          </cell>
          <cell r="D4">
            <v>1</v>
          </cell>
          <cell r="E4">
            <v>0</v>
          </cell>
          <cell r="F4">
            <v>5</v>
          </cell>
          <cell r="G4">
            <v>16</v>
          </cell>
        </row>
        <row r="5">
          <cell r="A5" t="str">
            <v>Top management women</v>
          </cell>
          <cell r="B5">
            <v>16</v>
          </cell>
          <cell r="C5">
            <v>2</v>
          </cell>
          <cell r="D5">
            <v>1</v>
          </cell>
          <cell r="E5">
            <v>0</v>
          </cell>
          <cell r="F5">
            <v>3</v>
          </cell>
          <cell r="G5">
            <v>16</v>
          </cell>
        </row>
        <row r="6">
          <cell r="A6" t="str">
            <v>Upper management men</v>
          </cell>
          <cell r="B6">
            <v>115</v>
          </cell>
          <cell r="C6">
            <v>10</v>
          </cell>
          <cell r="D6">
            <v>12</v>
          </cell>
          <cell r="E6">
            <v>1</v>
          </cell>
          <cell r="F6">
            <v>14</v>
          </cell>
          <cell r="G6">
            <v>122</v>
          </cell>
        </row>
        <row r="7">
          <cell r="A7" t="str">
            <v>Upper management women</v>
          </cell>
          <cell r="B7">
            <v>61</v>
          </cell>
          <cell r="C7">
            <v>2</v>
          </cell>
          <cell r="D7">
            <v>15</v>
          </cell>
          <cell r="E7">
            <v>1</v>
          </cell>
          <cell r="F7">
            <v>7</v>
          </cell>
          <cell r="G7">
            <v>70</v>
          </cell>
        </row>
        <row r="8">
          <cell r="A8" t="str">
            <v>Middle management men</v>
          </cell>
          <cell r="B8">
            <v>2728</v>
          </cell>
          <cell r="C8">
            <v>124</v>
          </cell>
          <cell r="D8">
            <v>147</v>
          </cell>
          <cell r="E8">
            <v>12</v>
          </cell>
          <cell r="F8">
            <v>167</v>
          </cell>
          <cell r="G8">
            <v>2820</v>
          </cell>
        </row>
        <row r="9">
          <cell r="A9" t="str">
            <v>Middle management women</v>
          </cell>
          <cell r="B9">
            <v>1825</v>
          </cell>
          <cell r="C9">
            <v>85</v>
          </cell>
          <cell r="D9">
            <v>143</v>
          </cell>
          <cell r="E9">
            <v>15</v>
          </cell>
          <cell r="F9">
            <v>131</v>
          </cell>
          <cell r="G9">
            <v>1907</v>
          </cell>
        </row>
        <row r="10">
          <cell r="A10" t="str">
            <v>Junior management men</v>
          </cell>
          <cell r="B10">
            <v>1813</v>
          </cell>
          <cell r="C10">
            <v>333</v>
          </cell>
          <cell r="D10">
            <v>22</v>
          </cell>
          <cell r="E10">
            <v>147</v>
          </cell>
          <cell r="F10">
            <v>101</v>
          </cell>
          <cell r="G10">
            <v>1920</v>
          </cell>
        </row>
        <row r="11">
          <cell r="A11" t="str">
            <v>Junior management women</v>
          </cell>
          <cell r="B11">
            <v>2053</v>
          </cell>
          <cell r="C11">
            <v>362</v>
          </cell>
          <cell r="D11">
            <v>59</v>
          </cell>
          <cell r="E11">
            <v>143</v>
          </cell>
          <cell r="F11">
            <v>120</v>
          </cell>
          <cell r="G11">
            <v>2211</v>
          </cell>
        </row>
        <row r="12">
          <cell r="A12" t="str">
            <v>Operational men</v>
          </cell>
          <cell r="B12">
            <v>862</v>
          </cell>
          <cell r="C12">
            <v>93</v>
          </cell>
          <cell r="D12">
            <v>0</v>
          </cell>
          <cell r="E12">
            <v>22</v>
          </cell>
          <cell r="F12">
            <v>55</v>
          </cell>
          <cell r="G12">
            <v>878</v>
          </cell>
        </row>
        <row r="13">
          <cell r="A13" t="str">
            <v>Operational women</v>
          </cell>
        </row>
        <row r="14">
          <cell r="A14" t="str">
            <v>Total men</v>
          </cell>
        </row>
        <row r="15">
          <cell r="A15" t="str">
            <v>Total women</v>
          </cell>
          <cell r="G15">
            <v>6188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50" workbookViewId="0">
      <selection activeCell="H12" sqref="H12:H13"/>
    </sheetView>
  </sheetViews>
  <sheetFormatPr baseColWidth="10" defaultRowHeight="16" x14ac:dyDescent="0.2"/>
  <cols>
    <col min="1" max="1" width="26.33203125" customWidth="1"/>
    <col min="2" max="2" width="18.83203125" customWidth="1"/>
  </cols>
  <sheetData>
    <row r="1" spans="1:8" ht="76" thickBot="1" x14ac:dyDescent="0.25">
      <c r="A1" s="1" t="str">
        <f>'[1]Data Tables'!A3</f>
        <v>Level of Responsibility</v>
      </c>
      <c r="B1" s="2" t="str">
        <f>'[1]Data Tables'!B3</f>
        <v>Total number at beginning of 12-month period</v>
      </c>
      <c r="C1" s="2" t="str">
        <f>'[1]Data Tables'!C3</f>
        <v>Recruited at this level from outside CompanyXYZ</v>
      </c>
      <c r="D1" s="2" t="str">
        <f>'[1]Data Tables'!D3</f>
        <v>Promoted to this level from inside CompanyXYZ</v>
      </c>
      <c r="E1" s="3" t="str">
        <f>'[1]Data Tables'!E3</f>
        <v>Promoted from this level to a higher level</v>
      </c>
      <c r="F1" s="2" t="str">
        <f>'[1]Data Tables'!F3</f>
        <v>Left CompanyXYZ from this level</v>
      </c>
      <c r="G1" s="4" t="str">
        <f>'[1]Data Tables'!G3</f>
        <v>Total number at end of 12-month period</v>
      </c>
      <c r="H1" t="s">
        <v>0</v>
      </c>
    </row>
    <row r="2" spans="1:8" ht="17" thickBot="1" x14ac:dyDescent="0.25">
      <c r="A2" s="1" t="str">
        <f>'[1]Data Tables'!A4</f>
        <v>Top management men</v>
      </c>
      <c r="B2" s="2">
        <f>'[1]Data Tables'!B4</f>
        <v>19</v>
      </c>
      <c r="C2" s="2">
        <f>'[1]Data Tables'!C4</f>
        <v>1</v>
      </c>
      <c r="D2" s="2">
        <f>'[1]Data Tables'!D4</f>
        <v>1</v>
      </c>
      <c r="E2" s="3">
        <f>'[1]Data Tables'!E4</f>
        <v>0</v>
      </c>
      <c r="F2" s="2">
        <f>'[1]Data Tables'!F4</f>
        <v>5</v>
      </c>
      <c r="G2" s="4">
        <f>'[1]Data Tables'!G4</f>
        <v>16</v>
      </c>
      <c r="H2">
        <v>0</v>
      </c>
    </row>
    <row r="3" spans="1:8" ht="17" thickBot="1" x14ac:dyDescent="0.25">
      <c r="A3" s="1" t="str">
        <f>'[1]Data Tables'!A5</f>
        <v>Top management women</v>
      </c>
      <c r="B3" s="2">
        <f>'[1]Data Tables'!B5</f>
        <v>16</v>
      </c>
      <c r="C3" s="2">
        <f>'[1]Data Tables'!C5</f>
        <v>2</v>
      </c>
      <c r="D3" s="2">
        <f>'[1]Data Tables'!D5</f>
        <v>1</v>
      </c>
      <c r="E3" s="2">
        <f>'[1]Data Tables'!E5</f>
        <v>0</v>
      </c>
      <c r="F3" s="2">
        <f>'[1]Data Tables'!F5</f>
        <v>3</v>
      </c>
      <c r="G3" s="4">
        <f>'[1]Data Tables'!G5</f>
        <v>16</v>
      </c>
      <c r="H3">
        <v>1</v>
      </c>
    </row>
    <row r="4" spans="1:8" ht="17" thickBot="1" x14ac:dyDescent="0.25">
      <c r="A4" s="1" t="str">
        <f>'[1]Data Tables'!A6</f>
        <v>Upper management men</v>
      </c>
      <c r="B4" s="2">
        <f>'[1]Data Tables'!B6</f>
        <v>115</v>
      </c>
      <c r="C4" s="2">
        <f>'[1]Data Tables'!C6</f>
        <v>10</v>
      </c>
      <c r="D4" s="2">
        <f>'[1]Data Tables'!D6</f>
        <v>12</v>
      </c>
      <c r="E4" s="2">
        <f>'[1]Data Tables'!E6</f>
        <v>1</v>
      </c>
      <c r="F4" s="2">
        <f>'[1]Data Tables'!F6</f>
        <v>14</v>
      </c>
      <c r="G4" s="4">
        <f>'[1]Data Tables'!G6</f>
        <v>122</v>
      </c>
      <c r="H4">
        <v>0</v>
      </c>
    </row>
    <row r="5" spans="1:8" ht="17" thickBot="1" x14ac:dyDescent="0.25">
      <c r="A5" s="1" t="str">
        <f>'[1]Data Tables'!A7</f>
        <v>Upper management women</v>
      </c>
      <c r="B5" s="2">
        <f>'[1]Data Tables'!B7</f>
        <v>61</v>
      </c>
      <c r="C5" s="2">
        <f>'[1]Data Tables'!C7</f>
        <v>2</v>
      </c>
      <c r="D5" s="2">
        <f>'[1]Data Tables'!D7</f>
        <v>15</v>
      </c>
      <c r="E5" s="2">
        <f>'[1]Data Tables'!E7</f>
        <v>1</v>
      </c>
      <c r="F5" s="2">
        <f>'[1]Data Tables'!F7</f>
        <v>7</v>
      </c>
      <c r="G5" s="4">
        <f>'[1]Data Tables'!G7</f>
        <v>70</v>
      </c>
      <c r="H5">
        <v>1</v>
      </c>
    </row>
    <row r="6" spans="1:8" ht="17" thickBot="1" x14ac:dyDescent="0.25">
      <c r="A6" s="1" t="str">
        <f>'[1]Data Tables'!A8</f>
        <v>Middle management men</v>
      </c>
      <c r="B6" s="2">
        <f>'[1]Data Tables'!B8</f>
        <v>2728</v>
      </c>
      <c r="C6" s="2">
        <f>'[1]Data Tables'!C8</f>
        <v>124</v>
      </c>
      <c r="D6" s="2">
        <f>'[1]Data Tables'!D8</f>
        <v>147</v>
      </c>
      <c r="E6" s="2">
        <f>'[1]Data Tables'!E8</f>
        <v>12</v>
      </c>
      <c r="F6" s="2">
        <f>'[1]Data Tables'!F8</f>
        <v>167</v>
      </c>
      <c r="G6" s="4">
        <f>'[1]Data Tables'!G8</f>
        <v>2820</v>
      </c>
      <c r="H6">
        <v>0</v>
      </c>
    </row>
    <row r="7" spans="1:8" ht="17" thickBot="1" x14ac:dyDescent="0.25">
      <c r="A7" s="1" t="str">
        <f>'[1]Data Tables'!A9</f>
        <v>Middle management women</v>
      </c>
      <c r="B7" s="2">
        <f>'[1]Data Tables'!B9</f>
        <v>1825</v>
      </c>
      <c r="C7" s="2">
        <f>'[1]Data Tables'!C9</f>
        <v>85</v>
      </c>
      <c r="D7" s="2">
        <f>'[1]Data Tables'!D9</f>
        <v>143</v>
      </c>
      <c r="E7" s="2">
        <f>'[1]Data Tables'!E9</f>
        <v>15</v>
      </c>
      <c r="F7" s="2">
        <f>'[1]Data Tables'!F9</f>
        <v>131</v>
      </c>
      <c r="G7" s="4">
        <f>'[1]Data Tables'!G9</f>
        <v>1907</v>
      </c>
      <c r="H7">
        <v>1</v>
      </c>
    </row>
    <row r="8" spans="1:8" ht="17" thickBot="1" x14ac:dyDescent="0.25">
      <c r="A8" s="1" t="str">
        <f>'[1]Data Tables'!A10</f>
        <v>Junior management men</v>
      </c>
      <c r="B8" s="2">
        <f>'[1]Data Tables'!B10</f>
        <v>1813</v>
      </c>
      <c r="C8" s="2">
        <f>'[1]Data Tables'!C10</f>
        <v>333</v>
      </c>
      <c r="D8" s="2">
        <f>'[1]Data Tables'!D10</f>
        <v>22</v>
      </c>
      <c r="E8" s="2">
        <f>'[1]Data Tables'!E10</f>
        <v>147</v>
      </c>
      <c r="F8" s="2">
        <f>'[1]Data Tables'!F10</f>
        <v>101</v>
      </c>
      <c r="G8" s="4">
        <f>'[1]Data Tables'!G10</f>
        <v>1920</v>
      </c>
      <c r="H8">
        <v>0</v>
      </c>
    </row>
    <row r="9" spans="1:8" ht="17" thickBot="1" x14ac:dyDescent="0.25">
      <c r="A9" s="1" t="str">
        <f>'[1]Data Tables'!A11</f>
        <v>Junior management women</v>
      </c>
      <c r="B9" s="2">
        <f>'[1]Data Tables'!B11</f>
        <v>2053</v>
      </c>
      <c r="C9" s="2">
        <f>'[1]Data Tables'!C11</f>
        <v>362</v>
      </c>
      <c r="D9" s="3">
        <f>'[1]Data Tables'!D11</f>
        <v>59</v>
      </c>
      <c r="E9" s="2">
        <f>'[1]Data Tables'!E11</f>
        <v>143</v>
      </c>
      <c r="F9" s="2">
        <f>'[1]Data Tables'!F11</f>
        <v>120</v>
      </c>
      <c r="G9" s="4">
        <f>'[1]Data Tables'!G11</f>
        <v>2211</v>
      </c>
      <c r="H9">
        <v>1</v>
      </c>
    </row>
    <row r="10" spans="1:8" ht="17" thickBot="1" x14ac:dyDescent="0.25">
      <c r="A10" s="1" t="str">
        <f>'[1]Data Tables'!A12</f>
        <v>Operational men</v>
      </c>
      <c r="B10" s="2">
        <f>'[1]Data Tables'!B12</f>
        <v>862</v>
      </c>
      <c r="C10" s="2">
        <f>'[1]Data Tables'!C12</f>
        <v>93</v>
      </c>
      <c r="D10" s="3">
        <f>'[1]Data Tables'!D12</f>
        <v>0</v>
      </c>
      <c r="E10" s="2">
        <f>'[1]Data Tables'!E12</f>
        <v>22</v>
      </c>
      <c r="F10" s="2">
        <f>'[1]Data Tables'!F12</f>
        <v>55</v>
      </c>
      <c r="G10" s="4">
        <f>'[1]Data Tables'!G12</f>
        <v>878</v>
      </c>
      <c r="H10">
        <v>0</v>
      </c>
    </row>
    <row r="11" spans="1:8" ht="17" thickBot="1" x14ac:dyDescent="0.25">
      <c r="A11" s="1" t="str">
        <f>'[1]Data Tables'!A13</f>
        <v>Operational women</v>
      </c>
      <c r="B11" s="5">
        <f t="shared" ref="B11:G11" si="0">B3+B5+B7+B9</f>
        <v>3955</v>
      </c>
      <c r="C11" s="5">
        <f t="shared" si="0"/>
        <v>451</v>
      </c>
      <c r="D11" s="5">
        <f t="shared" si="0"/>
        <v>218</v>
      </c>
      <c r="E11" s="5">
        <f t="shared" si="0"/>
        <v>159</v>
      </c>
      <c r="F11" s="5">
        <f t="shared" si="0"/>
        <v>261</v>
      </c>
      <c r="G11" s="5">
        <f t="shared" si="0"/>
        <v>4204</v>
      </c>
      <c r="H11">
        <v>1</v>
      </c>
    </row>
    <row r="12" spans="1:8" ht="17" thickBot="1" x14ac:dyDescent="0.25">
      <c r="A12" s="1" t="str">
        <f>'[1]Data Tables'!A14</f>
        <v>Total men</v>
      </c>
      <c r="B12" s="5">
        <f>B2+B4+B6+B8+B10</f>
        <v>5537</v>
      </c>
      <c r="C12" s="5">
        <f t="shared" ref="C12:G12" si="1">C2+C4+C6+C8+C10</f>
        <v>561</v>
      </c>
      <c r="D12" s="5">
        <f t="shared" si="1"/>
        <v>182</v>
      </c>
      <c r="E12" s="5">
        <f t="shared" si="1"/>
        <v>182</v>
      </c>
      <c r="F12" s="5">
        <f t="shared" si="1"/>
        <v>342</v>
      </c>
      <c r="G12" s="5">
        <f t="shared" si="1"/>
        <v>5756</v>
      </c>
      <c r="H12">
        <v>0</v>
      </c>
    </row>
    <row r="13" spans="1:8" ht="17" thickBot="1" x14ac:dyDescent="0.25">
      <c r="A13" s="6" t="str">
        <f>'[1]Data Tables'!A15</f>
        <v>Total women</v>
      </c>
      <c r="B13" s="7">
        <f>SUM(B1:B10)</f>
        <v>9492</v>
      </c>
      <c r="C13" s="7">
        <f>SUM(C1:C10)</f>
        <v>1012</v>
      </c>
      <c r="D13" s="7">
        <f>SUM(D1:D10)</f>
        <v>400</v>
      </c>
      <c r="E13" s="7">
        <f>SUM(E1:E10)</f>
        <v>341</v>
      </c>
      <c r="F13" s="7">
        <f>SUM(F1:F10)</f>
        <v>603</v>
      </c>
      <c r="G13" s="4">
        <f>'[1]Data Tables'!G15</f>
        <v>6188</v>
      </c>
      <c r="H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Fletcher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Pagan</dc:creator>
  <cp:lastModifiedBy>Microsoft Office User</cp:lastModifiedBy>
  <dcterms:created xsi:type="dcterms:W3CDTF">2018-04-24T16:43:32Z</dcterms:created>
  <dcterms:modified xsi:type="dcterms:W3CDTF">2018-04-25T21:13:26Z</dcterms:modified>
</cp:coreProperties>
</file>