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minimized="1" xWindow="0" yWindow="0" windowWidth="27240" windowHeight="11160" tabRatio="724" firstSheet="2" activeTab="6"/>
  </bookViews>
  <sheets>
    <sheet name="Adirondack(DA)" sheetId="1" r:id="rId1"/>
    <sheet name="Cayuga(DB)" sheetId="19" r:id="rId2"/>
    <sheet name="Mahican(DC) (2)" sheetId="20" r:id="rId3"/>
    <sheet name="Montauk(DD)" sheetId="18" r:id="rId4"/>
    <sheet name="Oneida(DE) (2)" sheetId="17" r:id="rId5"/>
    <sheet name="Onondaga(DF) (V1)" sheetId="12" r:id="rId6"/>
    <sheet name="Seneca(DG) (2)" sheetId="15" r:id="rId7"/>
    <sheet name="Tuscarora(DH) (2)" sheetId="14" r:id="rId8"/>
    <sheet name="MOHAWK(DT)" sheetId="9" r:id="rId9"/>
  </sheets>
  <definedNames>
    <definedName name="_xlnm._FilterDatabase" localSheetId="0" hidden="1">'Adirondack(DA)'!$A$1:$Y$138</definedName>
    <definedName name="_xlnm._FilterDatabase" localSheetId="1" hidden="1">'Cayuga(DB)'!$A$1:$Y$140</definedName>
    <definedName name="_xlnm._FilterDatabase" localSheetId="2" hidden="1">'Mahican(DC) (2)'!$A$1:$Y$145</definedName>
    <definedName name="_xlnm._FilterDatabase" localSheetId="8" hidden="1">'MOHAWK(DT)'!$A$1:$AK$543</definedName>
    <definedName name="_xlnm._FilterDatabase" localSheetId="3" hidden="1">'Montauk(DD)'!$A$1:$Y$134</definedName>
    <definedName name="_xlnm._FilterDatabase" localSheetId="4" hidden="1">'Oneida(DE) (2)'!$A$1:$Y$143</definedName>
    <definedName name="_xlnm._FilterDatabase" localSheetId="5" hidden="1">'Onondaga(DF) (V1)'!$A$1:$W$386</definedName>
    <definedName name="_xlnm._FilterDatabase" localSheetId="6" hidden="1">'Seneca(DG) (2)'!$A$1:$X$138</definedName>
    <definedName name="_xlnm._FilterDatabase" localSheetId="7" hidden="1">'Tuscarora(DH) (2)'!$A$1:$X$171</definedName>
    <definedName name="_xlnm.Print_Area" localSheetId="0">'Adirondack(DA)'!$A$1:$L$122</definedName>
    <definedName name="_xlnm.Print_Area" localSheetId="1">'Cayuga(DB)'!$A$1:$L$129</definedName>
    <definedName name="_xlnm.Print_Area" localSheetId="2">'Mahican(DC) (2)'!$A$1:$L$136</definedName>
    <definedName name="_xlnm.Print_Area" localSheetId="8">'MOHAWK(DT)'!$A$1:$L$521</definedName>
    <definedName name="_xlnm.Print_Area" localSheetId="3">'Montauk(DD)'!$A$1:$L$125</definedName>
    <definedName name="_xlnm.Print_Area" localSheetId="4">'Oneida(DE) (2)'!$A$1:$L$119</definedName>
    <definedName name="_xlnm.Print_Area" localSheetId="5">'Onondaga(DF) (V1)'!$A$1:$J$375</definedName>
    <definedName name="_xlnm.Print_Area" localSheetId="6">'Seneca(DG) (2)'!$A$1:$L$108</definedName>
    <definedName name="_xlnm.Print_Area" localSheetId="7">'Tuscarora(DH) (2)'!$A$1:$L$156</definedName>
    <definedName name="_xlnm.Print_Titles" localSheetId="0">'Adirondack(DA)'!$1:$1</definedName>
    <definedName name="_xlnm.Print_Titles" localSheetId="1">'Cayuga(DB)'!$1:$1</definedName>
    <definedName name="_xlnm.Print_Titles" localSheetId="2">'Mahican(DC) (2)'!$1:$1</definedName>
    <definedName name="_xlnm.Print_Titles" localSheetId="8">'MOHAWK(DT)'!$1:$1</definedName>
    <definedName name="_xlnm.Print_Titles" localSheetId="3">'Montauk(DD)'!$1:$1</definedName>
    <definedName name="_xlnm.Print_Titles" localSheetId="4">'Oneida(DE) (2)'!$1:$1</definedName>
    <definedName name="_xlnm.Print_Titles" localSheetId="5">'Onondaga(DF) (V1)'!$1:$1</definedName>
    <definedName name="_xlnm.Print_Titles" localSheetId="6">'Seneca(DG) (2)'!$1:$1</definedName>
    <definedName name="_xlnm.Print_Titles" localSheetId="7">'Tuscarora(DH) (2)'!$1:$1</definedName>
  </definedNames>
  <calcPr calcId="152511"/>
</workbook>
</file>

<file path=xl/calcChain.xml><?xml version="1.0" encoding="utf-8"?>
<calcChain xmlns="http://schemas.openxmlformats.org/spreadsheetml/2006/main">
  <c r="H110" i="15" l="1"/>
  <c r="H379" i="12"/>
  <c r="H377" i="12"/>
  <c r="B376" i="12" l="1"/>
  <c r="N109" i="15" l="1"/>
  <c r="P123" i="1"/>
  <c r="Q123" i="1"/>
  <c r="R123" i="1"/>
  <c r="S123" i="1"/>
  <c r="T123" i="1"/>
  <c r="U123" i="1"/>
  <c r="V123" i="1"/>
  <c r="W123" i="1"/>
  <c r="X123" i="1"/>
  <c r="Y123" i="1"/>
  <c r="O123" i="1"/>
  <c r="P522" i="9" l="1"/>
  <c r="Q522" i="9"/>
  <c r="R522" i="9"/>
  <c r="S522" i="9"/>
  <c r="T522" i="9"/>
  <c r="U522" i="9"/>
  <c r="V522" i="9"/>
  <c r="W522" i="9"/>
  <c r="X522" i="9"/>
  <c r="Y522" i="9"/>
  <c r="O522" i="9"/>
  <c r="Y137" i="20" l="1"/>
  <c r="J157" i="14" l="1"/>
  <c r="K157" i="14"/>
  <c r="L157" i="14"/>
  <c r="N157" i="14"/>
  <c r="O157" i="14"/>
  <c r="P157" i="14"/>
  <c r="Q157" i="14"/>
  <c r="R157" i="14"/>
  <c r="S157" i="14"/>
  <c r="T157" i="14"/>
  <c r="U157" i="14"/>
  <c r="V157" i="14"/>
  <c r="W157" i="14"/>
  <c r="X157" i="14"/>
  <c r="O109" i="15"/>
  <c r="P109" i="15"/>
  <c r="Q109" i="15"/>
  <c r="R109" i="15"/>
  <c r="S109" i="15"/>
  <c r="T109" i="15"/>
  <c r="U109" i="15"/>
  <c r="V109" i="15"/>
  <c r="W109" i="15"/>
  <c r="X109" i="15"/>
  <c r="P143" i="17" l="1"/>
  <c r="P137" i="20"/>
  <c r="Q137" i="20"/>
  <c r="R137" i="20"/>
  <c r="S137" i="20"/>
  <c r="T137" i="20"/>
  <c r="U137" i="20"/>
  <c r="V137" i="20"/>
  <c r="W137" i="20"/>
  <c r="X137" i="20"/>
  <c r="O137" i="20"/>
  <c r="P130" i="19"/>
  <c r="Q130" i="19"/>
  <c r="R130" i="19"/>
  <c r="S130" i="19"/>
  <c r="T130" i="19"/>
  <c r="U130" i="19"/>
  <c r="V130" i="19"/>
  <c r="W130" i="19"/>
  <c r="X130" i="19"/>
  <c r="Y130" i="19"/>
  <c r="O130" i="19"/>
  <c r="I159" i="14" l="1"/>
  <c r="J159" i="14"/>
  <c r="H159" i="14"/>
  <c r="I111" i="15"/>
  <c r="J111" i="15"/>
  <c r="H111" i="15"/>
  <c r="K162" i="14"/>
  <c r="J158" i="14"/>
  <c r="H158" i="14"/>
  <c r="K117" i="15"/>
  <c r="I110" i="15"/>
  <c r="J110" i="15"/>
  <c r="K125" i="17"/>
  <c r="I122" i="17"/>
  <c r="J122" i="17"/>
  <c r="H122" i="17"/>
  <c r="I121" i="17"/>
  <c r="J121" i="17"/>
  <c r="H121" i="17"/>
  <c r="K131" i="18"/>
  <c r="I128" i="18"/>
  <c r="J128" i="18"/>
  <c r="H128" i="18"/>
  <c r="I127" i="18"/>
  <c r="J127" i="18"/>
  <c r="H127" i="18"/>
  <c r="K142" i="20"/>
  <c r="I139" i="20"/>
  <c r="J139" i="20"/>
  <c r="H139" i="20"/>
  <c r="I138" i="20"/>
  <c r="J138" i="20"/>
  <c r="H138" i="20"/>
  <c r="I131" i="19"/>
  <c r="J131" i="19"/>
  <c r="H131" i="19"/>
  <c r="K135" i="19"/>
  <c r="I132" i="19"/>
  <c r="J132" i="19"/>
  <c r="H132" i="19"/>
  <c r="K128" i="1"/>
  <c r="I125" i="1"/>
  <c r="J125" i="1"/>
  <c r="H125" i="1"/>
  <c r="I124" i="1"/>
  <c r="J124" i="1"/>
  <c r="H124" i="1"/>
  <c r="K527" i="9"/>
  <c r="I524" i="9"/>
  <c r="J524" i="9"/>
  <c r="H524" i="9"/>
  <c r="I523" i="9"/>
  <c r="J523" i="9"/>
  <c r="H523" i="9"/>
  <c r="E120" i="17" l="1"/>
  <c r="I158" i="14"/>
  <c r="H378" i="12" l="1"/>
  <c r="H380" i="12"/>
  <c r="H381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A376" i="12"/>
  <c r="L2" i="12" l="1"/>
  <c r="K2" i="12"/>
  <c r="K376" i="12" l="1"/>
  <c r="L376" i="12"/>
  <c r="M2" i="20"/>
  <c r="N2" i="20"/>
  <c r="M3" i="20"/>
  <c r="N3" i="20"/>
  <c r="M4" i="20"/>
  <c r="N4" i="20"/>
  <c r="M5" i="20"/>
  <c r="N5" i="20"/>
  <c r="M6" i="20"/>
  <c r="N6" i="20"/>
  <c r="M7" i="20"/>
  <c r="N7" i="20"/>
  <c r="M8" i="20"/>
  <c r="N8" i="20"/>
  <c r="M9" i="20"/>
  <c r="N9" i="20"/>
  <c r="M10" i="20"/>
  <c r="N10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8" i="20"/>
  <c r="N18" i="20"/>
  <c r="M19" i="20"/>
  <c r="N19" i="20"/>
  <c r="M20" i="20"/>
  <c r="N20" i="20"/>
  <c r="M21" i="20"/>
  <c r="N21" i="20"/>
  <c r="M22" i="20"/>
  <c r="N22" i="20"/>
  <c r="M23" i="20"/>
  <c r="N23" i="20"/>
  <c r="M24" i="20"/>
  <c r="N24" i="20"/>
  <c r="M25" i="20"/>
  <c r="N25" i="20"/>
  <c r="M26" i="20"/>
  <c r="N26" i="20"/>
  <c r="M27" i="20"/>
  <c r="N27" i="20"/>
  <c r="M29" i="20"/>
  <c r="N29" i="20"/>
  <c r="M30" i="20"/>
  <c r="N30" i="20"/>
  <c r="M31" i="20"/>
  <c r="N31" i="20"/>
  <c r="M32" i="20"/>
  <c r="N32" i="20"/>
  <c r="M33" i="20"/>
  <c r="N33" i="20"/>
  <c r="M34" i="20"/>
  <c r="N34" i="20"/>
  <c r="M35" i="20"/>
  <c r="N35" i="20"/>
  <c r="M36" i="20"/>
  <c r="N36" i="20"/>
  <c r="M37" i="20"/>
  <c r="N37" i="20"/>
  <c r="M38" i="20"/>
  <c r="N38" i="20"/>
  <c r="M39" i="20"/>
  <c r="N39" i="20"/>
  <c r="M40" i="20"/>
  <c r="N40" i="20"/>
  <c r="M41" i="20"/>
  <c r="N41" i="20"/>
  <c r="M42" i="20"/>
  <c r="N42" i="20"/>
  <c r="M43" i="20"/>
  <c r="N43" i="20"/>
  <c r="M44" i="20"/>
  <c r="N44" i="20"/>
  <c r="M45" i="20"/>
  <c r="N45" i="20"/>
  <c r="M46" i="20"/>
  <c r="N46" i="20"/>
  <c r="M47" i="20"/>
  <c r="N47" i="20"/>
  <c r="M48" i="20"/>
  <c r="N48" i="20"/>
  <c r="M49" i="20"/>
  <c r="N49" i="20"/>
  <c r="M50" i="20"/>
  <c r="N50" i="20"/>
  <c r="M51" i="20"/>
  <c r="N51" i="20"/>
  <c r="M52" i="20"/>
  <c r="N52" i="20"/>
  <c r="M53" i="20"/>
  <c r="N53" i="20"/>
  <c r="M54" i="20"/>
  <c r="N54" i="20"/>
  <c r="M55" i="20"/>
  <c r="N55" i="20"/>
  <c r="M56" i="20"/>
  <c r="N56" i="20"/>
  <c r="M57" i="20"/>
  <c r="N57" i="20"/>
  <c r="M58" i="20"/>
  <c r="N58" i="20"/>
  <c r="M59" i="20"/>
  <c r="N59" i="20"/>
  <c r="M60" i="20"/>
  <c r="N60" i="20"/>
  <c r="M61" i="20"/>
  <c r="N61" i="20"/>
  <c r="M62" i="20"/>
  <c r="N62" i="20"/>
  <c r="M63" i="20"/>
  <c r="N63" i="20"/>
  <c r="M64" i="20"/>
  <c r="N64" i="20"/>
  <c r="M65" i="20"/>
  <c r="N65" i="20"/>
  <c r="M66" i="20"/>
  <c r="N66" i="20"/>
  <c r="M67" i="20"/>
  <c r="N67" i="20"/>
  <c r="M68" i="20"/>
  <c r="N68" i="20"/>
  <c r="M69" i="20"/>
  <c r="N69" i="20"/>
  <c r="M70" i="20"/>
  <c r="N70" i="20"/>
  <c r="M71" i="20"/>
  <c r="N71" i="20"/>
  <c r="M72" i="20"/>
  <c r="N72" i="20"/>
  <c r="M73" i="20"/>
  <c r="N73" i="20"/>
  <c r="M74" i="20"/>
  <c r="N74" i="20"/>
  <c r="M75" i="20"/>
  <c r="N75" i="20"/>
  <c r="M76" i="20"/>
  <c r="N76" i="20"/>
  <c r="M77" i="20"/>
  <c r="N77" i="20"/>
  <c r="M78" i="20"/>
  <c r="N78" i="20"/>
  <c r="M79" i="20"/>
  <c r="N79" i="20"/>
  <c r="M80" i="20"/>
  <c r="N80" i="20"/>
  <c r="M81" i="20"/>
  <c r="N81" i="20"/>
  <c r="M82" i="20"/>
  <c r="N82" i="20"/>
  <c r="M83" i="20"/>
  <c r="N83" i="20"/>
  <c r="M84" i="20"/>
  <c r="N84" i="20"/>
  <c r="M85" i="20"/>
  <c r="N85" i="20"/>
  <c r="M86" i="20"/>
  <c r="N86" i="20"/>
  <c r="M87" i="20"/>
  <c r="N87" i="20"/>
  <c r="M88" i="20"/>
  <c r="N88" i="20"/>
  <c r="M89" i="20"/>
  <c r="N89" i="20"/>
  <c r="M90" i="20"/>
  <c r="N90" i="20"/>
  <c r="M91" i="20"/>
  <c r="N91" i="20"/>
  <c r="M92" i="20"/>
  <c r="N92" i="20"/>
  <c r="M93" i="20"/>
  <c r="N93" i="20"/>
  <c r="M94" i="20"/>
  <c r="N94" i="20"/>
  <c r="M95" i="20"/>
  <c r="N95" i="20"/>
  <c r="M96" i="20"/>
  <c r="N96" i="20"/>
  <c r="M97" i="20"/>
  <c r="N97" i="20"/>
  <c r="M98" i="20"/>
  <c r="N98" i="20"/>
  <c r="M99" i="20"/>
  <c r="N99" i="20"/>
  <c r="M100" i="20"/>
  <c r="N100" i="20"/>
  <c r="M101" i="20"/>
  <c r="N101" i="20"/>
  <c r="M102" i="20"/>
  <c r="N102" i="20"/>
  <c r="M103" i="20"/>
  <c r="N103" i="20"/>
  <c r="M104" i="20"/>
  <c r="N104" i="20"/>
  <c r="M105" i="20"/>
  <c r="N105" i="20"/>
  <c r="M106" i="20"/>
  <c r="N106" i="20"/>
  <c r="M107" i="20"/>
  <c r="N107" i="20"/>
  <c r="M108" i="20"/>
  <c r="N108" i="20"/>
  <c r="M109" i="20"/>
  <c r="N109" i="20"/>
  <c r="M110" i="20"/>
  <c r="N110" i="20"/>
  <c r="M111" i="20"/>
  <c r="N111" i="20"/>
  <c r="M112" i="20"/>
  <c r="N112" i="20"/>
  <c r="M113" i="20"/>
  <c r="N113" i="20"/>
  <c r="M114" i="20"/>
  <c r="N114" i="20"/>
  <c r="M115" i="20"/>
  <c r="N115" i="20"/>
  <c r="M116" i="20"/>
  <c r="N116" i="20"/>
  <c r="M117" i="20"/>
  <c r="N117" i="20"/>
  <c r="M118" i="20"/>
  <c r="N118" i="20"/>
  <c r="M119" i="20"/>
  <c r="N119" i="20"/>
  <c r="M120" i="20"/>
  <c r="N120" i="20"/>
  <c r="M121" i="20"/>
  <c r="N121" i="20"/>
  <c r="M122" i="20"/>
  <c r="N122" i="20"/>
  <c r="M123" i="20"/>
  <c r="N123" i="20"/>
  <c r="M124" i="20"/>
  <c r="N124" i="20"/>
  <c r="M125" i="20"/>
  <c r="N125" i="20"/>
  <c r="M126" i="20"/>
  <c r="N126" i="20"/>
  <c r="M127" i="20"/>
  <c r="N127" i="20"/>
  <c r="M128" i="20"/>
  <c r="N128" i="20"/>
  <c r="M129" i="20"/>
  <c r="N129" i="20"/>
  <c r="M130" i="20"/>
  <c r="N130" i="20"/>
  <c r="M131" i="20"/>
  <c r="N131" i="20"/>
  <c r="M132" i="20"/>
  <c r="N132" i="20"/>
  <c r="M133" i="20"/>
  <c r="N133" i="20"/>
  <c r="M134" i="20"/>
  <c r="N134" i="20"/>
  <c r="M135" i="20"/>
  <c r="N135" i="20"/>
  <c r="M136" i="20"/>
  <c r="N136" i="20"/>
  <c r="A137" i="20"/>
  <c r="E137" i="20"/>
  <c r="E141" i="20" s="1"/>
  <c r="F137" i="20"/>
  <c r="G137" i="20"/>
  <c r="H137" i="20"/>
  <c r="H141" i="20" s="1"/>
  <c r="I137" i="20"/>
  <c r="I141" i="20" s="1"/>
  <c r="J137" i="20"/>
  <c r="J141" i="20" s="1"/>
  <c r="K137" i="20"/>
  <c r="E140" i="20"/>
  <c r="H140" i="20"/>
  <c r="I140" i="20"/>
  <c r="J140" i="20"/>
  <c r="E143" i="20"/>
  <c r="F143" i="20"/>
  <c r="G143" i="20"/>
  <c r="F144" i="20"/>
  <c r="G144" i="20"/>
  <c r="K144" i="20"/>
  <c r="F145" i="20"/>
  <c r="K145" i="20"/>
  <c r="M2" i="19"/>
  <c r="N2" i="19"/>
  <c r="M3" i="19"/>
  <c r="N3" i="19"/>
  <c r="M4" i="19"/>
  <c r="N4" i="19"/>
  <c r="M5" i="19"/>
  <c r="N5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A130" i="19"/>
  <c r="E130" i="19"/>
  <c r="E134" i="19" s="1"/>
  <c r="F130" i="19"/>
  <c r="G130" i="19"/>
  <c r="H130" i="19"/>
  <c r="H134" i="19" s="1"/>
  <c r="I130" i="19"/>
  <c r="I134" i="19" s="1"/>
  <c r="J130" i="19"/>
  <c r="J134" i="19" s="1"/>
  <c r="K130" i="19"/>
  <c r="E133" i="19"/>
  <c r="H133" i="19"/>
  <c r="I133" i="19"/>
  <c r="J133" i="19"/>
  <c r="E136" i="19"/>
  <c r="F136" i="19"/>
  <c r="G136" i="19"/>
  <c r="F137" i="19"/>
  <c r="G137" i="19"/>
  <c r="K137" i="19"/>
  <c r="F138" i="19"/>
  <c r="K138" i="19"/>
  <c r="E143" i="19"/>
  <c r="H143" i="19"/>
  <c r="I143" i="19"/>
  <c r="J143" i="19"/>
  <c r="J149" i="19" s="1"/>
  <c r="E145" i="19"/>
  <c r="F145" i="19"/>
  <c r="H145" i="19"/>
  <c r="I145" i="19"/>
  <c r="H147" i="19"/>
  <c r="I147" i="19"/>
  <c r="I149" i="19" l="1"/>
  <c r="M137" i="20"/>
  <c r="N137" i="20"/>
  <c r="M130" i="19"/>
  <c r="N130" i="19"/>
  <c r="H149" i="19"/>
  <c r="K134" i="18"/>
  <c r="F134" i="18"/>
  <c r="K133" i="18"/>
  <c r="G133" i="18"/>
  <c r="F133" i="18"/>
  <c r="G132" i="18"/>
  <c r="F132" i="18"/>
  <c r="E132" i="18"/>
  <c r="J129" i="18"/>
  <c r="I129" i="18"/>
  <c r="H129" i="18"/>
  <c r="E129" i="18"/>
  <c r="Y126" i="18"/>
  <c r="Y138" i="18" s="1"/>
  <c r="X126" i="18"/>
  <c r="X138" i="18" s="1"/>
  <c r="W126" i="18"/>
  <c r="W138" i="18" s="1"/>
  <c r="V126" i="18"/>
  <c r="V138" i="18" s="1"/>
  <c r="U126" i="18"/>
  <c r="U138" i="18" s="1"/>
  <c r="T126" i="18"/>
  <c r="T138" i="18" s="1"/>
  <c r="S126" i="18"/>
  <c r="S138" i="18" s="1"/>
  <c r="R126" i="18"/>
  <c r="R138" i="18" s="1"/>
  <c r="Q126" i="18"/>
  <c r="Q138" i="18" s="1"/>
  <c r="P126" i="18"/>
  <c r="P138" i="18" s="1"/>
  <c r="O126" i="18"/>
  <c r="O138" i="18" s="1"/>
  <c r="K126" i="18"/>
  <c r="J126" i="18"/>
  <c r="J130" i="18" s="1"/>
  <c r="I126" i="18"/>
  <c r="I130" i="18" s="1"/>
  <c r="H126" i="18"/>
  <c r="H130" i="18" s="1"/>
  <c r="G126" i="18"/>
  <c r="F126" i="18"/>
  <c r="E126" i="18"/>
  <c r="E130" i="18" s="1"/>
  <c r="B126" i="18"/>
  <c r="N125" i="18"/>
  <c r="M125" i="18"/>
  <c r="N124" i="18"/>
  <c r="M124" i="18"/>
  <c r="N123" i="18"/>
  <c r="M123" i="18"/>
  <c r="N122" i="18"/>
  <c r="M122" i="18"/>
  <c r="N121" i="18"/>
  <c r="M121" i="18"/>
  <c r="N120" i="18"/>
  <c r="M120" i="18"/>
  <c r="N119" i="18"/>
  <c r="M119" i="18"/>
  <c r="N118" i="18"/>
  <c r="M118" i="18"/>
  <c r="N117" i="18"/>
  <c r="M117" i="18"/>
  <c r="N116" i="18"/>
  <c r="M116" i="18"/>
  <c r="N115" i="18"/>
  <c r="M115" i="18"/>
  <c r="N114" i="18"/>
  <c r="M114" i="18"/>
  <c r="N113" i="18"/>
  <c r="M113" i="18"/>
  <c r="N112" i="18"/>
  <c r="M112" i="18"/>
  <c r="N111" i="18"/>
  <c r="M111" i="18"/>
  <c r="N110" i="18"/>
  <c r="M110" i="18"/>
  <c r="N109" i="18"/>
  <c r="M109" i="18"/>
  <c r="N108" i="18"/>
  <c r="M108" i="18"/>
  <c r="N107" i="18"/>
  <c r="M107" i="18"/>
  <c r="N106" i="18"/>
  <c r="M106" i="18"/>
  <c r="N105" i="18"/>
  <c r="M105" i="18"/>
  <c r="N104" i="18"/>
  <c r="M104" i="18"/>
  <c r="N103" i="18"/>
  <c r="M103" i="18"/>
  <c r="N102" i="18"/>
  <c r="M102" i="18"/>
  <c r="N101" i="18"/>
  <c r="M101" i="18"/>
  <c r="N100" i="18"/>
  <c r="M100" i="18"/>
  <c r="N99" i="18"/>
  <c r="M99" i="18"/>
  <c r="N98" i="18"/>
  <c r="M98" i="18"/>
  <c r="N97" i="18"/>
  <c r="M97" i="18"/>
  <c r="N96" i="18"/>
  <c r="M96" i="18"/>
  <c r="N95" i="18"/>
  <c r="M95" i="18"/>
  <c r="N94" i="18"/>
  <c r="M94" i="18"/>
  <c r="N93" i="18"/>
  <c r="M93" i="18"/>
  <c r="N92" i="18"/>
  <c r="M92" i="18"/>
  <c r="N91" i="18"/>
  <c r="M91" i="18"/>
  <c r="N90" i="18"/>
  <c r="M90" i="18"/>
  <c r="N89" i="18"/>
  <c r="M89" i="18"/>
  <c r="N88" i="18"/>
  <c r="M88" i="18"/>
  <c r="N87" i="18"/>
  <c r="M87" i="18"/>
  <c r="N86" i="18"/>
  <c r="M86" i="18"/>
  <c r="N85" i="18"/>
  <c r="M85" i="18"/>
  <c r="N84" i="18"/>
  <c r="M84" i="18"/>
  <c r="N83" i="18"/>
  <c r="M83" i="18"/>
  <c r="N82" i="18"/>
  <c r="M82" i="18"/>
  <c r="N81" i="18"/>
  <c r="M81" i="18"/>
  <c r="N80" i="18"/>
  <c r="M80" i="18"/>
  <c r="N79" i="18"/>
  <c r="M79" i="18"/>
  <c r="N78" i="18"/>
  <c r="M78" i="18"/>
  <c r="N77" i="18"/>
  <c r="M77" i="18"/>
  <c r="N76" i="18"/>
  <c r="M76" i="18"/>
  <c r="N75" i="18"/>
  <c r="M75" i="18"/>
  <c r="N74" i="18"/>
  <c r="M74" i="18"/>
  <c r="N73" i="18"/>
  <c r="M73" i="18"/>
  <c r="N72" i="18"/>
  <c r="M72" i="18"/>
  <c r="N71" i="18"/>
  <c r="M71" i="18"/>
  <c r="N70" i="18"/>
  <c r="M70" i="18"/>
  <c r="N69" i="18"/>
  <c r="M69" i="18"/>
  <c r="N68" i="18"/>
  <c r="M68" i="18"/>
  <c r="N67" i="18"/>
  <c r="M67" i="18"/>
  <c r="N66" i="18"/>
  <c r="M66" i="18"/>
  <c r="N65" i="18"/>
  <c r="M65" i="18"/>
  <c r="N64" i="18"/>
  <c r="M64" i="18"/>
  <c r="N63" i="18"/>
  <c r="M63" i="18"/>
  <c r="N62" i="18"/>
  <c r="M62" i="18"/>
  <c r="N61" i="18"/>
  <c r="M61" i="18"/>
  <c r="N60" i="18"/>
  <c r="M60" i="18"/>
  <c r="N59" i="18"/>
  <c r="M59" i="18"/>
  <c r="N58" i="18"/>
  <c r="M58" i="18"/>
  <c r="N57" i="18"/>
  <c r="M57" i="18"/>
  <c r="N56" i="18"/>
  <c r="M56" i="18"/>
  <c r="N55" i="18"/>
  <c r="M55" i="18"/>
  <c r="N54" i="18"/>
  <c r="M54" i="18"/>
  <c r="N53" i="18"/>
  <c r="M53" i="18"/>
  <c r="N52" i="18"/>
  <c r="M52" i="18"/>
  <c r="N51" i="18"/>
  <c r="M51" i="18"/>
  <c r="N50" i="18"/>
  <c r="M50" i="18"/>
  <c r="N49" i="18"/>
  <c r="M49" i="18"/>
  <c r="N48" i="18"/>
  <c r="M48" i="18"/>
  <c r="N47" i="18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N38" i="18"/>
  <c r="M38" i="18"/>
  <c r="N37" i="18"/>
  <c r="M37" i="18"/>
  <c r="N36" i="18"/>
  <c r="M36" i="18"/>
  <c r="N35" i="18"/>
  <c r="M35" i="18"/>
  <c r="N34" i="18"/>
  <c r="M34" i="18"/>
  <c r="N33" i="18"/>
  <c r="M33" i="18"/>
  <c r="N32" i="18"/>
  <c r="M32" i="18"/>
  <c r="N31" i="18"/>
  <c r="M31" i="18"/>
  <c r="N30" i="18"/>
  <c r="M30" i="18"/>
  <c r="N29" i="18"/>
  <c r="M29" i="18"/>
  <c r="N28" i="18"/>
  <c r="M28" i="18"/>
  <c r="N27" i="18"/>
  <c r="M27" i="18"/>
  <c r="N26" i="18"/>
  <c r="M26" i="18"/>
  <c r="N25" i="18"/>
  <c r="M25" i="18"/>
  <c r="N24" i="18"/>
  <c r="M24" i="18"/>
  <c r="N23" i="18"/>
  <c r="M23" i="18"/>
  <c r="N22" i="18"/>
  <c r="M22" i="18"/>
  <c r="N21" i="18"/>
  <c r="M21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M14" i="18"/>
  <c r="N13" i="18"/>
  <c r="M13" i="18"/>
  <c r="N12" i="18"/>
  <c r="M12" i="18"/>
  <c r="N11" i="18"/>
  <c r="M11" i="18"/>
  <c r="N10" i="18"/>
  <c r="M10" i="18"/>
  <c r="N9" i="18"/>
  <c r="M9" i="18"/>
  <c r="N8" i="18"/>
  <c r="M8" i="18"/>
  <c r="N7" i="18"/>
  <c r="M7" i="18"/>
  <c r="N6" i="18"/>
  <c r="M6" i="18"/>
  <c r="N5" i="18"/>
  <c r="M5" i="18"/>
  <c r="N4" i="18"/>
  <c r="M4" i="18"/>
  <c r="N3" i="18"/>
  <c r="M3" i="18"/>
  <c r="N2" i="18"/>
  <c r="M2" i="18"/>
  <c r="M126" i="18" l="1"/>
  <c r="L143" i="19"/>
  <c r="N126" i="18"/>
  <c r="I376" i="12"/>
  <c r="I386" i="12" s="1"/>
  <c r="J376" i="12"/>
  <c r="M376" i="12"/>
  <c r="N376" i="12"/>
  <c r="O376" i="12"/>
  <c r="P376" i="12"/>
  <c r="Q376" i="12"/>
  <c r="R376" i="12"/>
  <c r="S376" i="12"/>
  <c r="T376" i="12"/>
  <c r="U376" i="12"/>
  <c r="V376" i="12"/>
  <c r="W376" i="12"/>
  <c r="I385" i="12" l="1"/>
  <c r="I384" i="12"/>
  <c r="G376" i="12"/>
  <c r="H376" i="12"/>
  <c r="H382" i="12" s="1"/>
  <c r="G383" i="12"/>
  <c r="G384" i="12"/>
  <c r="G385" i="12"/>
  <c r="M2" i="17" l="1"/>
  <c r="N2" i="17"/>
  <c r="M3" i="17"/>
  <c r="N3" i="17"/>
  <c r="M4" i="17"/>
  <c r="N4" i="17"/>
  <c r="M5" i="17"/>
  <c r="N5" i="17"/>
  <c r="M6" i="17"/>
  <c r="N6" i="17"/>
  <c r="M7" i="17"/>
  <c r="N7" i="17"/>
  <c r="M8" i="17"/>
  <c r="N8" i="17"/>
  <c r="M9" i="17"/>
  <c r="N9" i="17"/>
  <c r="M11" i="17"/>
  <c r="N11" i="17"/>
  <c r="M12" i="17"/>
  <c r="N12" i="17"/>
  <c r="M14" i="17"/>
  <c r="N14" i="17"/>
  <c r="M16" i="17"/>
  <c r="N16" i="17"/>
  <c r="M17" i="17"/>
  <c r="N17" i="17"/>
  <c r="M18" i="17"/>
  <c r="N18" i="17"/>
  <c r="M20" i="17"/>
  <c r="N20" i="17"/>
  <c r="M21" i="17"/>
  <c r="N21" i="17"/>
  <c r="M22" i="17"/>
  <c r="N22" i="17"/>
  <c r="M24" i="17"/>
  <c r="N24" i="17"/>
  <c r="M26" i="17"/>
  <c r="N26" i="17"/>
  <c r="M27" i="17"/>
  <c r="N27" i="17"/>
  <c r="M28" i="17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2" i="17"/>
  <c r="N52" i="17"/>
  <c r="M53" i="17"/>
  <c r="N53" i="17"/>
  <c r="M54" i="17"/>
  <c r="N54" i="17"/>
  <c r="M55" i="17"/>
  <c r="N55" i="17"/>
  <c r="M56" i="17"/>
  <c r="N56" i="17"/>
  <c r="M58" i="17"/>
  <c r="N58" i="17"/>
  <c r="M59" i="17"/>
  <c r="N59" i="17"/>
  <c r="M60" i="17"/>
  <c r="N60" i="17"/>
  <c r="M61" i="17"/>
  <c r="N61" i="17"/>
  <c r="M62" i="17"/>
  <c r="N62" i="17"/>
  <c r="M63" i="17"/>
  <c r="N63" i="17"/>
  <c r="M64" i="17"/>
  <c r="N64" i="17"/>
  <c r="M65" i="17"/>
  <c r="N65" i="17"/>
  <c r="M66" i="17"/>
  <c r="N66" i="17"/>
  <c r="M67" i="17"/>
  <c r="N67" i="17"/>
  <c r="M68" i="17"/>
  <c r="N68" i="17"/>
  <c r="M69" i="17"/>
  <c r="N69" i="17"/>
  <c r="M70" i="17"/>
  <c r="N70" i="17"/>
  <c r="M71" i="17"/>
  <c r="N71" i="17"/>
  <c r="M72" i="17"/>
  <c r="N72" i="17"/>
  <c r="M73" i="17"/>
  <c r="N73" i="17"/>
  <c r="M74" i="17"/>
  <c r="N74" i="17"/>
  <c r="M75" i="17"/>
  <c r="N75" i="17"/>
  <c r="M76" i="17"/>
  <c r="N76" i="17"/>
  <c r="M77" i="17"/>
  <c r="N77" i="17"/>
  <c r="M78" i="17"/>
  <c r="N78" i="17"/>
  <c r="M79" i="17"/>
  <c r="N79" i="17"/>
  <c r="M80" i="17"/>
  <c r="N80" i="17"/>
  <c r="M81" i="17"/>
  <c r="N81" i="17"/>
  <c r="M82" i="17"/>
  <c r="N82" i="17"/>
  <c r="M83" i="17"/>
  <c r="N83" i="17"/>
  <c r="M84" i="17"/>
  <c r="N84" i="17"/>
  <c r="M85" i="17"/>
  <c r="N85" i="17"/>
  <c r="M86" i="17"/>
  <c r="N86" i="17"/>
  <c r="M87" i="17"/>
  <c r="N87" i="17"/>
  <c r="M88" i="17"/>
  <c r="N88" i="17"/>
  <c r="M89" i="17"/>
  <c r="N89" i="17"/>
  <c r="M90" i="17"/>
  <c r="N90" i="17"/>
  <c r="M91" i="17"/>
  <c r="N91" i="17"/>
  <c r="M92" i="17"/>
  <c r="N92" i="17"/>
  <c r="M93" i="17"/>
  <c r="N93" i="17"/>
  <c r="M94" i="17"/>
  <c r="N94" i="17"/>
  <c r="M95" i="17"/>
  <c r="N95" i="17"/>
  <c r="M96" i="17"/>
  <c r="N96" i="17"/>
  <c r="M97" i="17"/>
  <c r="N97" i="17"/>
  <c r="M98" i="17"/>
  <c r="N98" i="17"/>
  <c r="M99" i="17"/>
  <c r="N99" i="17"/>
  <c r="M100" i="17"/>
  <c r="N100" i="17"/>
  <c r="M101" i="17"/>
  <c r="N101" i="17"/>
  <c r="M102" i="17"/>
  <c r="N102" i="17"/>
  <c r="M103" i="17"/>
  <c r="N103" i="17"/>
  <c r="M104" i="17"/>
  <c r="N104" i="17"/>
  <c r="M105" i="17"/>
  <c r="N105" i="17"/>
  <c r="M106" i="17"/>
  <c r="N106" i="17"/>
  <c r="M107" i="17"/>
  <c r="N107" i="17"/>
  <c r="M108" i="17"/>
  <c r="N108" i="17"/>
  <c r="M109" i="17"/>
  <c r="N109" i="17"/>
  <c r="M110" i="17"/>
  <c r="N110" i="17"/>
  <c r="M111" i="17"/>
  <c r="N111" i="17"/>
  <c r="M112" i="17"/>
  <c r="N112" i="17"/>
  <c r="M113" i="17"/>
  <c r="N113" i="17"/>
  <c r="M114" i="17"/>
  <c r="N114" i="17"/>
  <c r="M115" i="17"/>
  <c r="N115" i="17"/>
  <c r="M116" i="17"/>
  <c r="N116" i="17"/>
  <c r="M117" i="17"/>
  <c r="N117" i="17"/>
  <c r="M118" i="17"/>
  <c r="N118" i="17"/>
  <c r="M119" i="17"/>
  <c r="N119" i="17"/>
  <c r="A120" i="17"/>
  <c r="E124" i="17"/>
  <c r="F120" i="17"/>
  <c r="G120" i="17"/>
  <c r="H120" i="17"/>
  <c r="H124" i="17" s="1"/>
  <c r="I120" i="17"/>
  <c r="I124" i="17" s="1"/>
  <c r="J120" i="17"/>
  <c r="J124" i="17" s="1"/>
  <c r="K120" i="17"/>
  <c r="O120" i="17"/>
  <c r="O143" i="17" s="1"/>
  <c r="Q120" i="17"/>
  <c r="Q143" i="17" s="1"/>
  <c r="R120" i="17"/>
  <c r="R143" i="17" s="1"/>
  <c r="S120" i="17"/>
  <c r="S143" i="17" s="1"/>
  <c r="T120" i="17"/>
  <c r="T143" i="17" s="1"/>
  <c r="U120" i="17"/>
  <c r="U143" i="17" s="1"/>
  <c r="V120" i="17"/>
  <c r="V143" i="17" s="1"/>
  <c r="W120" i="17"/>
  <c r="W143" i="17" s="1"/>
  <c r="X120" i="17"/>
  <c r="X143" i="17" s="1"/>
  <c r="Y120" i="17"/>
  <c r="Y143" i="17" s="1"/>
  <c r="M121" i="17"/>
  <c r="E123" i="17"/>
  <c r="H123" i="17"/>
  <c r="I123" i="17"/>
  <c r="J123" i="17"/>
  <c r="M123" i="17"/>
  <c r="M124" i="17"/>
  <c r="E126" i="17"/>
  <c r="F126" i="17"/>
  <c r="G126" i="17"/>
  <c r="M126" i="17"/>
  <c r="F127" i="17"/>
  <c r="G127" i="17"/>
  <c r="K127" i="17"/>
  <c r="M127" i="17"/>
  <c r="F128" i="17"/>
  <c r="K128" i="17"/>
  <c r="M128" i="17"/>
  <c r="M129" i="17"/>
  <c r="M130" i="17"/>
  <c r="M131" i="17"/>
  <c r="M132" i="17"/>
  <c r="M133" i="17"/>
  <c r="M134" i="17"/>
  <c r="M135" i="17"/>
  <c r="M136" i="17"/>
  <c r="M120" i="17" l="1"/>
  <c r="N120" i="17"/>
  <c r="M2" i="15" l="1"/>
  <c r="M3" i="15"/>
  <c r="M4" i="15"/>
  <c r="M5" i="15"/>
  <c r="M6" i="15"/>
  <c r="M8" i="15"/>
  <c r="M9" i="15"/>
  <c r="M10" i="15"/>
  <c r="M11" i="15"/>
  <c r="M12" i="15"/>
  <c r="M13" i="15"/>
  <c r="M14" i="15"/>
  <c r="M15" i="15"/>
  <c r="M16" i="15"/>
  <c r="M17" i="15"/>
  <c r="M18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5" i="15"/>
  <c r="M86" i="15"/>
  <c r="M87" i="15"/>
  <c r="M88" i="15"/>
  <c r="M89" i="15"/>
  <c r="M90" i="15"/>
  <c r="M91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A109" i="15"/>
  <c r="E109" i="15"/>
  <c r="E113" i="15" s="1"/>
  <c r="F109" i="15"/>
  <c r="G109" i="15"/>
  <c r="H109" i="15"/>
  <c r="H113" i="15" s="1"/>
  <c r="I109" i="15"/>
  <c r="I113" i="15" s="1"/>
  <c r="J109" i="15"/>
  <c r="J113" i="15" s="1"/>
  <c r="K109" i="15"/>
  <c r="M110" i="15"/>
  <c r="E112" i="15"/>
  <c r="H112" i="15"/>
  <c r="I112" i="15"/>
  <c r="J112" i="15"/>
  <c r="M112" i="15"/>
  <c r="M113" i="15"/>
  <c r="E114" i="15"/>
  <c r="F114" i="15"/>
  <c r="G114" i="15"/>
  <c r="M114" i="15"/>
  <c r="F115" i="15"/>
  <c r="G115" i="15"/>
  <c r="K115" i="15"/>
  <c r="M115" i="15"/>
  <c r="F116" i="15"/>
  <c r="K116" i="15"/>
  <c r="M116" i="15"/>
  <c r="M117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2" i="14"/>
  <c r="M3" i="14"/>
  <c r="M4" i="14"/>
  <c r="M5" i="14"/>
  <c r="M6" i="14"/>
  <c r="M7" i="14"/>
  <c r="M8" i="14"/>
  <c r="M9" i="14"/>
  <c r="M10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A157" i="14"/>
  <c r="E157" i="14"/>
  <c r="E161" i="14" s="1"/>
  <c r="F157" i="14"/>
  <c r="G157" i="14"/>
  <c r="H157" i="14"/>
  <c r="H161" i="14" s="1"/>
  <c r="I157" i="14"/>
  <c r="I161" i="14" s="1"/>
  <c r="J161" i="14"/>
  <c r="E160" i="14"/>
  <c r="H160" i="14"/>
  <c r="I160" i="14"/>
  <c r="J160" i="14"/>
  <c r="E163" i="14"/>
  <c r="F163" i="14"/>
  <c r="G163" i="14"/>
  <c r="F164" i="14"/>
  <c r="G164" i="14"/>
  <c r="K164" i="14"/>
  <c r="F165" i="14"/>
  <c r="K165" i="14"/>
  <c r="M166" i="14"/>
  <c r="M167" i="14"/>
  <c r="M168" i="14"/>
  <c r="M169" i="14"/>
  <c r="M170" i="14"/>
  <c r="M171" i="14"/>
  <c r="M157" i="14" l="1"/>
  <c r="M109" i="15"/>
  <c r="N3" i="9"/>
  <c r="N4" i="9"/>
  <c r="N5" i="9"/>
  <c r="N6" i="9"/>
  <c r="N7" i="9"/>
  <c r="N8" i="9"/>
  <c r="N9" i="9"/>
  <c r="N10" i="9"/>
  <c r="N11" i="9"/>
  <c r="N12" i="9"/>
  <c r="N14" i="9"/>
  <c r="N15" i="9"/>
  <c r="N16" i="9"/>
  <c r="N17" i="9"/>
  <c r="N18" i="9"/>
  <c r="N19" i="9"/>
  <c r="N21" i="9"/>
  <c r="N22" i="9"/>
  <c r="N23" i="9"/>
  <c r="N24" i="9"/>
  <c r="N25" i="9"/>
  <c r="N26" i="9"/>
  <c r="N29" i="9"/>
  <c r="N30" i="9"/>
  <c r="N31" i="9"/>
  <c r="N32" i="9"/>
  <c r="N33" i="9"/>
  <c r="N34" i="9"/>
  <c r="N36" i="9"/>
  <c r="N37" i="9"/>
  <c r="N38" i="9"/>
  <c r="N39" i="9"/>
  <c r="N40" i="9"/>
  <c r="N42" i="9"/>
  <c r="N43" i="9"/>
  <c r="N44" i="9"/>
  <c r="N45" i="9"/>
  <c r="N46" i="9"/>
  <c r="N47" i="9"/>
  <c r="N49" i="9"/>
  <c r="N50" i="9"/>
  <c r="N51" i="9"/>
  <c r="N52" i="9"/>
  <c r="N53" i="9"/>
  <c r="N55" i="9"/>
  <c r="N56" i="9"/>
  <c r="N58" i="9"/>
  <c r="N59" i="9"/>
  <c r="N60" i="9"/>
  <c r="N61" i="9"/>
  <c r="N64" i="9"/>
  <c r="N65" i="9"/>
  <c r="N66" i="9"/>
  <c r="N67" i="9"/>
  <c r="N69" i="9"/>
  <c r="N70" i="9"/>
  <c r="N71" i="9"/>
  <c r="N72" i="9"/>
  <c r="N73" i="9"/>
  <c r="N74" i="9"/>
  <c r="N76" i="9"/>
  <c r="N77" i="9"/>
  <c r="N78" i="9"/>
  <c r="N79" i="9"/>
  <c r="N80" i="9"/>
  <c r="N82" i="9"/>
  <c r="N83" i="9"/>
  <c r="N84" i="9"/>
  <c r="N85" i="9"/>
  <c r="N86" i="9"/>
  <c r="N87" i="9"/>
  <c r="N89" i="9"/>
  <c r="N90" i="9"/>
  <c r="N91" i="9"/>
  <c r="N92" i="9"/>
  <c r="N93" i="9"/>
  <c r="N95" i="9"/>
  <c r="N96" i="9"/>
  <c r="N97" i="9"/>
  <c r="N98" i="9"/>
  <c r="N99" i="9"/>
  <c r="N100" i="9"/>
  <c r="N102" i="9"/>
  <c r="N103" i="9"/>
  <c r="N104" i="9"/>
  <c r="N105" i="9"/>
  <c r="N106" i="9"/>
  <c r="N108" i="9"/>
  <c r="N109" i="9"/>
  <c r="N110" i="9"/>
  <c r="N111" i="9"/>
  <c r="N112" i="9"/>
  <c r="N113" i="9"/>
  <c r="N115" i="9"/>
  <c r="N116" i="9"/>
  <c r="N117" i="9"/>
  <c r="N118" i="9"/>
  <c r="N119" i="9"/>
  <c r="N121" i="9"/>
  <c r="N122" i="9"/>
  <c r="N123" i="9"/>
  <c r="N124" i="9"/>
  <c r="N125" i="9"/>
  <c r="N127" i="9"/>
  <c r="N128" i="9"/>
  <c r="N129" i="9"/>
  <c r="N130" i="9"/>
  <c r="N131" i="9"/>
  <c r="N133" i="9"/>
  <c r="N134" i="9"/>
  <c r="N135" i="9"/>
  <c r="N136" i="9"/>
  <c r="N137" i="9"/>
  <c r="N138" i="9"/>
  <c r="N140" i="9"/>
  <c r="N141" i="9"/>
  <c r="N142" i="9"/>
  <c r="N143" i="9"/>
  <c r="N144" i="9"/>
  <c r="N146" i="9"/>
  <c r="N147" i="9"/>
  <c r="N148" i="9"/>
  <c r="N149" i="9"/>
  <c r="N150" i="9"/>
  <c r="N152" i="9"/>
  <c r="N153" i="9"/>
  <c r="N154" i="9"/>
  <c r="N155" i="9"/>
  <c r="N156" i="9"/>
  <c r="N158" i="9"/>
  <c r="N159" i="9"/>
  <c r="N160" i="9"/>
  <c r="N161" i="9"/>
  <c r="N162" i="9"/>
  <c r="N163" i="9"/>
  <c r="N165" i="9"/>
  <c r="N166" i="9"/>
  <c r="N167" i="9"/>
  <c r="N168" i="9"/>
  <c r="N169" i="9"/>
  <c r="N171" i="9"/>
  <c r="N172" i="9"/>
  <c r="N173" i="9"/>
  <c r="N174" i="9"/>
  <c r="N175" i="9"/>
  <c r="N177" i="9"/>
  <c r="N178" i="9"/>
  <c r="N179" i="9"/>
  <c r="N180" i="9"/>
  <c r="N181" i="9"/>
  <c r="N183" i="9"/>
  <c r="N184" i="9"/>
  <c r="N185" i="9"/>
  <c r="N186" i="9"/>
  <c r="N187" i="9"/>
  <c r="N188" i="9"/>
  <c r="N190" i="9"/>
  <c r="N191" i="9"/>
  <c r="N192" i="9"/>
  <c r="N193" i="9"/>
  <c r="N194" i="9"/>
  <c r="N196" i="9"/>
  <c r="N197" i="9"/>
  <c r="N198" i="9"/>
  <c r="N199" i="9"/>
  <c r="N200" i="9"/>
  <c r="N201" i="9"/>
  <c r="N203" i="9"/>
  <c r="N204" i="9"/>
  <c r="N205" i="9"/>
  <c r="N206" i="9"/>
  <c r="N207" i="9"/>
  <c r="N209" i="9"/>
  <c r="N210" i="9"/>
  <c r="N211" i="9"/>
  <c r="N212" i="9"/>
  <c r="N213" i="9"/>
  <c r="N214" i="9"/>
  <c r="N216" i="9"/>
  <c r="N217" i="9"/>
  <c r="N218" i="9"/>
  <c r="N219" i="9"/>
  <c r="N220" i="9"/>
  <c r="N222" i="9"/>
  <c r="N223" i="9"/>
  <c r="N224" i="9"/>
  <c r="N225" i="9"/>
  <c r="N226" i="9"/>
  <c r="N227" i="9"/>
  <c r="N229" i="9"/>
  <c r="N230" i="9"/>
  <c r="N231" i="9"/>
  <c r="N232" i="9"/>
  <c r="N233" i="9"/>
  <c r="N234" i="9"/>
  <c r="N236" i="9"/>
  <c r="N237" i="9"/>
  <c r="N238" i="9"/>
  <c r="N239" i="9"/>
  <c r="N240" i="9"/>
  <c r="N241" i="9"/>
  <c r="N243" i="9"/>
  <c r="N244" i="9"/>
  <c r="N245" i="9"/>
  <c r="N246" i="9"/>
  <c r="N247" i="9"/>
  <c r="N249" i="9"/>
  <c r="N250" i="9"/>
  <c r="N251" i="9"/>
  <c r="N252" i="9"/>
  <c r="N253" i="9"/>
  <c r="N254" i="9"/>
  <c r="N256" i="9"/>
  <c r="N257" i="9"/>
  <c r="N258" i="9"/>
  <c r="N259" i="9"/>
  <c r="N260" i="9"/>
  <c r="N261" i="9"/>
  <c r="N263" i="9"/>
  <c r="N264" i="9"/>
  <c r="N265" i="9"/>
  <c r="N266" i="9"/>
  <c r="N267" i="9"/>
  <c r="N268" i="9"/>
  <c r="N270" i="9"/>
  <c r="N271" i="9"/>
  <c r="N272" i="9"/>
  <c r="N273" i="9"/>
  <c r="N274" i="9"/>
  <c r="N276" i="9"/>
  <c r="N277" i="9"/>
  <c r="N278" i="9"/>
  <c r="N279" i="9"/>
  <c r="N280" i="9"/>
  <c r="N281" i="9"/>
  <c r="N283" i="9"/>
  <c r="N284" i="9"/>
  <c r="N285" i="9"/>
  <c r="N286" i="9"/>
  <c r="N287" i="9"/>
  <c r="N288" i="9"/>
  <c r="N290" i="9"/>
  <c r="N291" i="9"/>
  <c r="N292" i="9"/>
  <c r="N293" i="9"/>
  <c r="N294" i="9"/>
  <c r="N295" i="9"/>
  <c r="N296" i="9"/>
  <c r="N298" i="9"/>
  <c r="N299" i="9"/>
  <c r="N300" i="9"/>
  <c r="N301" i="9"/>
  <c r="N302" i="9"/>
  <c r="N304" i="9"/>
  <c r="N305" i="9"/>
  <c r="N306" i="9"/>
  <c r="N307" i="9"/>
  <c r="N308" i="9"/>
  <c r="N310" i="9"/>
  <c r="N311" i="9"/>
  <c r="N312" i="9"/>
  <c r="N313" i="9"/>
  <c r="N314" i="9"/>
  <c r="N315" i="9"/>
  <c r="N317" i="9"/>
  <c r="N318" i="9"/>
  <c r="N319" i="9"/>
  <c r="N320" i="9"/>
  <c r="N321" i="9"/>
  <c r="N322" i="9"/>
  <c r="N324" i="9"/>
  <c r="N325" i="9"/>
  <c r="N326" i="9"/>
  <c r="N327" i="9"/>
  <c r="N328" i="9"/>
  <c r="N330" i="9"/>
  <c r="N331" i="9"/>
  <c r="N332" i="9"/>
  <c r="N333" i="9"/>
  <c r="N334" i="9"/>
  <c r="N335" i="9"/>
  <c r="N337" i="9"/>
  <c r="N338" i="9"/>
  <c r="N339" i="9"/>
  <c r="N340" i="9"/>
  <c r="N341" i="9"/>
  <c r="N342" i="9"/>
  <c r="N344" i="9"/>
  <c r="N345" i="9"/>
  <c r="N346" i="9"/>
  <c r="N347" i="9"/>
  <c r="N348" i="9"/>
  <c r="N349" i="9"/>
  <c r="N351" i="9"/>
  <c r="N352" i="9"/>
  <c r="N353" i="9"/>
  <c r="N354" i="9"/>
  <c r="N355" i="9"/>
  <c r="N357" i="9"/>
  <c r="N358" i="9"/>
  <c r="N359" i="9"/>
  <c r="N360" i="9"/>
  <c r="N361" i="9"/>
  <c r="N362" i="9"/>
  <c r="N364" i="9"/>
  <c r="N365" i="9"/>
  <c r="N366" i="9"/>
  <c r="N367" i="9"/>
  <c r="N368" i="9"/>
  <c r="N369" i="9"/>
  <c r="N371" i="9"/>
  <c r="N372" i="9"/>
  <c r="N373" i="9"/>
  <c r="N374" i="9"/>
  <c r="N375" i="9"/>
  <c r="N376" i="9"/>
  <c r="N378" i="9"/>
  <c r="N379" i="9"/>
  <c r="N380" i="9"/>
  <c r="N381" i="9"/>
  <c r="N382" i="9"/>
  <c r="N384" i="9"/>
  <c r="N385" i="9"/>
  <c r="N386" i="9"/>
  <c r="N387" i="9"/>
  <c r="N388" i="9"/>
  <c r="N389" i="9"/>
  <c r="N391" i="9"/>
  <c r="N392" i="9"/>
  <c r="N393" i="9"/>
  <c r="N394" i="9"/>
  <c r="N395" i="9"/>
  <c r="N396" i="9"/>
  <c r="N398" i="9"/>
  <c r="N399" i="9"/>
  <c r="N400" i="9"/>
  <c r="N401" i="9"/>
  <c r="N402" i="9"/>
  <c r="N403" i="9"/>
  <c r="N405" i="9"/>
  <c r="N406" i="9"/>
  <c r="N407" i="9"/>
  <c r="N408" i="9"/>
  <c r="N409" i="9"/>
  <c r="N411" i="9"/>
  <c r="N412" i="9"/>
  <c r="N413" i="9"/>
  <c r="N414" i="9"/>
  <c r="N415" i="9"/>
  <c r="N416" i="9"/>
  <c r="N418" i="9"/>
  <c r="N419" i="9"/>
  <c r="N420" i="9"/>
  <c r="N421" i="9"/>
  <c r="N422" i="9"/>
  <c r="N423" i="9"/>
  <c r="N425" i="9"/>
  <c r="N426" i="9"/>
  <c r="N427" i="9"/>
  <c r="N428" i="9"/>
  <c r="N429" i="9"/>
  <c r="N430" i="9"/>
  <c r="N432" i="9"/>
  <c r="N433" i="9"/>
  <c r="N434" i="9"/>
  <c r="N435" i="9"/>
  <c r="N436" i="9"/>
  <c r="N438" i="9"/>
  <c r="N439" i="9"/>
  <c r="N440" i="9"/>
  <c r="N441" i="9"/>
  <c r="N442" i="9"/>
  <c r="N443" i="9"/>
  <c r="N445" i="9"/>
  <c r="N446" i="9"/>
  <c r="N447" i="9"/>
  <c r="N448" i="9"/>
  <c r="N449" i="9"/>
  <c r="N450" i="9"/>
  <c r="N452" i="9"/>
  <c r="N453" i="9"/>
  <c r="N454" i="9"/>
  <c r="N455" i="9"/>
  <c r="N456" i="9"/>
  <c r="N457" i="9"/>
  <c r="N459" i="9"/>
  <c r="N460" i="9"/>
  <c r="N461" i="9"/>
  <c r="N462" i="9"/>
  <c r="N463" i="9"/>
  <c r="N465" i="9"/>
  <c r="N466" i="9"/>
  <c r="N467" i="9"/>
  <c r="N468" i="9"/>
  <c r="N469" i="9"/>
  <c r="N470" i="9"/>
  <c r="N472" i="9"/>
  <c r="N473" i="9"/>
  <c r="N474" i="9"/>
  <c r="N475" i="9"/>
  <c r="N476" i="9"/>
  <c r="N477" i="9"/>
  <c r="N479" i="9"/>
  <c r="N480" i="9"/>
  <c r="N481" i="9"/>
  <c r="N482" i="9"/>
  <c r="N483" i="9"/>
  <c r="N484" i="9"/>
  <c r="N486" i="9"/>
  <c r="N487" i="9"/>
  <c r="N488" i="9"/>
  <c r="N489" i="9"/>
  <c r="N490" i="9"/>
  <c r="N492" i="9"/>
  <c r="N493" i="9"/>
  <c r="N494" i="9"/>
  <c r="N495" i="9"/>
  <c r="N496" i="9"/>
  <c r="N497" i="9"/>
  <c r="N499" i="9"/>
  <c r="N500" i="9"/>
  <c r="N501" i="9"/>
  <c r="N502" i="9"/>
  <c r="N503" i="9"/>
  <c r="N504" i="9"/>
  <c r="N506" i="9"/>
  <c r="N507" i="9"/>
  <c r="N508" i="9"/>
  <c r="N509" i="9"/>
  <c r="N510" i="9"/>
  <c r="N511" i="9"/>
  <c r="N513" i="9"/>
  <c r="N514" i="9"/>
  <c r="N515" i="9"/>
  <c r="N516" i="9"/>
  <c r="N517" i="9"/>
  <c r="N518" i="9"/>
  <c r="N519" i="9"/>
  <c r="N520" i="9"/>
  <c r="N521" i="9"/>
  <c r="N2" i="9"/>
  <c r="N522" i="9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" i="1"/>
  <c r="N123" i="1" l="1"/>
  <c r="I525" i="9" l="1"/>
  <c r="K530" i="9"/>
  <c r="K529" i="9"/>
  <c r="J525" i="9"/>
  <c r="H525" i="9"/>
  <c r="G528" i="9"/>
  <c r="G529" i="9"/>
  <c r="F530" i="9"/>
  <c r="F529" i="9"/>
  <c r="F528" i="9"/>
  <c r="E528" i="9"/>
  <c r="E525" i="9"/>
  <c r="M3" i="9" l="1"/>
  <c r="M4" i="9"/>
  <c r="M5" i="9"/>
  <c r="M6" i="9"/>
  <c r="M7" i="9"/>
  <c r="M8" i="9"/>
  <c r="M9" i="9"/>
  <c r="M10" i="9"/>
  <c r="M11" i="9"/>
  <c r="M12" i="9"/>
  <c r="M14" i="9"/>
  <c r="M15" i="9"/>
  <c r="M16" i="9"/>
  <c r="M17" i="9"/>
  <c r="M18" i="9"/>
  <c r="M19" i="9"/>
  <c r="M21" i="9"/>
  <c r="M22" i="9"/>
  <c r="M23" i="9"/>
  <c r="M24" i="9"/>
  <c r="M25" i="9"/>
  <c r="M26" i="9"/>
  <c r="M29" i="9"/>
  <c r="M30" i="9"/>
  <c r="M31" i="9"/>
  <c r="M32" i="9"/>
  <c r="M33" i="9"/>
  <c r="M34" i="9"/>
  <c r="M36" i="9"/>
  <c r="M37" i="9"/>
  <c r="M38" i="9"/>
  <c r="M39" i="9"/>
  <c r="M40" i="9"/>
  <c r="M42" i="9"/>
  <c r="M43" i="9"/>
  <c r="M44" i="9"/>
  <c r="M45" i="9"/>
  <c r="M46" i="9"/>
  <c r="M47" i="9"/>
  <c r="M49" i="9"/>
  <c r="M50" i="9"/>
  <c r="M51" i="9"/>
  <c r="M52" i="9"/>
  <c r="M53" i="9"/>
  <c r="M55" i="9"/>
  <c r="M56" i="9"/>
  <c r="M58" i="9"/>
  <c r="M59" i="9"/>
  <c r="M60" i="9"/>
  <c r="M61" i="9"/>
  <c r="M64" i="9"/>
  <c r="M65" i="9"/>
  <c r="M66" i="9"/>
  <c r="M67" i="9"/>
  <c r="M69" i="9"/>
  <c r="M70" i="9"/>
  <c r="M71" i="9"/>
  <c r="M72" i="9"/>
  <c r="M73" i="9"/>
  <c r="M74" i="9"/>
  <c r="M76" i="9"/>
  <c r="M77" i="9"/>
  <c r="M78" i="9"/>
  <c r="M79" i="9"/>
  <c r="M80" i="9"/>
  <c r="M82" i="9"/>
  <c r="M83" i="9"/>
  <c r="M84" i="9"/>
  <c r="M85" i="9"/>
  <c r="M86" i="9"/>
  <c r="M87" i="9"/>
  <c r="M89" i="9"/>
  <c r="M90" i="9"/>
  <c r="M91" i="9"/>
  <c r="M92" i="9"/>
  <c r="M93" i="9"/>
  <c r="M95" i="9"/>
  <c r="M96" i="9"/>
  <c r="M97" i="9"/>
  <c r="M98" i="9"/>
  <c r="M99" i="9"/>
  <c r="M100" i="9"/>
  <c r="M102" i="9"/>
  <c r="M103" i="9"/>
  <c r="M104" i="9"/>
  <c r="M105" i="9"/>
  <c r="M106" i="9"/>
  <c r="M108" i="9"/>
  <c r="M109" i="9"/>
  <c r="M110" i="9"/>
  <c r="M111" i="9"/>
  <c r="M112" i="9"/>
  <c r="M113" i="9"/>
  <c r="M115" i="9"/>
  <c r="M116" i="9"/>
  <c r="M117" i="9"/>
  <c r="M118" i="9"/>
  <c r="M119" i="9"/>
  <c r="M121" i="9"/>
  <c r="M122" i="9"/>
  <c r="M123" i="9"/>
  <c r="M124" i="9"/>
  <c r="M125" i="9"/>
  <c r="M127" i="9"/>
  <c r="M128" i="9"/>
  <c r="M129" i="9"/>
  <c r="M130" i="9"/>
  <c r="M131" i="9"/>
  <c r="M133" i="9"/>
  <c r="M134" i="9"/>
  <c r="M135" i="9"/>
  <c r="M136" i="9"/>
  <c r="M137" i="9"/>
  <c r="M138" i="9"/>
  <c r="M140" i="9"/>
  <c r="M141" i="9"/>
  <c r="M142" i="9"/>
  <c r="M143" i="9"/>
  <c r="M144" i="9"/>
  <c r="M146" i="9"/>
  <c r="M147" i="9"/>
  <c r="M148" i="9"/>
  <c r="M149" i="9"/>
  <c r="M150" i="9"/>
  <c r="M152" i="9"/>
  <c r="M153" i="9"/>
  <c r="M154" i="9"/>
  <c r="M155" i="9"/>
  <c r="M156" i="9"/>
  <c r="M158" i="9"/>
  <c r="M159" i="9"/>
  <c r="M160" i="9"/>
  <c r="M161" i="9"/>
  <c r="M162" i="9"/>
  <c r="M163" i="9"/>
  <c r="M165" i="9"/>
  <c r="M166" i="9"/>
  <c r="M167" i="9"/>
  <c r="M168" i="9"/>
  <c r="M169" i="9"/>
  <c r="M171" i="9"/>
  <c r="M172" i="9"/>
  <c r="M173" i="9"/>
  <c r="M174" i="9"/>
  <c r="M175" i="9"/>
  <c r="M177" i="9"/>
  <c r="M178" i="9"/>
  <c r="M179" i="9"/>
  <c r="M180" i="9"/>
  <c r="M181" i="9"/>
  <c r="M183" i="9"/>
  <c r="M184" i="9"/>
  <c r="M185" i="9"/>
  <c r="M186" i="9"/>
  <c r="M187" i="9"/>
  <c r="M188" i="9"/>
  <c r="M190" i="9"/>
  <c r="M191" i="9"/>
  <c r="M192" i="9"/>
  <c r="M193" i="9"/>
  <c r="M194" i="9"/>
  <c r="M196" i="9"/>
  <c r="M197" i="9"/>
  <c r="M198" i="9"/>
  <c r="M199" i="9"/>
  <c r="M200" i="9"/>
  <c r="M201" i="9"/>
  <c r="M203" i="9"/>
  <c r="M204" i="9"/>
  <c r="M205" i="9"/>
  <c r="M206" i="9"/>
  <c r="M207" i="9"/>
  <c r="M209" i="9"/>
  <c r="M210" i="9"/>
  <c r="M211" i="9"/>
  <c r="M212" i="9"/>
  <c r="M213" i="9"/>
  <c r="M214" i="9"/>
  <c r="M216" i="9"/>
  <c r="M217" i="9"/>
  <c r="M218" i="9"/>
  <c r="M219" i="9"/>
  <c r="M220" i="9"/>
  <c r="M222" i="9"/>
  <c r="M223" i="9"/>
  <c r="M224" i="9"/>
  <c r="M225" i="9"/>
  <c r="M226" i="9"/>
  <c r="M227" i="9"/>
  <c r="M229" i="9"/>
  <c r="M230" i="9"/>
  <c r="M231" i="9"/>
  <c r="M232" i="9"/>
  <c r="M233" i="9"/>
  <c r="M234" i="9"/>
  <c r="M236" i="9"/>
  <c r="M237" i="9"/>
  <c r="M238" i="9"/>
  <c r="M239" i="9"/>
  <c r="M240" i="9"/>
  <c r="M241" i="9"/>
  <c r="M243" i="9"/>
  <c r="M244" i="9"/>
  <c r="M245" i="9"/>
  <c r="M246" i="9"/>
  <c r="M247" i="9"/>
  <c r="M249" i="9"/>
  <c r="M250" i="9"/>
  <c r="M251" i="9"/>
  <c r="M252" i="9"/>
  <c r="M253" i="9"/>
  <c r="M254" i="9"/>
  <c r="M256" i="9"/>
  <c r="M257" i="9"/>
  <c r="M258" i="9"/>
  <c r="M259" i="9"/>
  <c r="M260" i="9"/>
  <c r="M261" i="9"/>
  <c r="M263" i="9"/>
  <c r="M264" i="9"/>
  <c r="M265" i="9"/>
  <c r="M266" i="9"/>
  <c r="M267" i="9"/>
  <c r="M268" i="9"/>
  <c r="M270" i="9"/>
  <c r="M271" i="9"/>
  <c r="M272" i="9"/>
  <c r="M273" i="9"/>
  <c r="M274" i="9"/>
  <c r="M276" i="9"/>
  <c r="M277" i="9"/>
  <c r="M278" i="9"/>
  <c r="M279" i="9"/>
  <c r="M280" i="9"/>
  <c r="M281" i="9"/>
  <c r="M283" i="9"/>
  <c r="M284" i="9"/>
  <c r="M285" i="9"/>
  <c r="M286" i="9"/>
  <c r="M287" i="9"/>
  <c r="M288" i="9"/>
  <c r="M290" i="9"/>
  <c r="M291" i="9"/>
  <c r="M292" i="9"/>
  <c r="M293" i="9"/>
  <c r="M294" i="9"/>
  <c r="M295" i="9"/>
  <c r="M296" i="9"/>
  <c r="M298" i="9"/>
  <c r="M299" i="9"/>
  <c r="M300" i="9"/>
  <c r="M301" i="9"/>
  <c r="M302" i="9"/>
  <c r="M304" i="9"/>
  <c r="M305" i="9"/>
  <c r="M306" i="9"/>
  <c r="M307" i="9"/>
  <c r="M308" i="9"/>
  <c r="M310" i="9"/>
  <c r="M311" i="9"/>
  <c r="M312" i="9"/>
  <c r="M313" i="9"/>
  <c r="M314" i="9"/>
  <c r="M315" i="9"/>
  <c r="M317" i="9"/>
  <c r="M318" i="9"/>
  <c r="M319" i="9"/>
  <c r="M320" i="9"/>
  <c r="M321" i="9"/>
  <c r="M322" i="9"/>
  <c r="M324" i="9"/>
  <c r="M325" i="9"/>
  <c r="M326" i="9"/>
  <c r="M327" i="9"/>
  <c r="M328" i="9"/>
  <c r="M330" i="9"/>
  <c r="M331" i="9"/>
  <c r="M332" i="9"/>
  <c r="M333" i="9"/>
  <c r="M334" i="9"/>
  <c r="M335" i="9"/>
  <c r="M337" i="9"/>
  <c r="M338" i="9"/>
  <c r="M339" i="9"/>
  <c r="M340" i="9"/>
  <c r="M341" i="9"/>
  <c r="M342" i="9"/>
  <c r="M344" i="9"/>
  <c r="M345" i="9"/>
  <c r="M346" i="9"/>
  <c r="M347" i="9"/>
  <c r="M348" i="9"/>
  <c r="M349" i="9"/>
  <c r="M351" i="9"/>
  <c r="M352" i="9"/>
  <c r="M353" i="9"/>
  <c r="M354" i="9"/>
  <c r="M355" i="9"/>
  <c r="M357" i="9"/>
  <c r="M358" i="9"/>
  <c r="M359" i="9"/>
  <c r="M360" i="9"/>
  <c r="M361" i="9"/>
  <c r="M362" i="9"/>
  <c r="M364" i="9"/>
  <c r="M365" i="9"/>
  <c r="M366" i="9"/>
  <c r="M367" i="9"/>
  <c r="M368" i="9"/>
  <c r="M369" i="9"/>
  <c r="M371" i="9"/>
  <c r="M372" i="9"/>
  <c r="M373" i="9"/>
  <c r="M374" i="9"/>
  <c r="M375" i="9"/>
  <c r="M376" i="9"/>
  <c r="M378" i="9"/>
  <c r="M379" i="9"/>
  <c r="M380" i="9"/>
  <c r="M381" i="9"/>
  <c r="M382" i="9"/>
  <c r="M384" i="9"/>
  <c r="M385" i="9"/>
  <c r="M386" i="9"/>
  <c r="M387" i="9"/>
  <c r="M388" i="9"/>
  <c r="M389" i="9"/>
  <c r="M391" i="9"/>
  <c r="M392" i="9"/>
  <c r="M393" i="9"/>
  <c r="M394" i="9"/>
  <c r="M395" i="9"/>
  <c r="M396" i="9"/>
  <c r="M398" i="9"/>
  <c r="M399" i="9"/>
  <c r="M400" i="9"/>
  <c r="M401" i="9"/>
  <c r="M402" i="9"/>
  <c r="M403" i="9"/>
  <c r="M405" i="9"/>
  <c r="M406" i="9"/>
  <c r="M407" i="9"/>
  <c r="M408" i="9"/>
  <c r="M409" i="9"/>
  <c r="M411" i="9"/>
  <c r="M412" i="9"/>
  <c r="M413" i="9"/>
  <c r="M414" i="9"/>
  <c r="M415" i="9"/>
  <c r="M416" i="9"/>
  <c r="M418" i="9"/>
  <c r="M419" i="9"/>
  <c r="M420" i="9"/>
  <c r="M421" i="9"/>
  <c r="M422" i="9"/>
  <c r="M423" i="9"/>
  <c r="M425" i="9"/>
  <c r="M426" i="9"/>
  <c r="M427" i="9"/>
  <c r="M428" i="9"/>
  <c r="M429" i="9"/>
  <c r="M430" i="9"/>
  <c r="M432" i="9"/>
  <c r="M433" i="9"/>
  <c r="M434" i="9"/>
  <c r="M435" i="9"/>
  <c r="M436" i="9"/>
  <c r="M438" i="9"/>
  <c r="M439" i="9"/>
  <c r="M440" i="9"/>
  <c r="M441" i="9"/>
  <c r="M442" i="9"/>
  <c r="M443" i="9"/>
  <c r="M445" i="9"/>
  <c r="M446" i="9"/>
  <c r="M447" i="9"/>
  <c r="M448" i="9"/>
  <c r="M449" i="9"/>
  <c r="M450" i="9"/>
  <c r="M452" i="9"/>
  <c r="M453" i="9"/>
  <c r="M454" i="9"/>
  <c r="M455" i="9"/>
  <c r="M456" i="9"/>
  <c r="M457" i="9"/>
  <c r="M459" i="9"/>
  <c r="M460" i="9"/>
  <c r="M461" i="9"/>
  <c r="M462" i="9"/>
  <c r="M463" i="9"/>
  <c r="M465" i="9"/>
  <c r="M466" i="9"/>
  <c r="M467" i="9"/>
  <c r="M468" i="9"/>
  <c r="M469" i="9"/>
  <c r="M470" i="9"/>
  <c r="M472" i="9"/>
  <c r="M473" i="9"/>
  <c r="M474" i="9"/>
  <c r="M475" i="9"/>
  <c r="M476" i="9"/>
  <c r="M477" i="9"/>
  <c r="M479" i="9"/>
  <c r="M480" i="9"/>
  <c r="M481" i="9"/>
  <c r="M482" i="9"/>
  <c r="M483" i="9"/>
  <c r="M484" i="9"/>
  <c r="M486" i="9"/>
  <c r="M487" i="9"/>
  <c r="M488" i="9"/>
  <c r="M489" i="9"/>
  <c r="M490" i="9"/>
  <c r="M492" i="9"/>
  <c r="M493" i="9"/>
  <c r="M494" i="9"/>
  <c r="M495" i="9"/>
  <c r="M496" i="9"/>
  <c r="M497" i="9"/>
  <c r="M499" i="9"/>
  <c r="M500" i="9"/>
  <c r="M501" i="9"/>
  <c r="M502" i="9"/>
  <c r="M503" i="9"/>
  <c r="M504" i="9"/>
  <c r="M506" i="9"/>
  <c r="M507" i="9"/>
  <c r="M508" i="9"/>
  <c r="M509" i="9"/>
  <c r="M510" i="9"/>
  <c r="M511" i="9"/>
  <c r="M513" i="9"/>
  <c r="M514" i="9"/>
  <c r="M515" i="9"/>
  <c r="M516" i="9"/>
  <c r="M517" i="9"/>
  <c r="M518" i="9"/>
  <c r="M519" i="9"/>
  <c r="M520" i="9"/>
  <c r="M521" i="9"/>
  <c r="M2" i="9"/>
  <c r="M522" i="9" l="1"/>
  <c r="K131" i="1"/>
  <c r="K130" i="1"/>
  <c r="J126" i="1"/>
  <c r="I126" i="1"/>
  <c r="H126" i="1"/>
  <c r="G129" i="1"/>
  <c r="G130" i="1"/>
  <c r="F131" i="1"/>
  <c r="F130" i="1"/>
  <c r="F129" i="1"/>
  <c r="E129" i="1"/>
  <c r="E1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F522" i="9"/>
  <c r="G522" i="9"/>
  <c r="H522" i="9"/>
  <c r="H526" i="9" s="1"/>
  <c r="I522" i="9"/>
  <c r="I526" i="9" s="1"/>
  <c r="J522" i="9"/>
  <c r="J526" i="9" s="1"/>
  <c r="K522" i="9"/>
  <c r="E522" i="9"/>
  <c r="E526" i="9" s="1"/>
  <c r="A522" i="9"/>
  <c r="F123" i="1"/>
  <c r="G123" i="1"/>
  <c r="H123" i="1"/>
  <c r="H127" i="1" s="1"/>
  <c r="I123" i="1"/>
  <c r="I127" i="1" s="1"/>
  <c r="J123" i="1"/>
  <c r="J127" i="1" s="1"/>
  <c r="K123" i="1"/>
  <c r="E123" i="1"/>
  <c r="A123" i="1"/>
  <c r="F150" i="1" l="1"/>
  <c r="J148" i="1"/>
  <c r="J154" i="1" s="1"/>
  <c r="H150" i="1"/>
  <c r="M123" i="1"/>
  <c r="I152" i="1"/>
  <c r="I148" i="1"/>
  <c r="I150" i="1"/>
  <c r="H148" i="1"/>
  <c r="H152" i="1"/>
  <c r="E127" i="1"/>
  <c r="E150" i="1" s="1"/>
  <c r="E148" i="1" l="1"/>
  <c r="H154" i="1"/>
  <c r="I154" i="1"/>
  <c r="L148" i="1" l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 shapeId="0">
      <text>
        <r>
          <rPr>
            <sz val="9"/>
            <color indexed="81"/>
            <rFont val="Tahoma"/>
            <family val="2"/>
          </rPr>
          <t>Hannah Huse, 2017:
Changed ext from 17398 to 17793 which is what it is IRL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72" authorId="0" shapeId="0">
      <text>
        <r>
          <rPr>
            <b/>
            <sz val="9"/>
            <color indexed="81"/>
            <rFont val="Tahoma"/>
            <family val="2"/>
          </rPr>
          <t>Eric Carpenter
June 8 17
Phone was found on a different jack. Used to be 02028A. Changed to 02029A.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Eric Carpenter july 12 2017
Hoefler report says we need to patch the wall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 to 17460, was 17959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RD?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original incorrect extension number 17461 to 17504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 to 17461, incorrect number was 17504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17810, had wrong extension number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change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extension number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correct change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jacknumber
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
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Could not find room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17507 IRL</t>
        </r>
      </text>
    </comment>
    <comment ref="C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17561  IRL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new row for jack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jack column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DeAnna Whittemore
2017
Added jack column</t>
        </r>
      </text>
    </comment>
  </commentList>
</comments>
</file>

<file path=xl/comments5.xml><?xml version="1.0" encoding="utf-8"?>
<comments xmlns="http://schemas.openxmlformats.org/spreadsheetml/2006/main">
  <authors>
    <author>Li, Emily M</author>
    <author>Carol March</author>
  </authors>
  <commentList>
    <comment ref="B26" authorId="0" shapeId="0">
      <text>
        <r>
          <rPr>
            <sz val="12"/>
            <rFont val="Book Antiqua"/>
            <family val="1"/>
          </rPr>
          <t>missing phone extension number sticker</t>
        </r>
      </text>
    </comment>
    <comment ref="L47" authorId="0" shapeId="0">
      <text>
        <r>
          <rPr>
            <sz val="12"/>
            <rFont val="Book Antiqua"/>
            <family val="1"/>
          </rPr>
          <t>could not access room 209-1 in Seneca hall</t>
        </r>
      </text>
    </comment>
    <comment ref="C62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Possibly incorrect
</t>
        </r>
      </text>
    </comment>
    <comment ref="C63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Had to insert,extension numbers incorrect on spreadsheet
</t>
        </r>
      </text>
    </comment>
    <comment ref="C68" authorId="0" shapeId="0">
      <text>
        <r>
          <rPr>
            <sz val="12"/>
            <rFont val="Book Antiqua"/>
            <family val="1"/>
          </rPr>
          <t>had to insert because was in wrong section of spreadsheet</t>
        </r>
      </text>
    </comment>
    <comment ref="C72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 this extension to 304-2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Changed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Inserted</t>
        </r>
      </text>
    </comment>
    <comment ref="C82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row in because this was a missing room on spreadsheet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2 jacks in this room,2nd row added</t>
        </r>
      </text>
    </comment>
    <comment ref="C86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Removed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Inserted to correct ext. number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here</t>
        </r>
      </text>
    </comment>
    <comment ref="B92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new row to spreadsheet because missing room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another row because room 310 has 2 jacks</t>
        </r>
      </text>
    </comment>
    <comment ref="C99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here 17077,was in wrong place</t>
        </r>
      </text>
    </comment>
    <comment ref="C100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correct extension number</t>
        </r>
      </text>
    </comment>
    <comment ref="D101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missing jack number</t>
        </r>
      </text>
    </comment>
    <comment ref="C104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deleted extension number 17073</t>
        </r>
      </text>
    </comment>
    <comment ref="D104" authorId="1" shapeId="0">
      <text>
        <r>
          <rPr>
            <b/>
            <sz val="9"/>
            <color indexed="81"/>
            <rFont val="Tahoma"/>
            <family val="2"/>
          </rPr>
          <t>Carol March:</t>
        </r>
        <r>
          <rPr>
            <sz val="9"/>
            <color indexed="81"/>
            <rFont val="Tahoma"/>
            <family val="2"/>
          </rPr>
          <t xml:space="preserve">
added missing jack number</t>
        </r>
      </text>
    </comment>
  </commentList>
</comments>
</file>

<file path=xl/comments6.xml><?xml version="1.0" encoding="utf-8"?>
<comments xmlns="http://schemas.openxmlformats.org/spreadsheetml/2006/main">
  <authors>
    <author>Li, Emily M</author>
  </authors>
  <commentList>
    <comment ref="B2" authorId="0" shapeId="0">
      <text>
        <r>
          <rPr>
            <sz val="12"/>
            <rFont val="Book Antiqua"/>
            <family val="1"/>
          </rPr>
          <t>Laundry room, 2 faceplates data jacks work</t>
        </r>
      </text>
    </comment>
    <comment ref="B4" authorId="0" shapeId="0">
      <text>
        <r>
          <rPr>
            <sz val="12"/>
            <rFont val="Book Antiqua"/>
            <family val="1"/>
          </rPr>
          <t xml:space="preserve">Wall phone in common room
</t>
        </r>
      </text>
    </comment>
    <comment ref="D6" authorId="0" shapeId="0">
      <text>
        <r>
          <rPr>
            <sz val="12"/>
            <rFont val="Book Antiqua"/>
            <family val="1"/>
          </rPr>
          <t>jack number labeled as 1010</t>
        </r>
      </text>
    </comment>
    <comment ref="B7" authorId="0" shapeId="0">
      <text>
        <r>
          <rPr>
            <sz val="12"/>
            <rFont val="Book Antiqua"/>
            <family val="1"/>
          </rPr>
          <t>has a seperate red phone inside</t>
        </r>
      </text>
    </comment>
    <comment ref="D8" authorId="0" shapeId="0">
      <text>
        <r>
          <rPr>
            <sz val="12"/>
            <rFont val="Book Antiqua"/>
            <family val="1"/>
          </rPr>
          <t>jack number is not labeled</t>
        </r>
      </text>
    </comment>
    <comment ref="L11" authorId="0" shapeId="0">
      <text>
        <r>
          <rPr>
            <sz val="12"/>
            <rFont val="Book Antiqua"/>
            <family val="1"/>
          </rPr>
          <t>R.D occupies 104 Tusc.</t>
        </r>
      </text>
    </comment>
    <comment ref="B14" authorId="0" shapeId="0">
      <text>
        <r>
          <rPr>
            <sz val="12"/>
            <rFont val="Book Antiqua"/>
            <family val="1"/>
          </rPr>
          <t>janitor closet not a suite</t>
        </r>
      </text>
    </comment>
    <comment ref="D18" authorId="0" shapeId="0">
      <text>
        <r>
          <rPr>
            <sz val="12"/>
            <rFont val="Book Antiqua"/>
            <family val="1"/>
          </rPr>
          <t>labeled as 1028 (C)</t>
        </r>
      </text>
    </comment>
    <comment ref="D120" authorId="0" shapeId="0">
      <text>
        <r>
          <rPr>
            <sz val="12"/>
            <rFont val="Book Antiqua"/>
            <family val="1"/>
          </rPr>
          <t>no label</t>
        </r>
      </text>
    </comment>
  </commentList>
</comments>
</file>

<file path=xl/sharedStrings.xml><?xml version="1.0" encoding="utf-8"?>
<sst xmlns="http://schemas.openxmlformats.org/spreadsheetml/2006/main" count="5752" uniqueCount="1882">
  <si>
    <t>17301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</si>
  <si>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</si>
  <si>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</si>
  <si>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</si>
  <si>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</si>
  <si>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</si>
  <si>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</si>
  <si>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</si>
  <si>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</si>
  <si>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</si>
  <si>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</si>
  <si>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</si>
  <si>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17412</t>
  </si>
  <si>
    <t>17413</t>
  </si>
  <si>
    <t>17950</t>
  </si>
  <si>
    <t>17415</t>
  </si>
  <si>
    <t>17416</t>
  </si>
  <si>
    <t>17417</t>
  </si>
  <si>
    <t>17378</t>
  </si>
  <si>
    <t>17418</t>
  </si>
  <si>
    <t>17785</t>
  </si>
  <si>
    <t>17809</t>
  </si>
  <si>
    <t>17837</t>
  </si>
  <si>
    <t>17949</t>
  </si>
  <si>
    <t>17414</t>
  </si>
  <si>
    <t>17951</t>
  </si>
  <si>
    <t>17952</t>
  </si>
  <si>
    <t>17980</t>
  </si>
  <si>
    <t>17912</t>
  </si>
  <si>
    <t>17010</t>
  </si>
  <si>
    <t>DA01053</t>
  </si>
  <si>
    <t>DA01051</t>
  </si>
  <si>
    <t>17999</t>
  </si>
  <si>
    <t>23258</t>
  </si>
  <si>
    <t>DA0105</t>
  </si>
  <si>
    <t>17307</t>
  </si>
  <si>
    <t>17377</t>
  </si>
  <si>
    <t>17308</t>
  </si>
  <si>
    <t>17353</t>
  </si>
  <si>
    <t>17323</t>
  </si>
  <si>
    <t>17324</t>
  </si>
  <si>
    <t>17309</t>
  </si>
  <si>
    <t>17354</t>
  </si>
  <si>
    <t>17310</t>
  </si>
  <si>
    <t>17355</t>
  </si>
  <si>
    <t>17356</t>
  </si>
  <si>
    <t>17325</t>
  </si>
  <si>
    <t>17326</t>
  </si>
  <si>
    <t>17357</t>
  </si>
  <si>
    <t>17311</t>
  </si>
  <si>
    <t>17358</t>
  </si>
  <si>
    <t>17312</t>
  </si>
  <si>
    <t>17328</t>
  </si>
  <si>
    <t>17359</t>
  </si>
  <si>
    <t>17329</t>
  </si>
  <si>
    <t>17313</t>
  </si>
  <si>
    <t>17360</t>
  </si>
  <si>
    <t>17330</t>
  </si>
  <si>
    <t>17331</t>
  </si>
  <si>
    <t>17332</t>
  </si>
  <si>
    <t>17362</t>
  </si>
  <si>
    <t>17363</t>
  </si>
  <si>
    <t>17333</t>
  </si>
  <si>
    <t>17334</t>
  </si>
  <si>
    <t>17315</t>
  </si>
  <si>
    <t>17335</t>
  </si>
  <si>
    <t>17327</t>
  </si>
  <si>
    <t>25943</t>
  </si>
  <si>
    <t>DA0100</t>
  </si>
  <si>
    <t>;</t>
  </si>
  <si>
    <t>03054A</t>
  </si>
  <si>
    <t>LOUNGE</t>
  </si>
  <si>
    <t/>
  </si>
  <si>
    <t>01001A</t>
  </si>
  <si>
    <t>01010A</t>
  </si>
  <si>
    <t>01017A</t>
  </si>
  <si>
    <t>01022A</t>
  </si>
  <si>
    <t>01032A</t>
  </si>
  <si>
    <t>02006A</t>
  </si>
  <si>
    <t>02015A</t>
  </si>
  <si>
    <t>02021A</t>
  </si>
  <si>
    <t>02029A</t>
  </si>
  <si>
    <t>02036A</t>
  </si>
  <si>
    <t>03005A</t>
  </si>
  <si>
    <t>03013A</t>
  </si>
  <si>
    <t>03020A</t>
  </si>
  <si>
    <t>03027A</t>
  </si>
  <si>
    <t>03035A</t>
  </si>
  <si>
    <t>01002A</t>
  </si>
  <si>
    <t>01011A</t>
  </si>
  <si>
    <t>01018A</t>
  </si>
  <si>
    <t>01025A</t>
  </si>
  <si>
    <t>02001A</t>
  </si>
  <si>
    <t>02008A</t>
  </si>
  <si>
    <t>02016A</t>
  </si>
  <si>
    <t>02022A</t>
  </si>
  <si>
    <t>02030A</t>
  </si>
  <si>
    <t>02037A</t>
  </si>
  <si>
    <t>03006A</t>
  </si>
  <si>
    <t>03014A</t>
  </si>
  <si>
    <t>03021A</t>
  </si>
  <si>
    <t>03028A</t>
  </si>
  <si>
    <t>03036A</t>
  </si>
  <si>
    <t>01004A</t>
  </si>
  <si>
    <t>01012A</t>
  </si>
  <si>
    <t>01026A</t>
  </si>
  <si>
    <t>02009A</t>
  </si>
  <si>
    <t>02023A</t>
  </si>
  <si>
    <t>02038A</t>
  </si>
  <si>
    <t>03015A</t>
  </si>
  <si>
    <t>03029A</t>
  </si>
  <si>
    <t>01005A</t>
  </si>
  <si>
    <t>01013A</t>
  </si>
  <si>
    <t>01019A</t>
  </si>
  <si>
    <t>01028A</t>
  </si>
  <si>
    <t>02002A</t>
  </si>
  <si>
    <t>02010A</t>
  </si>
  <si>
    <t>02017A</t>
  </si>
  <si>
    <t>02024A</t>
  </si>
  <si>
    <t>02032A</t>
  </si>
  <si>
    <t>03001A</t>
  </si>
  <si>
    <t>03008A</t>
  </si>
  <si>
    <t>03016A</t>
  </si>
  <si>
    <t>03022A</t>
  </si>
  <si>
    <t>03030A</t>
  </si>
  <si>
    <t>03037A</t>
  </si>
  <si>
    <t>01006A</t>
  </si>
  <si>
    <t>01014A</t>
  </si>
  <si>
    <t>01020A</t>
  </si>
  <si>
    <t>01029A</t>
  </si>
  <si>
    <t>02003A</t>
  </si>
  <si>
    <t>02011A</t>
  </si>
  <si>
    <t>02018A</t>
  </si>
  <si>
    <t>02026A</t>
  </si>
  <si>
    <t>02033A</t>
  </si>
  <si>
    <t>03002A</t>
  </si>
  <si>
    <t>03009A</t>
  </si>
  <si>
    <t>03017A</t>
  </si>
  <si>
    <t>03023A</t>
  </si>
  <si>
    <t>03032A</t>
  </si>
  <si>
    <t>03038A</t>
  </si>
  <si>
    <t>01007A</t>
  </si>
  <si>
    <t>01015A</t>
  </si>
  <si>
    <t>01024A</t>
  </si>
  <si>
    <t>01030A</t>
  </si>
  <si>
    <t>02004A</t>
  </si>
  <si>
    <t>02013A</t>
  </si>
  <si>
    <t>02027A</t>
  </si>
  <si>
    <t>02034A</t>
  </si>
  <si>
    <t>03003A</t>
  </si>
  <si>
    <t>03010A</t>
  </si>
  <si>
    <t>03018A</t>
  </si>
  <si>
    <t>03024A</t>
  </si>
  <si>
    <t>03033A</t>
  </si>
  <si>
    <t>01009A</t>
  </si>
  <si>
    <t>01016A</t>
  </si>
  <si>
    <t>01023A</t>
  </si>
  <si>
    <t>01031A</t>
  </si>
  <si>
    <t>02005A</t>
  </si>
  <si>
    <t>02014A</t>
  </si>
  <si>
    <t>02020A</t>
  </si>
  <si>
    <t>02028A</t>
  </si>
  <si>
    <t>02035A</t>
  </si>
  <si>
    <t>03004A</t>
  </si>
  <si>
    <t>03011A</t>
  </si>
  <si>
    <t>03019A</t>
  </si>
  <si>
    <t>03026A</t>
  </si>
  <si>
    <t>03034A</t>
  </si>
  <si>
    <t>01003A</t>
  </si>
  <si>
    <t>01008A</t>
  </si>
  <si>
    <t>02007A</t>
  </si>
  <si>
    <t>02012A</t>
  </si>
  <si>
    <t>02031A</t>
  </si>
  <si>
    <t>02025A</t>
  </si>
  <si>
    <t>01027A</t>
  </si>
  <si>
    <t>03007A</t>
  </si>
  <si>
    <t>01021A</t>
  </si>
  <si>
    <t>02019A</t>
  </si>
  <si>
    <t>03012A</t>
  </si>
  <si>
    <t>03025A</t>
  </si>
  <si>
    <t>03031A</t>
  </si>
  <si>
    <t>02039A</t>
  </si>
  <si>
    <t>LOBBY</t>
  </si>
  <si>
    <t>02040A</t>
  </si>
  <si>
    <t>03039A</t>
  </si>
  <si>
    <t>03040A</t>
  </si>
  <si>
    <t>03041A</t>
  </si>
  <si>
    <t>03042A</t>
  </si>
  <si>
    <t>03043A</t>
  </si>
  <si>
    <t>03044A</t>
  </si>
  <si>
    <t>03046A</t>
  </si>
  <si>
    <t>03047A</t>
  </si>
  <si>
    <t>110-0</t>
  </si>
  <si>
    <t>Room</t>
  </si>
  <si>
    <t>Extn</t>
  </si>
  <si>
    <t>Jack</t>
  </si>
  <si>
    <t>02046A</t>
  </si>
  <si>
    <t>01037A</t>
  </si>
  <si>
    <t>02041A</t>
  </si>
  <si>
    <t>01038A</t>
  </si>
  <si>
    <t>02042A</t>
  </si>
  <si>
    <t>01033A</t>
  </si>
  <si>
    <t>01035A</t>
  </si>
  <si>
    <t>01036A</t>
  </si>
  <si>
    <t>02043A</t>
  </si>
  <si>
    <t>01034A</t>
  </si>
  <si>
    <t>02044A</t>
  </si>
  <si>
    <t>02045A</t>
  </si>
  <si>
    <t>DB01002</t>
  </si>
  <si>
    <t>17317</t>
  </si>
  <si>
    <t>17318</t>
  </si>
  <si>
    <t>17319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</si>
  <si>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</si>
  <si>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</si>
  <si>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</si>
  <si>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</si>
  <si>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</si>
  <si>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</si>
  <si>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</si>
  <si>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</si>
  <si>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</si>
  <si>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</si>
  <si>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</si>
  <si>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17427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</si>
  <si>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</si>
  <si>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</si>
  <si>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</si>
  <si>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</si>
  <si>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</si>
  <si>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</si>
  <si>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</si>
  <si>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</si>
  <si>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</si>
  <si>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</si>
  <si>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</si>
  <si>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</si>
  <si>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</si>
  <si>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</si>
  <si>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</si>
  <si>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</si>
  <si>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</si>
  <si>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17399</t>
  </si>
  <si>
    <t>17400</t>
  </si>
  <si>
    <t>17401</t>
  </si>
  <si>
    <t>17402</t>
  </si>
  <si>
    <t>17403</t>
  </si>
  <si>
    <t>17404</t>
  </si>
  <si>
    <t>17405</t>
  </si>
  <si>
    <t>17419</t>
  </si>
  <si>
    <t>17420</t>
  </si>
  <si>
    <t>17421</t>
  </si>
  <si>
    <t>17422</t>
  </si>
  <si>
    <t>17423</t>
  </si>
  <si>
    <t>17424</t>
  </si>
  <si>
    <t>17425</t>
  </si>
  <si>
    <t>17786</t>
  </si>
  <si>
    <t>17838</t>
  </si>
  <si>
    <t>17869</t>
  </si>
  <si>
    <t>17953</t>
  </si>
  <si>
    <t>17954</t>
  </si>
  <si>
    <t>17955</t>
  </si>
  <si>
    <t>17981</t>
  </si>
  <si>
    <t>17982</t>
  </si>
  <si>
    <t>17983</t>
  </si>
  <si>
    <t>17984</t>
  </si>
  <si>
    <t>17793</t>
  </si>
  <si>
    <t>17947</t>
  </si>
  <si>
    <t>03045A</t>
  </si>
  <si>
    <t>107-0</t>
  </si>
  <si>
    <t>17305</t>
  </si>
  <si>
    <t>17306</t>
  </si>
  <si>
    <t>17320</t>
  </si>
  <si>
    <t>17321</t>
  </si>
  <si>
    <t>17322</t>
  </si>
  <si>
    <t>17347</t>
  </si>
  <si>
    <t>17348</t>
  </si>
  <si>
    <t>17349</t>
  </si>
  <si>
    <t>17350</t>
  </si>
  <si>
    <t>17351</t>
  </si>
  <si>
    <t>17352</t>
  </si>
  <si>
    <t>17373</t>
  </si>
  <si>
    <t>17374</t>
  </si>
  <si>
    <t>17375</t>
  </si>
  <si>
    <t>17376</t>
  </si>
  <si>
    <t>17406</t>
  </si>
  <si>
    <t>17407</t>
  </si>
  <si>
    <t>17408</t>
  </si>
  <si>
    <t>17409</t>
  </si>
  <si>
    <t>17410</t>
  </si>
  <si>
    <t>17411</t>
  </si>
  <si>
    <t>17428</t>
  </si>
  <si>
    <t>17429</t>
  </si>
  <si>
    <t>17430</t>
  </si>
  <si>
    <t>17432</t>
  </si>
  <si>
    <t>17454</t>
  </si>
  <si>
    <t>17455</t>
  </si>
  <si>
    <t>17456</t>
  </si>
  <si>
    <t>17457</t>
  </si>
  <si>
    <t>17458</t>
  </si>
  <si>
    <t>17459</t>
  </si>
  <si>
    <t>17485</t>
  </si>
  <si>
    <t>17486</t>
  </si>
  <si>
    <t>17487</t>
  </si>
  <si>
    <t>17500</t>
  </si>
  <si>
    <t>17501</t>
  </si>
  <si>
    <t>17520</t>
  </si>
  <si>
    <t>17521</t>
  </si>
  <si>
    <t>17522</t>
  </si>
  <si>
    <t>17523</t>
  </si>
  <si>
    <t>17524</t>
  </si>
  <si>
    <t>17525</t>
  </si>
  <si>
    <t>17554</t>
  </si>
  <si>
    <t>17555</t>
  </si>
  <si>
    <t>17556</t>
  </si>
  <si>
    <t>17577</t>
  </si>
  <si>
    <t>17578</t>
  </si>
  <si>
    <t>17579</t>
  </si>
  <si>
    <t>17580</t>
  </si>
  <si>
    <t>17581</t>
  </si>
  <si>
    <t>17787</t>
  </si>
  <si>
    <t>17788</t>
  </si>
  <si>
    <t>17839</t>
  </si>
  <si>
    <t>17870</t>
  </si>
  <si>
    <t>17909</t>
  </si>
  <si>
    <t>17937</t>
  </si>
  <si>
    <t>17956</t>
  </si>
  <si>
    <t>17957</t>
  </si>
  <si>
    <t>17985</t>
  </si>
  <si>
    <t>17986</t>
  </si>
  <si>
    <t>17868</t>
  </si>
  <si>
    <t>02048A</t>
  </si>
  <si>
    <t>02047A</t>
  </si>
  <si>
    <t>03049A</t>
  </si>
  <si>
    <t>17300</t>
  </si>
  <si>
    <t>03048A</t>
  </si>
  <si>
    <t>25916</t>
  </si>
  <si>
    <t>01001D</t>
  </si>
  <si>
    <t>17433</t>
  </si>
  <si>
    <t>17434</t>
  </si>
  <si>
    <t>17435</t>
  </si>
  <si>
    <t>17436</t>
  </si>
  <si>
    <t>17437</t>
  </si>
  <si>
    <t>17438</t>
  </si>
  <si>
    <t>17439</t>
  </si>
  <si>
    <t>17460</t>
  </si>
  <si>
    <t>17462</t>
  </si>
  <si>
    <t>17463</t>
  </si>
  <si>
    <t>17464</t>
  </si>
  <si>
    <t>17465</t>
  </si>
  <si>
    <t>17466</t>
  </si>
  <si>
    <t>17480</t>
  </si>
  <si>
    <t>17488</t>
  </si>
  <si>
    <t>17489</t>
  </si>
  <si>
    <t>17490</t>
  </si>
  <si>
    <t>17491</t>
  </si>
  <si>
    <t>17502</t>
  </si>
  <si>
    <t>17503</t>
  </si>
  <si>
    <t>17505</t>
  </si>
  <si>
    <t>17506</t>
  </si>
  <si>
    <t>17508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</si>
  <si>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</si>
  <si>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</si>
  <si>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</si>
  <si>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</si>
  <si>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</si>
  <si>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</si>
  <si>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</si>
  <si>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</si>
  <si>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</si>
  <si>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17557</t>
  </si>
  <si>
    <t>17559</t>
  </si>
  <si>
    <t>17560</t>
  </si>
  <si>
    <t>17562</t>
  </si>
  <si>
    <t>17582</t>
  </si>
  <si>
    <t>17583</t>
  </si>
  <si>
    <t>17584</t>
  </si>
  <si>
    <t>17585</t>
  </si>
  <si>
    <t>17586</t>
  </si>
  <si>
    <t>17789</t>
  </si>
  <si>
    <t>17821</t>
  </si>
  <si>
    <t>17840</t>
  </si>
  <si>
    <t>17888</t>
  </si>
  <si>
    <t>17938</t>
  </si>
  <si>
    <t>17958</t>
  </si>
  <si>
    <t>17960</t>
  </si>
  <si>
    <t>17987</t>
  </si>
  <si>
    <t>17988</t>
  </si>
  <si>
    <t>17013</t>
  </si>
  <si>
    <t>UNLBLED</t>
  </si>
  <si>
    <t>17596</t>
  </si>
  <si>
    <t>01033D</t>
  </si>
  <si>
    <t>01034D</t>
  </si>
  <si>
    <t>EP-3</t>
  </si>
  <si>
    <t>100</t>
  </si>
  <si>
    <t>11436</t>
  </si>
  <si>
    <t>019</t>
  </si>
  <si>
    <t>11437</t>
  </si>
  <si>
    <t>25840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</si>
  <si>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</si>
  <si>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</si>
  <si>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</si>
  <si>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</si>
  <si>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</si>
  <si>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</si>
  <si>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</si>
  <si>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</si>
  <si>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</si>
  <si>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</si>
  <si>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17467</t>
  </si>
  <si>
    <t>17468</t>
  </si>
  <si>
    <t>17469</t>
  </si>
  <si>
    <t>17470</t>
  </si>
  <si>
    <t>17471</t>
  </si>
  <si>
    <t>17473</t>
  </si>
  <si>
    <t>17474</t>
  </si>
  <si>
    <t>17475</t>
  </si>
  <si>
    <t>17476</t>
  </si>
  <si>
    <t>17477</t>
  </si>
  <si>
    <t>17478</t>
  </si>
  <si>
    <t>17492</t>
  </si>
  <si>
    <t>17493</t>
  </si>
  <si>
    <t>17494</t>
  </si>
  <si>
    <t>17495</t>
  </si>
  <si>
    <t>17509</t>
  </si>
  <si>
    <t>17510</t>
  </si>
  <si>
    <t>01039A</t>
  </si>
  <si>
    <t>17511</t>
  </si>
  <si>
    <t>17512</t>
  </si>
  <si>
    <t>17513</t>
  </si>
  <si>
    <t>17514</t>
  </si>
  <si>
    <t>17515</t>
  </si>
  <si>
    <t>17517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</si>
  <si>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</si>
  <si>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</si>
  <si>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</si>
  <si>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</si>
  <si>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</si>
  <si>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</si>
  <si>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</si>
  <si>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</si>
  <si>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</si>
  <si>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25938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</si>
  <si>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</si>
  <si>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</si>
  <si>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</si>
  <si>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</si>
  <si>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</si>
  <si>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</si>
  <si>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</si>
  <si>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</si>
  <si>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</si>
  <si>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</si>
  <si>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</si>
  <si>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</si>
  <si>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</si>
  <si>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</si>
  <si>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</si>
  <si>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</si>
  <si>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</si>
  <si>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</si>
  <si>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23255</t>
  </si>
  <si>
    <t>17057</t>
  </si>
  <si>
    <t>02019</t>
  </si>
  <si>
    <t>208</t>
  </si>
  <si>
    <t>17770</t>
  </si>
  <si>
    <t>02020</t>
  </si>
  <si>
    <t>17639</t>
  </si>
  <si>
    <t>103-1</t>
  </si>
  <si>
    <t>103-2</t>
  </si>
  <si>
    <t>104-2</t>
  </si>
  <si>
    <t>104-6</t>
  </si>
  <si>
    <t>104-7</t>
  </si>
  <si>
    <t>104-8</t>
  </si>
  <si>
    <t>107-1</t>
  </si>
  <si>
    <t>107-2</t>
  </si>
  <si>
    <t>108-1</t>
  </si>
  <si>
    <t>108-2</t>
  </si>
  <si>
    <t>109-1</t>
  </si>
  <si>
    <t>109-2</t>
  </si>
  <si>
    <t>200-1</t>
  </si>
  <si>
    <t>200-2</t>
  </si>
  <si>
    <t>201-1</t>
  </si>
  <si>
    <t>201-2</t>
  </si>
  <si>
    <t>205-1</t>
  </si>
  <si>
    <t>205-2</t>
  </si>
  <si>
    <t>206-1</t>
  </si>
  <si>
    <t>206-2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</si>
  <si>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</si>
  <si>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</si>
  <si>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</si>
  <si>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</si>
  <si>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</si>
  <si>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</si>
  <si>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</si>
  <si>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</si>
  <si>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301-1</t>
  </si>
  <si>
    <t>301-2</t>
  </si>
  <si>
    <t>305-1</t>
  </si>
  <si>
    <t>305-2</t>
  </si>
  <si>
    <t>306-1</t>
  </si>
  <si>
    <t>306-2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</si>
  <si>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</si>
  <si>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</si>
  <si>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</si>
  <si>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</si>
  <si>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</si>
  <si>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</si>
  <si>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</si>
  <si>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</si>
  <si>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312-3</t>
  </si>
  <si>
    <t>STUDY</t>
  </si>
  <si>
    <t>105-1</t>
  </si>
  <si>
    <t>105-2</t>
  </si>
  <si>
    <t>110-1</t>
  </si>
  <si>
    <t>202-1</t>
  </si>
  <si>
    <t>202-2</t>
  </si>
  <si>
    <t>203-1</t>
  </si>
  <si>
    <t>203-2</t>
  </si>
  <si>
    <t>208-1</t>
  </si>
  <si>
    <t>208-2</t>
  </si>
  <si>
    <t>214-1</t>
  </si>
  <si>
    <t>214-2</t>
  </si>
  <si>
    <t>215-1</t>
  </si>
  <si>
    <t>215-2</t>
  </si>
  <si>
    <t>302-1</t>
  </si>
  <si>
    <t>302-2</t>
  </si>
  <si>
    <t>303-1</t>
  </si>
  <si>
    <t>303-2</t>
  </si>
  <si>
    <t>304-1</t>
  </si>
  <si>
    <t>304-2</t>
  </si>
  <si>
    <t>307-1</t>
  </si>
  <si>
    <t>308-1</t>
  </si>
  <si>
    <t>308-2</t>
  </si>
  <si>
    <t>313-1</t>
  </si>
  <si>
    <t>313-2</t>
  </si>
  <si>
    <t>314-1</t>
  </si>
  <si>
    <t>314-2</t>
  </si>
  <si>
    <t>24169</t>
  </si>
  <si>
    <t>25868</t>
  </si>
  <si>
    <t>17766</t>
  </si>
  <si>
    <t>17683</t>
  </si>
  <si>
    <t>DT02021</t>
  </si>
  <si>
    <t>17742</t>
  </si>
  <si>
    <t>DT02022</t>
  </si>
  <si>
    <t>17767</t>
  </si>
  <si>
    <t>DT02023</t>
  </si>
  <si>
    <t>17874</t>
  </si>
  <si>
    <t>DT02031</t>
  </si>
  <si>
    <t>17659</t>
  </si>
  <si>
    <t>DT02032</t>
  </si>
  <si>
    <t>17684</t>
  </si>
  <si>
    <t>DT02033</t>
  </si>
  <si>
    <t>17994</t>
  </si>
  <si>
    <t>17768</t>
  </si>
  <si>
    <t>17621</t>
  </si>
  <si>
    <t>OUTSIDE</t>
  </si>
  <si>
    <t>DT03043</t>
  </si>
  <si>
    <t>DT04021</t>
  </si>
  <si>
    <t>DT04041</t>
  </si>
  <si>
    <t>DT05021</t>
  </si>
  <si>
    <t>DT05043</t>
  </si>
  <si>
    <t>DT06021</t>
  </si>
  <si>
    <t>DT07021</t>
  </si>
  <si>
    <t>DT07043</t>
  </si>
  <si>
    <t>DT08021</t>
  </si>
  <si>
    <t>DT09021</t>
  </si>
  <si>
    <t>DT09043</t>
  </si>
  <si>
    <t>DT10021</t>
  </si>
  <si>
    <t>DT11043</t>
  </si>
  <si>
    <t>DT13043</t>
  </si>
  <si>
    <t>DT15043</t>
  </si>
  <si>
    <t>DT19043</t>
  </si>
  <si>
    <t>2201</t>
  </si>
  <si>
    <t>2202</t>
  </si>
  <si>
    <t>2400</t>
  </si>
  <si>
    <t>22FLOOR</t>
  </si>
  <si>
    <t>I</t>
  </si>
  <si>
    <t>O</t>
  </si>
  <si>
    <t>L</t>
  </si>
  <si>
    <t>OW</t>
  </si>
  <si>
    <t>AD</t>
  </si>
  <si>
    <t>02-035</t>
  </si>
  <si>
    <t>02-034</t>
  </si>
  <si>
    <t>02-033</t>
  </si>
  <si>
    <t>02-032</t>
  </si>
  <si>
    <t>02-031</t>
  </si>
  <si>
    <t>02-030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</si>
  <si>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</si>
  <si>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</si>
  <si>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</si>
  <si>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</si>
  <si>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</si>
  <si>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</si>
  <si>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</si>
  <si>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</si>
  <si>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</si>
  <si>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</si>
  <si>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02-024</t>
  </si>
  <si>
    <t>02-025</t>
  </si>
  <si>
    <t>02-026</t>
  </si>
  <si>
    <t>02-027</t>
  </si>
  <si>
    <t>02-028</t>
  </si>
  <si>
    <t>02-029</t>
  </si>
  <si>
    <t>DT14043</t>
  </si>
  <si>
    <t>DT07051</t>
  </si>
  <si>
    <t>DT08051</t>
  </si>
  <si>
    <t>DT09051</t>
  </si>
  <si>
    <t>02-031A</t>
  </si>
  <si>
    <t>02-038</t>
  </si>
  <si>
    <t>02-050</t>
  </si>
  <si>
    <t>DT06043</t>
  </si>
  <si>
    <t>DT08043</t>
  </si>
  <si>
    <t>DT10043</t>
  </si>
  <si>
    <t>06-120</t>
  </si>
  <si>
    <t>06-119</t>
  </si>
  <si>
    <t>06-115</t>
  </si>
  <si>
    <t>06-116</t>
  </si>
  <si>
    <t>06-117</t>
  </si>
  <si>
    <t>06-114</t>
  </si>
  <si>
    <t>06-97</t>
  </si>
  <si>
    <t>06-100</t>
  </si>
  <si>
    <t>06-101</t>
  </si>
  <si>
    <t>06-102</t>
  </si>
  <si>
    <t>06-103</t>
  </si>
  <si>
    <t>06-104</t>
  </si>
  <si>
    <t>06-105</t>
  </si>
  <si>
    <t>06-107</t>
  </si>
  <si>
    <t>06-108</t>
  </si>
  <si>
    <t>06-109</t>
  </si>
  <si>
    <t>06-110</t>
  </si>
  <si>
    <t>06-111</t>
  </si>
  <si>
    <t>06-112</t>
  </si>
  <si>
    <t>06-113</t>
  </si>
  <si>
    <t>06-093</t>
  </si>
  <si>
    <t>06-088</t>
  </si>
  <si>
    <t>06-089</t>
  </si>
  <si>
    <t>06-090</t>
  </si>
  <si>
    <t>06-091</t>
  </si>
  <si>
    <t>06-092</t>
  </si>
  <si>
    <t>06-087</t>
  </si>
  <si>
    <t>06-070</t>
  </si>
  <si>
    <t>06-071</t>
  </si>
  <si>
    <t>06-072</t>
  </si>
  <si>
    <t>06-077</t>
  </si>
  <si>
    <t>06-078</t>
  </si>
  <si>
    <t>06-079</t>
  </si>
  <si>
    <t>06-080</t>
  </si>
  <si>
    <t>06-081</t>
  </si>
  <si>
    <t>06-082</t>
  </si>
  <si>
    <t>06-084</t>
  </si>
  <si>
    <t>06-085</t>
  </si>
  <si>
    <t>06-086</t>
  </si>
  <si>
    <t>06-067</t>
  </si>
  <si>
    <t>06-062</t>
  </si>
  <si>
    <t>06-063</t>
  </si>
  <si>
    <t>06-064</t>
  </si>
  <si>
    <t>06-065</t>
  </si>
  <si>
    <t>06-066</t>
  </si>
  <si>
    <t>06-061</t>
  </si>
  <si>
    <t>06-044</t>
  </si>
  <si>
    <t>06-045</t>
  </si>
  <si>
    <t>06-046</t>
  </si>
  <si>
    <t>06-047</t>
  </si>
  <si>
    <t>06-048</t>
  </si>
  <si>
    <t>06-050</t>
  </si>
  <si>
    <t>06-051</t>
  </si>
  <si>
    <t>06-052</t>
  </si>
  <si>
    <t>06-053</t>
  </si>
  <si>
    <t>06-054</t>
  </si>
  <si>
    <t>06-055</t>
  </si>
  <si>
    <t>06-057</t>
  </si>
  <si>
    <t>06-058</t>
  </si>
  <si>
    <t>06-059</t>
  </si>
  <si>
    <t>06-060</t>
  </si>
  <si>
    <t>06-040</t>
  </si>
  <si>
    <t>06-035</t>
  </si>
  <si>
    <t>06-036</t>
  </si>
  <si>
    <t>06-038</t>
  </si>
  <si>
    <t>06-039</t>
  </si>
  <si>
    <t>06-034</t>
  </si>
  <si>
    <t>06-017</t>
  </si>
  <si>
    <t>06-026</t>
  </si>
  <si>
    <t>06-027</t>
  </si>
  <si>
    <t>06-028</t>
  </si>
  <si>
    <t>06-029</t>
  </si>
  <si>
    <t>06-030</t>
  </si>
  <si>
    <t>06-031</t>
  </si>
  <si>
    <t>06-032</t>
  </si>
  <si>
    <t>06-033</t>
  </si>
  <si>
    <t>10-023</t>
  </si>
  <si>
    <t>10-122</t>
  </si>
  <si>
    <t>10-117</t>
  </si>
  <si>
    <t>10-118</t>
  </si>
  <si>
    <t>10-119</t>
  </si>
  <si>
    <t>10-120</t>
  </si>
  <si>
    <t>10-121</t>
  </si>
  <si>
    <t>10-116</t>
  </si>
  <si>
    <t>10-100</t>
  </si>
  <si>
    <t>10-101</t>
  </si>
  <si>
    <t>10-102</t>
  </si>
  <si>
    <t>10-103</t>
  </si>
  <si>
    <t>10-104</t>
  </si>
  <si>
    <t>10-105</t>
  </si>
  <si>
    <t>10-106</t>
  </si>
  <si>
    <t>10-107</t>
  </si>
  <si>
    <t>10-108</t>
  </si>
  <si>
    <t>10-109</t>
  </si>
  <si>
    <t>10-110</t>
  </si>
  <si>
    <t>10-111</t>
  </si>
  <si>
    <t>10-112</t>
  </si>
  <si>
    <t>10-113</t>
  </si>
  <si>
    <t>10-114</t>
  </si>
  <si>
    <t>10-115</t>
  </si>
  <si>
    <t>DT12043</t>
  </si>
  <si>
    <t>10-095</t>
  </si>
  <si>
    <t>10-090</t>
  </si>
  <si>
    <t>10-091</t>
  </si>
  <si>
    <t>10-092</t>
  </si>
  <si>
    <t>10-093</t>
  </si>
  <si>
    <t>10-094</t>
  </si>
  <si>
    <t>10-089</t>
  </si>
  <si>
    <t>10-072</t>
  </si>
  <si>
    <t>10-075</t>
  </si>
  <si>
    <t>10-076</t>
  </si>
  <si>
    <t>10-077</t>
  </si>
  <si>
    <t>10-078</t>
  </si>
  <si>
    <t>10-079</t>
  </si>
  <si>
    <t>10-080</t>
  </si>
  <si>
    <t>10-081</t>
  </si>
  <si>
    <t>10-082</t>
  </si>
  <si>
    <t>10-083</t>
  </si>
  <si>
    <t>10-084</t>
  </si>
  <si>
    <t>10-085</t>
  </si>
  <si>
    <t>10-086</t>
  </si>
  <si>
    <t>10-087</t>
  </si>
  <si>
    <t>10-088</t>
  </si>
  <si>
    <t>10-069</t>
  </si>
  <si>
    <t>10-064</t>
  </si>
  <si>
    <t>10-065</t>
  </si>
  <si>
    <t>10-066</t>
  </si>
  <si>
    <t>10-067</t>
  </si>
  <si>
    <t>10-068</t>
  </si>
  <si>
    <t>10-063</t>
  </si>
  <si>
    <t>10-045</t>
  </si>
  <si>
    <t>10-046</t>
  </si>
  <si>
    <t>10-047</t>
  </si>
  <si>
    <t>10-050</t>
  </si>
  <si>
    <t>10-051</t>
  </si>
  <si>
    <t>10-052</t>
  </si>
  <si>
    <t>10-053</t>
  </si>
  <si>
    <t>10-054</t>
  </si>
  <si>
    <t>10-055</t>
  </si>
  <si>
    <t>10-056</t>
  </si>
  <si>
    <t>10-057</t>
  </si>
  <si>
    <t>10-058</t>
  </si>
  <si>
    <t>10-059</t>
  </si>
  <si>
    <t>10-060</t>
  </si>
  <si>
    <t>10-061</t>
  </si>
  <si>
    <t>10-062</t>
  </si>
  <si>
    <t>10-042</t>
  </si>
  <si>
    <t>10-038</t>
  </si>
  <si>
    <t>10-039</t>
  </si>
  <si>
    <t>10-040</t>
  </si>
  <si>
    <t>10-041</t>
  </si>
  <si>
    <t>10-037</t>
  </si>
  <si>
    <t>10-021</t>
  </si>
  <si>
    <t>10-022</t>
  </si>
  <si>
    <t>10-026</t>
  </si>
  <si>
    <t>10-027</t>
  </si>
  <si>
    <t>10-028</t>
  </si>
  <si>
    <t>10-029</t>
  </si>
  <si>
    <t>10-030</t>
  </si>
  <si>
    <t>10-031</t>
  </si>
  <si>
    <t>10-032</t>
  </si>
  <si>
    <t>10-033</t>
  </si>
  <si>
    <t>10-034</t>
  </si>
  <si>
    <t>10-035</t>
  </si>
  <si>
    <t>10-036</t>
  </si>
  <si>
    <t>10-020</t>
  </si>
  <si>
    <t>10-019</t>
  </si>
  <si>
    <t>10-044</t>
  </si>
  <si>
    <t>10-043</t>
  </si>
  <si>
    <t>10-071</t>
  </si>
  <si>
    <t>10-070</t>
  </si>
  <si>
    <t>10-023A</t>
  </si>
  <si>
    <t>10-018</t>
  </si>
  <si>
    <t>10-017</t>
  </si>
  <si>
    <t>10-000</t>
  </si>
  <si>
    <t>10-002</t>
  </si>
  <si>
    <t>10-003</t>
  </si>
  <si>
    <t>10-004</t>
  </si>
  <si>
    <t>10-005</t>
  </si>
  <si>
    <t>10-006</t>
  </si>
  <si>
    <t>10-007</t>
  </si>
  <si>
    <t>10-009</t>
  </si>
  <si>
    <t>10-010</t>
  </si>
  <si>
    <t>10-011</t>
  </si>
  <si>
    <t>10-012</t>
  </si>
  <si>
    <t>10-013</t>
  </si>
  <si>
    <t>10-014</t>
  </si>
  <si>
    <t>10-015</t>
  </si>
  <si>
    <t>10-016</t>
  </si>
  <si>
    <t>14-122</t>
  </si>
  <si>
    <t>14-117</t>
  </si>
  <si>
    <t>14-118</t>
  </si>
  <si>
    <t>14-119</t>
  </si>
  <si>
    <t>14-120</t>
  </si>
  <si>
    <t>14-121</t>
  </si>
  <si>
    <t>14-124</t>
  </si>
  <si>
    <t>14-123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</si>
  <si>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</si>
  <si>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</si>
  <si>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</si>
  <si>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</si>
  <si>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</si>
  <si>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</si>
  <si>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</si>
  <si>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</si>
  <si>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</si>
  <si>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</si>
  <si>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</si>
  <si>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</si>
  <si>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</si>
  <si>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14-115</t>
  </si>
  <si>
    <t>14-116</t>
  </si>
  <si>
    <t>14-099</t>
  </si>
  <si>
    <t>14-094</t>
  </si>
  <si>
    <t>14-095</t>
  </si>
  <si>
    <t>14-096</t>
  </si>
  <si>
    <t>14-097</t>
  </si>
  <si>
    <t>14-098</t>
  </si>
  <si>
    <t>14-093</t>
  </si>
  <si>
    <t>14-077</t>
  </si>
  <si>
    <t>14-078</t>
  </si>
  <si>
    <t>14-079</t>
  </si>
  <si>
    <t>14-080</t>
  </si>
  <si>
    <t>14-081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</si>
  <si>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</si>
  <si>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</si>
  <si>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</si>
  <si>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</si>
  <si>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</si>
  <si>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</si>
  <si>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</si>
  <si>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</si>
  <si>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</si>
  <si>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</si>
  <si>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</si>
  <si>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14-074</t>
  </si>
  <si>
    <t>14-069</t>
  </si>
  <si>
    <t>14-070</t>
  </si>
  <si>
    <t>14-071</t>
  </si>
  <si>
    <t>14-072</t>
  </si>
  <si>
    <t>14-073</t>
  </si>
  <si>
    <t>14-068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</si>
  <si>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</si>
  <si>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</si>
  <si>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</si>
  <si>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</si>
  <si>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</si>
  <si>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</si>
  <si>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</si>
  <si>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</si>
  <si>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</si>
  <si>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</si>
  <si>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</si>
  <si>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</si>
  <si>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</si>
  <si>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</si>
  <si>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</si>
  <si>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</si>
  <si>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14-049</t>
  </si>
  <si>
    <t>14-044</t>
  </si>
  <si>
    <t>14-045</t>
  </si>
  <si>
    <t>14-046</t>
  </si>
  <si>
    <t>14-047</t>
  </si>
  <si>
    <t>14-048</t>
  </si>
  <si>
    <t>14-043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</si>
  <si>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</si>
  <si>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</si>
  <si>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</si>
  <si>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</si>
  <si>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</si>
  <si>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</si>
  <si>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</si>
  <si>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</si>
  <si>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</si>
  <si>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</si>
  <si>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</si>
  <si>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</si>
  <si>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14-039</t>
  </si>
  <si>
    <t>14-040</t>
  </si>
  <si>
    <t>14-041</t>
  </si>
  <si>
    <t>14-042</t>
  </si>
  <si>
    <t>14-023</t>
  </si>
  <si>
    <t>14-019</t>
  </si>
  <si>
    <t>14-020</t>
  </si>
  <si>
    <t>14-021</t>
  </si>
  <si>
    <t>14-022</t>
  </si>
  <si>
    <t>14-018</t>
  </si>
  <si>
    <t>14-002</t>
  </si>
  <si>
    <t>14-003</t>
  </si>
  <si>
    <t>14-004</t>
  </si>
  <si>
    <t>14-005</t>
  </si>
  <si>
    <t>14-006</t>
  </si>
  <si>
    <t>14-007</t>
  </si>
  <si>
    <t>14-008</t>
  </si>
  <si>
    <t>14-009</t>
  </si>
  <si>
    <t>14-010</t>
  </si>
  <si>
    <t>14-011</t>
  </si>
  <si>
    <t>14-012</t>
  </si>
  <si>
    <t>14-013</t>
  </si>
  <si>
    <t>14-014</t>
  </si>
  <si>
    <t>14-015</t>
  </si>
  <si>
    <t>14-016</t>
  </si>
  <si>
    <t>14-017</t>
  </si>
  <si>
    <t>20-068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</si>
  <si>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</si>
  <si>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</si>
  <si>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</si>
  <si>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</si>
  <si>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</si>
  <si>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</si>
  <si>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</si>
  <si>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</si>
  <si>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</si>
  <si>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20-061</t>
  </si>
  <si>
    <t>20-062</t>
  </si>
  <si>
    <t>20-063</t>
  </si>
  <si>
    <t>20-064</t>
  </si>
  <si>
    <t>20-065</t>
  </si>
  <si>
    <t>20-066</t>
  </si>
  <si>
    <t>20-067</t>
  </si>
  <si>
    <t>20-074</t>
  </si>
  <si>
    <t>20-069</t>
  </si>
  <si>
    <t>20-070</t>
  </si>
  <si>
    <t>20-071</t>
  </si>
  <si>
    <t>20-072</t>
  </si>
  <si>
    <t>20-073</t>
  </si>
  <si>
    <t>20-043</t>
  </si>
  <si>
    <t>20-027</t>
  </si>
  <si>
    <t>20-028</t>
  </si>
  <si>
    <t>20-029</t>
  </si>
  <si>
    <t>20-030</t>
  </si>
  <si>
    <t>20-031</t>
  </si>
  <si>
    <t>20-032</t>
  </si>
  <si>
    <t>20-033</t>
  </si>
  <si>
    <t>20-034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</si>
  <si>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</si>
  <si>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</si>
  <si>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</si>
  <si>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</si>
  <si>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</si>
  <si>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</si>
  <si>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</si>
  <si>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</si>
  <si>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20-047</t>
  </si>
  <si>
    <t>20-049</t>
  </si>
  <si>
    <t>20-044</t>
  </si>
  <si>
    <t>20-045</t>
  </si>
  <si>
    <t>20-046</t>
  </si>
  <si>
    <t>20-048</t>
  </si>
  <si>
    <t>20-018</t>
  </si>
  <si>
    <t>20-002</t>
  </si>
  <si>
    <t>20-003</t>
  </si>
  <si>
    <t>20-004</t>
  </si>
  <si>
    <t>20-005</t>
  </si>
  <si>
    <t>20-006</t>
  </si>
  <si>
    <t>20-007</t>
  </si>
  <si>
    <t>20-008</t>
  </si>
  <si>
    <t>20-009</t>
  </si>
  <si>
    <t>20-010</t>
  </si>
  <si>
    <t>20-011</t>
  </si>
  <si>
    <t>20-012</t>
  </si>
  <si>
    <t>20-013</t>
  </si>
  <si>
    <t>20-014</t>
  </si>
  <si>
    <t>20-015</t>
  </si>
  <si>
    <t>20-016</t>
  </si>
  <si>
    <t>20-024</t>
  </si>
  <si>
    <t>20-019</t>
  </si>
  <si>
    <t>20-020</t>
  </si>
  <si>
    <t>20-021</t>
  </si>
  <si>
    <t>20-022</t>
  </si>
  <si>
    <t>20-023</t>
  </si>
  <si>
    <t>Resident Director Occupied</t>
  </si>
  <si>
    <t>RD</t>
  </si>
  <si>
    <t>JACK</t>
  </si>
  <si>
    <t>02-002</t>
  </si>
  <si>
    <t>02-003</t>
  </si>
  <si>
    <t>02-004</t>
  </si>
  <si>
    <t>02-005</t>
  </si>
  <si>
    <t>02-006</t>
  </si>
  <si>
    <t>02-008</t>
  </si>
  <si>
    <t>02-007</t>
  </si>
  <si>
    <t>02-010</t>
  </si>
  <si>
    <t>02-011</t>
  </si>
  <si>
    <t>02-012</t>
  </si>
  <si>
    <t>02-013</t>
  </si>
  <si>
    <t>06-043</t>
  </si>
  <si>
    <t>06-041</t>
  </si>
  <si>
    <t>06-042</t>
  </si>
  <si>
    <t>06-068</t>
  </si>
  <si>
    <t>06-069</t>
  </si>
  <si>
    <t>06-094</t>
  </si>
  <si>
    <t>06-095</t>
  </si>
  <si>
    <t>06-096</t>
  </si>
  <si>
    <t>06-097</t>
  </si>
  <si>
    <t>06-098</t>
  </si>
  <si>
    <t>06-121</t>
  </si>
  <si>
    <t>10-096</t>
  </si>
  <si>
    <t>10-097</t>
  </si>
  <si>
    <t>JACKS NOT IN THE ROOM ANYMORE</t>
  </si>
  <si>
    <t>B/NL</t>
  </si>
  <si>
    <t># missing ph</t>
  </si>
  <si>
    <t># broken ph</t>
  </si>
  <si>
    <t>TOTAL</t>
  </si>
  <si>
    <t>SUM</t>
  </si>
  <si>
    <t xml:space="preserve">NOT ON RESLIFE ROOM LIST </t>
  </si>
  <si>
    <t>101-0</t>
  </si>
  <si>
    <t>102-1</t>
  </si>
  <si>
    <t>102-2</t>
  </si>
  <si>
    <t>104-1</t>
  </si>
  <si>
    <t>104-3</t>
  </si>
  <si>
    <t>106-1</t>
  </si>
  <si>
    <t>106-2</t>
  </si>
  <si>
    <t>109-3</t>
  </si>
  <si>
    <t>200-3</t>
  </si>
  <si>
    <t>201-0</t>
  </si>
  <si>
    <t>202-0</t>
  </si>
  <si>
    <t>204-1</t>
  </si>
  <si>
    <t>204-2</t>
  </si>
  <si>
    <t>204-3</t>
  </si>
  <si>
    <t>205-3</t>
  </si>
  <si>
    <t>207-1</t>
  </si>
  <si>
    <t>207-2</t>
  </si>
  <si>
    <t>209-3</t>
  </si>
  <si>
    <t>300-1</t>
  </si>
  <si>
    <t>300-2</t>
  </si>
  <si>
    <t>300-3</t>
  </si>
  <si>
    <t>302-0</t>
  </si>
  <si>
    <t>304-3</t>
  </si>
  <si>
    <t>305-3</t>
  </si>
  <si>
    <t>307-2</t>
  </si>
  <si>
    <t>309-3</t>
  </si>
  <si>
    <t>105-3</t>
  </si>
  <si>
    <t>102-0</t>
  </si>
  <si>
    <t>206-0</t>
  </si>
  <si>
    <t>207-0</t>
  </si>
  <si>
    <t>306-0</t>
  </si>
  <si>
    <t>307-0</t>
  </si>
  <si>
    <t>100-0</t>
  </si>
  <si>
    <t>100-2</t>
  </si>
  <si>
    <t>100-3</t>
  </si>
  <si>
    <t>100-1</t>
  </si>
  <si>
    <t>101-1</t>
  </si>
  <si>
    <t>105-B</t>
  </si>
  <si>
    <t>301-0</t>
  </si>
  <si>
    <t>NOT ON RESLIFE ROOM LIST</t>
  </si>
  <si>
    <t>NOT IN RESLIFE ROOM LIST</t>
  </si>
  <si>
    <t>102-3</t>
  </si>
  <si>
    <t>104-0</t>
  </si>
  <si>
    <t>105-0</t>
  </si>
  <si>
    <t>106-0</t>
  </si>
  <si>
    <t>108-0</t>
  </si>
  <si>
    <t>112-0</t>
  </si>
  <si>
    <t>112-1</t>
  </si>
  <si>
    <t>113-0</t>
  </si>
  <si>
    <t>114-0</t>
  </si>
  <si>
    <t>115-0</t>
  </si>
  <si>
    <t>114-1</t>
  </si>
  <si>
    <t>115-1</t>
  </si>
  <si>
    <t>116-1</t>
  </si>
  <si>
    <t>116-2</t>
  </si>
  <si>
    <t>116-3</t>
  </si>
  <si>
    <t>117-1</t>
  </si>
  <si>
    <t>117-2</t>
  </si>
  <si>
    <t>117-3</t>
  </si>
  <si>
    <t>201-3</t>
  </si>
  <si>
    <t>202-3</t>
  </si>
  <si>
    <t>203-0</t>
  </si>
  <si>
    <t>204-0</t>
  </si>
  <si>
    <t>205-0</t>
  </si>
  <si>
    <t>209-0</t>
  </si>
  <si>
    <t>210-0</t>
  </si>
  <si>
    <t>211-0</t>
  </si>
  <si>
    <t>212-0</t>
  </si>
  <si>
    <t>213-1</t>
  </si>
  <si>
    <t>213-2</t>
  </si>
  <si>
    <t>213-3</t>
  </si>
  <si>
    <t>214-3</t>
  </si>
  <si>
    <t>301-3</t>
  </si>
  <si>
    <t>302-3</t>
  </si>
  <si>
    <t>303-0</t>
  </si>
  <si>
    <t>304-0</t>
  </si>
  <si>
    <t>305-0</t>
  </si>
  <si>
    <t>309-0</t>
  </si>
  <si>
    <t>310-0</t>
  </si>
  <si>
    <t>311-0</t>
  </si>
  <si>
    <t>312-0</t>
  </si>
  <si>
    <t>313-3</t>
  </si>
  <si>
    <t>314-3</t>
  </si>
  <si>
    <t>103-0</t>
  </si>
  <si>
    <t>303-3</t>
  </si>
  <si>
    <t>405-1</t>
  </si>
  <si>
    <t>405-2</t>
  </si>
  <si>
    <t>405-3</t>
  </si>
  <si>
    <t>402-1</t>
  </si>
  <si>
    <t>402-2</t>
  </si>
  <si>
    <t>402-3</t>
  </si>
  <si>
    <t>403-1</t>
  </si>
  <si>
    <t>403-2</t>
  </si>
  <si>
    <t>403-3</t>
  </si>
  <si>
    <t>404-1</t>
  </si>
  <si>
    <t>404-2</t>
  </si>
  <si>
    <t>404-3</t>
  </si>
  <si>
    <t>505-1</t>
  </si>
  <si>
    <t>505-2</t>
  </si>
  <si>
    <t>505-3</t>
  </si>
  <si>
    <t>502-1</t>
  </si>
  <si>
    <t>502-2</t>
  </si>
  <si>
    <t>502-3</t>
  </si>
  <si>
    <t>503-1</t>
  </si>
  <si>
    <t>503-2</t>
  </si>
  <si>
    <t>503-3</t>
  </si>
  <si>
    <t>504-1</t>
  </si>
  <si>
    <t>504-2</t>
  </si>
  <si>
    <t>504-3</t>
  </si>
  <si>
    <t>605-1</t>
  </si>
  <si>
    <t>605-2</t>
  </si>
  <si>
    <t>605-3</t>
  </si>
  <si>
    <t>602-1</t>
  </si>
  <si>
    <t>602-2</t>
  </si>
  <si>
    <t>602-3</t>
  </si>
  <si>
    <t>603-1</t>
  </si>
  <si>
    <t>603-2</t>
  </si>
  <si>
    <t>603-3</t>
  </si>
  <si>
    <t>604-1</t>
  </si>
  <si>
    <t>604-2</t>
  </si>
  <si>
    <t>604-3</t>
  </si>
  <si>
    <t>705-1</t>
  </si>
  <si>
    <t>705-2</t>
  </si>
  <si>
    <t>705-3</t>
  </si>
  <si>
    <t>702-1</t>
  </si>
  <si>
    <t>702-2</t>
  </si>
  <si>
    <t>702-3</t>
  </si>
  <si>
    <t>703-1</t>
  </si>
  <si>
    <t>703-2</t>
  </si>
  <si>
    <t>703-3</t>
  </si>
  <si>
    <t>704-1</t>
  </si>
  <si>
    <t>704-2</t>
  </si>
  <si>
    <t>704-3</t>
  </si>
  <si>
    <t>805-1</t>
  </si>
  <si>
    <t>805-2</t>
  </si>
  <si>
    <t>805-3</t>
  </si>
  <si>
    <t>802-1</t>
  </si>
  <si>
    <t>802-2</t>
  </si>
  <si>
    <t>802-3</t>
  </si>
  <si>
    <t>803-1</t>
  </si>
  <si>
    <t>803-2</t>
  </si>
  <si>
    <t>803-3</t>
  </si>
  <si>
    <t>804-1</t>
  </si>
  <si>
    <t>804-2</t>
  </si>
  <si>
    <t>804-3</t>
  </si>
  <si>
    <t>905-1</t>
  </si>
  <si>
    <t>905-2</t>
  </si>
  <si>
    <t>905-3</t>
  </si>
  <si>
    <t>902-1</t>
  </si>
  <si>
    <t>902-2</t>
  </si>
  <si>
    <t>902-3</t>
  </si>
  <si>
    <t>903-1</t>
  </si>
  <si>
    <t>903-2</t>
  </si>
  <si>
    <t>903-3</t>
  </si>
  <si>
    <t>904-1</t>
  </si>
  <si>
    <t>904-2</t>
  </si>
  <si>
    <t>904-3</t>
  </si>
  <si>
    <t>1005-1</t>
  </si>
  <si>
    <t>1005-2</t>
  </si>
  <si>
    <t>1005-3</t>
  </si>
  <si>
    <t>1002-1</t>
  </si>
  <si>
    <t>1002-2</t>
  </si>
  <si>
    <t>1002-3</t>
  </si>
  <si>
    <t>1003-1</t>
  </si>
  <si>
    <t>1003-2</t>
  </si>
  <si>
    <t>1003-3</t>
  </si>
  <si>
    <t>1004-1</t>
  </si>
  <si>
    <t>1004-2</t>
  </si>
  <si>
    <t>1004-3</t>
  </si>
  <si>
    <t>1105-1</t>
  </si>
  <si>
    <t>1105-2</t>
  </si>
  <si>
    <t>1105-3</t>
  </si>
  <si>
    <t>1102-1</t>
  </si>
  <si>
    <t>1102-2</t>
  </si>
  <si>
    <t>1102-3</t>
  </si>
  <si>
    <t>1103-1</t>
  </si>
  <si>
    <t>1103-2</t>
  </si>
  <si>
    <t>1103-3</t>
  </si>
  <si>
    <t>1104-1</t>
  </si>
  <si>
    <t>1104-2</t>
  </si>
  <si>
    <t>1104-3</t>
  </si>
  <si>
    <t>1205-1</t>
  </si>
  <si>
    <t>1205-2</t>
  </si>
  <si>
    <t>1205-3</t>
  </si>
  <si>
    <t>1202-1</t>
  </si>
  <si>
    <t>1202-2</t>
  </si>
  <si>
    <t>1202-3</t>
  </si>
  <si>
    <t>1203-1</t>
  </si>
  <si>
    <t>1203-2</t>
  </si>
  <si>
    <t>1203-3</t>
  </si>
  <si>
    <t>1204-1</t>
  </si>
  <si>
    <t>1204-2</t>
  </si>
  <si>
    <t>1204-3</t>
  </si>
  <si>
    <t>1305-1</t>
  </si>
  <si>
    <t>1305-2</t>
  </si>
  <si>
    <t>1305-3</t>
  </si>
  <si>
    <t>1302-1</t>
  </si>
  <si>
    <t>1302-2</t>
  </si>
  <si>
    <t>1302-3</t>
  </si>
  <si>
    <t>1303-1</t>
  </si>
  <si>
    <t>1303-2</t>
  </si>
  <si>
    <t>1303-3</t>
  </si>
  <si>
    <t>1304-1</t>
  </si>
  <si>
    <t>1304-2</t>
  </si>
  <si>
    <t>1304-3</t>
  </si>
  <si>
    <t>1405-1</t>
  </si>
  <si>
    <t>1405-2</t>
  </si>
  <si>
    <t>1405-3</t>
  </si>
  <si>
    <t>1402-1</t>
  </si>
  <si>
    <t>1402-2</t>
  </si>
  <si>
    <t>1402-3</t>
  </si>
  <si>
    <t>1403-1</t>
  </si>
  <si>
    <t>1403-2</t>
  </si>
  <si>
    <t>1403-3</t>
  </si>
  <si>
    <t>1404-1</t>
  </si>
  <si>
    <t>1404-2</t>
  </si>
  <si>
    <t>1404-3</t>
  </si>
  <si>
    <t>1505-1</t>
  </si>
  <si>
    <t>1505-2</t>
  </si>
  <si>
    <t>1505-3</t>
  </si>
  <si>
    <t>1502-1</t>
  </si>
  <si>
    <t>1502-2</t>
  </si>
  <si>
    <t>1502-3</t>
  </si>
  <si>
    <t>1503-1</t>
  </si>
  <si>
    <t>1503-2</t>
  </si>
  <si>
    <t>1503-3</t>
  </si>
  <si>
    <t>1504-1</t>
  </si>
  <si>
    <t>1504-2</t>
  </si>
  <si>
    <t>1504-3</t>
  </si>
  <si>
    <t>1605-1</t>
  </si>
  <si>
    <t>1605-2</t>
  </si>
  <si>
    <t>1605-3</t>
  </si>
  <si>
    <t>1602-1</t>
  </si>
  <si>
    <t>1602-2</t>
  </si>
  <si>
    <t>1602-3</t>
  </si>
  <si>
    <t>1603-1</t>
  </si>
  <si>
    <t>1603-2</t>
  </si>
  <si>
    <t>1603-3</t>
  </si>
  <si>
    <t>1604-1</t>
  </si>
  <si>
    <t>1604-2</t>
  </si>
  <si>
    <t>1604-3</t>
  </si>
  <si>
    <t>1705-1</t>
  </si>
  <si>
    <t>1705-2</t>
  </si>
  <si>
    <t>1705-3</t>
  </si>
  <si>
    <t>1702-1</t>
  </si>
  <si>
    <t>1702-2</t>
  </si>
  <si>
    <t>1702-3</t>
  </si>
  <si>
    <t>1703-1</t>
  </si>
  <si>
    <t>1703-2</t>
  </si>
  <si>
    <t>1703-3</t>
  </si>
  <si>
    <t>1704-1</t>
  </si>
  <si>
    <t>1704-2</t>
  </si>
  <si>
    <t>1704-3</t>
  </si>
  <si>
    <t>1805-1</t>
  </si>
  <si>
    <t>1805-2</t>
  </si>
  <si>
    <t>1805-3</t>
  </si>
  <si>
    <t>1802-1</t>
  </si>
  <si>
    <t>1802-2</t>
  </si>
  <si>
    <t>1802-3</t>
  </si>
  <si>
    <t>1803-1</t>
  </si>
  <si>
    <t>1803-2</t>
  </si>
  <si>
    <t>1803-3</t>
  </si>
  <si>
    <t>1804-1</t>
  </si>
  <si>
    <t>1804-2</t>
  </si>
  <si>
    <t>1804-3</t>
  </si>
  <si>
    <t>1905-1</t>
  </si>
  <si>
    <t>1905-2</t>
  </si>
  <si>
    <t>1905-3</t>
  </si>
  <si>
    <t>1902-1</t>
  </si>
  <si>
    <t>1902-2</t>
  </si>
  <si>
    <t>1902-3</t>
  </si>
  <si>
    <t>1903-1</t>
  </si>
  <si>
    <t>1903-2</t>
  </si>
  <si>
    <t>1903-3</t>
  </si>
  <si>
    <t>1904-1</t>
  </si>
  <si>
    <t>1904-2</t>
  </si>
  <si>
    <t>1904-3</t>
  </si>
  <si>
    <t>2005-1</t>
  </si>
  <si>
    <t>2005-2</t>
  </si>
  <si>
    <t>2005-3</t>
  </si>
  <si>
    <t>2002-1</t>
  </si>
  <si>
    <t>2002-2</t>
  </si>
  <si>
    <t>2002-3</t>
  </si>
  <si>
    <t>2003-1</t>
  </si>
  <si>
    <t>2003-2</t>
  </si>
  <si>
    <t>2003-3</t>
  </si>
  <si>
    <t>2004-1</t>
  </si>
  <si>
    <t>2004-2</t>
  </si>
  <si>
    <t>2004-3</t>
  </si>
  <si>
    <t>2105-1</t>
  </si>
  <si>
    <t>2105-2</t>
  </si>
  <si>
    <t>2105-3</t>
  </si>
  <si>
    <t>2102-1</t>
  </si>
  <si>
    <t>2102-2</t>
  </si>
  <si>
    <t>2102-3</t>
  </si>
  <si>
    <t>2103-1</t>
  </si>
  <si>
    <t>2103-2</t>
  </si>
  <si>
    <t>2103-3</t>
  </si>
  <si>
    <t>2104-1</t>
  </si>
  <si>
    <t>2104-2</t>
  </si>
  <si>
    <t>2104-3</t>
  </si>
  <si>
    <t>109-0</t>
  </si>
  <si>
    <t>208-0</t>
  </si>
  <si>
    <t>215-0</t>
  </si>
  <si>
    <t>308-0</t>
  </si>
  <si>
    <t>313-0</t>
  </si>
  <si>
    <t>314-0</t>
  </si>
  <si>
    <t>NOTES</t>
  </si>
  <si>
    <t>Floor</t>
  </si>
  <si>
    <t>212-3</t>
  </si>
  <si>
    <t>221-1</t>
  </si>
  <si>
    <t>TECH NEEDED</t>
  </si>
  <si>
    <t>B05</t>
  </si>
  <si>
    <t>B</t>
  </si>
  <si>
    <t>Jack
(Voice, Data, TV)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</si>
  <si>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</si>
  <si>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</si>
  <si>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</si>
  <si>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</si>
  <si>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</si>
  <si>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</si>
  <si>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</si>
  <si>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</si>
  <si>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</si>
  <si>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</si>
  <si>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 xml:space="preserve">CABLE 
BOX 
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</si>
  <si>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</si>
  <si>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</si>
  <si>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</si>
  <si>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</si>
  <si>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</si>
  <si>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</si>
  <si>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>In</t>
  </si>
  <si>
    <t>No Connection</t>
  </si>
  <si>
    <t>Out</t>
  </si>
  <si>
    <t>Loose</t>
  </si>
  <si>
    <t>Missing</t>
  </si>
  <si>
    <t>Broken</t>
  </si>
  <si>
    <t xml:space="preserve"> FACE-PLATE</t>
  </si>
  <si>
    <t xml:space="preserve"> WIRE-MOLD</t>
  </si>
  <si>
    <t>PHONE JACK</t>
  </si>
  <si>
    <t>RED PHONE</t>
  </si>
  <si>
    <t xml:space="preserve">CABLE BOX </t>
  </si>
  <si>
    <t>TECH-REDPHONE</t>
  </si>
  <si>
    <t>No Cxn</t>
  </si>
  <si>
    <t>found empty wiremold not connected</t>
  </si>
  <si>
    <t>OK</t>
  </si>
  <si>
    <t>214-0</t>
  </si>
  <si>
    <t>1026 1027 1028</t>
  </si>
  <si>
    <t>111-0</t>
  </si>
  <si>
    <t>wrong extension</t>
  </si>
  <si>
    <t>room locked</t>
  </si>
  <si>
    <t xml:space="preserve">phone needs face plate </t>
  </si>
  <si>
    <t>couldn’t find room</t>
  </si>
  <si>
    <t>key wouldn’t open door</t>
  </si>
  <si>
    <t>RMFP</t>
  </si>
  <si>
    <t>correct extension on sheet</t>
  </si>
  <si>
    <t>extra phone</t>
  </si>
  <si>
    <t xml:space="preserve">non existent </t>
  </si>
  <si>
    <t>extension on sheet correct</t>
  </si>
  <si>
    <t>no phone  label</t>
  </si>
  <si>
    <t>phone missing chord</t>
  </si>
  <si>
    <t>no phone label</t>
  </si>
  <si>
    <t>00018A</t>
  </si>
  <si>
    <t>1016A</t>
  </si>
  <si>
    <t xml:space="preserve"> </t>
  </si>
  <si>
    <t>RM FP</t>
  </si>
  <si>
    <t>Found extra red phone with exact same extension number</t>
  </si>
  <si>
    <t>Occupied</t>
  </si>
  <si>
    <t>Janitor's closet</t>
  </si>
  <si>
    <t>402-0</t>
  </si>
  <si>
    <t>02-009</t>
  </si>
  <si>
    <t>404-0</t>
  </si>
  <si>
    <t>505-0</t>
  </si>
  <si>
    <t>602-0</t>
  </si>
  <si>
    <t>705-0</t>
  </si>
  <si>
    <t>702-0</t>
  </si>
  <si>
    <t>703-0</t>
  </si>
  <si>
    <t>Room needs cleaning - couldn't get through</t>
  </si>
  <si>
    <t>704-0</t>
  </si>
  <si>
    <t>805-0</t>
  </si>
  <si>
    <t>802-0</t>
  </si>
  <si>
    <t>905-0</t>
  </si>
  <si>
    <t>902-0</t>
  </si>
  <si>
    <t>1002-0</t>
  </si>
  <si>
    <t>1003-0</t>
  </si>
  <si>
    <t>1102-0</t>
  </si>
  <si>
    <t>1205-0</t>
  </si>
  <si>
    <t>1204-0</t>
  </si>
  <si>
    <t>405-0</t>
  </si>
  <si>
    <t>403-0</t>
  </si>
  <si>
    <t>502-0</t>
  </si>
  <si>
    <t>503-0</t>
  </si>
  <si>
    <t>504-0</t>
  </si>
  <si>
    <t>605-0</t>
  </si>
  <si>
    <t>603-0</t>
  </si>
  <si>
    <t>604-0</t>
  </si>
  <si>
    <t>803-0</t>
  </si>
  <si>
    <t>804-0</t>
  </si>
  <si>
    <t>903-0</t>
  </si>
  <si>
    <t>904-0</t>
  </si>
  <si>
    <t>1005-0</t>
  </si>
  <si>
    <t>1004-0</t>
  </si>
  <si>
    <t>1105-0</t>
  </si>
  <si>
    <t>1103-0</t>
  </si>
  <si>
    <t>1104-0</t>
  </si>
  <si>
    <t>1202-0</t>
  </si>
  <si>
    <t>1203-0</t>
  </si>
  <si>
    <t>1305-0</t>
  </si>
  <si>
    <t>1302-0</t>
  </si>
  <si>
    <t>1303-0</t>
  </si>
  <si>
    <t>1304-0</t>
  </si>
  <si>
    <t>1405-0</t>
  </si>
  <si>
    <t>1402-0</t>
  </si>
  <si>
    <t>1403-0</t>
  </si>
  <si>
    <t>1404-0</t>
  </si>
  <si>
    <t>1505-0</t>
  </si>
  <si>
    <t>1502-0</t>
  </si>
  <si>
    <t>1503-0</t>
  </si>
  <si>
    <t>1504-0</t>
  </si>
  <si>
    <t>1605-0</t>
  </si>
  <si>
    <t>1602-0</t>
  </si>
  <si>
    <t>1603-0</t>
  </si>
  <si>
    <t>1604-0</t>
  </si>
  <si>
    <t>1705-0</t>
  </si>
  <si>
    <t>1702-0</t>
  </si>
  <si>
    <t>1703-0</t>
  </si>
  <si>
    <t>1704-0</t>
  </si>
  <si>
    <t>1805-0</t>
  </si>
  <si>
    <t>1802-0</t>
  </si>
  <si>
    <t>1803-0</t>
  </si>
  <si>
    <t>1804-0</t>
  </si>
  <si>
    <t>1905-0</t>
  </si>
  <si>
    <t>1902-0</t>
  </si>
  <si>
    <t>1903-0</t>
  </si>
  <si>
    <t>1904-0</t>
  </si>
  <si>
    <t>2005-0</t>
  </si>
  <si>
    <t>2002-0</t>
  </si>
  <si>
    <t>2003-0</t>
  </si>
  <si>
    <t>2004-0</t>
  </si>
  <si>
    <t>2105-0</t>
  </si>
  <si>
    <t>2102-0</t>
  </si>
  <si>
    <t>2103-0</t>
  </si>
  <si>
    <t>2104-0</t>
  </si>
  <si>
    <t>Stuck</t>
  </si>
  <si>
    <t>short cable</t>
  </si>
  <si>
    <t>jack works</t>
  </si>
  <si>
    <t>couldn’t check data bc of furniture in the way</t>
  </si>
  <si>
    <t>skipped because of torn floors</t>
  </si>
  <si>
    <t>cable doesn’t fit</t>
  </si>
  <si>
    <t>couldn’t test bc of furniture in the way</t>
  </si>
  <si>
    <t>ext correct</t>
  </si>
  <si>
    <t>doesn’t exist</t>
  </si>
  <si>
    <t>correct extn</t>
  </si>
  <si>
    <t>blovked by furniture, couldn’t test</t>
  </si>
  <si>
    <t>jack doesn’t exist</t>
  </si>
  <si>
    <t>cleaning, couldn’t test</t>
  </si>
  <si>
    <t>couldn’t test phone</t>
  </si>
  <si>
    <t>furniture in front, couldn’t test</t>
  </si>
  <si>
    <t>didn’t test phone. Brought back to clean</t>
  </si>
  <si>
    <t>*check extn*</t>
  </si>
  <si>
    <t>couldn’t do bc of waxing</t>
  </si>
  <si>
    <t>couldn’t test phone because faceplate broken</t>
  </si>
  <si>
    <t>behind a lot of furniture, couldn’t test</t>
  </si>
  <si>
    <t>faceplate too small</t>
  </si>
  <si>
    <t>Video Jack short</t>
  </si>
  <si>
    <t>Couldn't check</t>
  </si>
  <si>
    <t>Replaced</t>
  </si>
  <si>
    <t>Unlbd</t>
  </si>
  <si>
    <t xml:space="preserve">  </t>
  </si>
  <si>
    <t>Location</t>
  </si>
  <si>
    <t>Type</t>
  </si>
  <si>
    <t>ISSUE</t>
  </si>
  <si>
    <t>Left</t>
  </si>
  <si>
    <t>Right</t>
  </si>
  <si>
    <t>Voice</t>
  </si>
  <si>
    <t>50F-B-1-098V</t>
  </si>
  <si>
    <t>Data</t>
  </si>
  <si>
    <t>Cable</t>
  </si>
  <si>
    <t>50F-B-1-1-A16</t>
  </si>
  <si>
    <t>50F-B-1-062V</t>
  </si>
  <si>
    <t>50F-B-CATV-016</t>
  </si>
  <si>
    <t>50F-B-1-087V</t>
  </si>
  <si>
    <t>50F-B-1-1-A17</t>
  </si>
  <si>
    <t>50F-B-1-063V</t>
  </si>
  <si>
    <t>50F-B-CATV-017</t>
  </si>
  <si>
    <t>50F-B-1-088V</t>
  </si>
  <si>
    <t>104
(LOUNGE)</t>
  </si>
  <si>
    <t>Door</t>
  </si>
  <si>
    <t>Right Door</t>
  </si>
  <si>
    <t>Left Door</t>
  </si>
  <si>
    <t>50F-B-1-089V</t>
  </si>
  <si>
    <t>50F-B-1-1-A18</t>
  </si>
  <si>
    <t>50F-B-1-064V</t>
  </si>
  <si>
    <t>50F-B-CATV-018</t>
  </si>
  <si>
    <t>50F-B-1-1-A19</t>
  </si>
  <si>
    <t>50F-B-1-065V</t>
  </si>
  <si>
    <t>50F-B-CATV-019</t>
  </si>
  <si>
    <t>50F-B-1-090V</t>
  </si>
  <si>
    <t>50F-B-1-1-A20</t>
  </si>
  <si>
    <t>50F-B-1-066V</t>
  </si>
  <si>
    <t>50F-B-CATV-020</t>
  </si>
  <si>
    <t>50F-B-1-1-A21</t>
  </si>
  <si>
    <t>50F-B-1-067V</t>
  </si>
  <si>
    <t>50F-B-CATV-021</t>
  </si>
  <si>
    <t>50F-B-1-086V</t>
  </si>
  <si>
    <t>50F-B-1-1-A14</t>
  </si>
  <si>
    <t>50F-B-1-060V</t>
  </si>
  <si>
    <t>50F-B-CATV-014</t>
  </si>
  <si>
    <t>50F-B-1-1-A15</t>
  </si>
  <si>
    <t>50F-B-1-061V</t>
  </si>
  <si>
    <t>50F-B-CATV-015</t>
  </si>
  <si>
    <t>50F-B-1-085V</t>
  </si>
  <si>
    <t>50F-B-1-1-A12</t>
  </si>
  <si>
    <t>50F-B-1-058V</t>
  </si>
  <si>
    <t>50F-B-CATV-012</t>
  </si>
  <si>
    <t>50F-B-1-1-A13</t>
  </si>
  <si>
    <t>50F-B-1-059V</t>
  </si>
  <si>
    <t>50F-B-CATV-013</t>
  </si>
  <si>
    <t>50F-B-1-091V</t>
  </si>
  <si>
    <t>50F-B-1-1-A22</t>
  </si>
  <si>
    <t>50F-B-1-068V</t>
  </si>
  <si>
    <t>50F-B-CATV-022</t>
  </si>
  <si>
    <t>50F-B-1-1-A23</t>
  </si>
  <si>
    <t>50F-B-1-069V</t>
  </si>
  <si>
    <t>50F-B-CATV-023</t>
  </si>
  <si>
    <t>50F-B-1-084V</t>
  </si>
  <si>
    <t>50F-B-1-1-A10</t>
  </si>
  <si>
    <t>50F-B-1-056V</t>
  </si>
  <si>
    <t>50F-B-CATV-010</t>
  </si>
  <si>
    <t>50F-B-1-1-A11</t>
  </si>
  <si>
    <t>50F-B-1-057V</t>
  </si>
  <si>
    <t>50F-B-CATV-011</t>
  </si>
  <si>
    <t>50F-B-1-092V</t>
  </si>
  <si>
    <t>50F-B-1-083V</t>
  </si>
  <si>
    <t>No Link</t>
  </si>
  <si>
    <t>No Dial Tone</t>
  </si>
  <si>
    <t>No Picture</t>
  </si>
  <si>
    <t>50F-B-1-093V</t>
  </si>
  <si>
    <t>50F-B-1-1-A24</t>
  </si>
  <si>
    <t>50F-B-1-070V</t>
  </si>
  <si>
    <t>50F-B-CATV-024</t>
  </si>
  <si>
    <t>50F-B-1-1-A25</t>
  </si>
  <si>
    <t>50F-B-1-071V</t>
  </si>
  <si>
    <t>50F-B-CATV-025</t>
  </si>
  <si>
    <t>50F-B-1-081V</t>
  </si>
  <si>
    <t>50F-B-1-1-A08</t>
  </si>
  <si>
    <t>50F-B-1-054V</t>
  </si>
  <si>
    <t>50F-B-CATV-008</t>
  </si>
  <si>
    <t>50F-B-1-1-A09</t>
  </si>
  <si>
    <t>50F-B-1-055V</t>
  </si>
  <si>
    <t>50F-B-CATV-009</t>
  </si>
  <si>
    <t>50F-B-1-094V</t>
  </si>
  <si>
    <t>50F-B-1-1-A26</t>
  </si>
  <si>
    <t>50F-B-1-072V</t>
  </si>
  <si>
    <t>50F-B-CATV-026</t>
  </si>
  <si>
    <t>50F-B-1-1-A27</t>
  </si>
  <si>
    <t>50F-B-1-073V</t>
  </si>
  <si>
    <t>50F-B-CATV-027</t>
  </si>
  <si>
    <t>50F-B-1-095V</t>
  </si>
  <si>
    <t>50F-B-1-1-A28</t>
  </si>
  <si>
    <t>50F-B-1-074V</t>
  </si>
  <si>
    <t>50F-B-CATV-029</t>
  </si>
  <si>
    <t>50F-B-1-1-A29</t>
  </si>
  <si>
    <t>50F-B-1-075V</t>
  </si>
  <si>
    <t>Back Wall</t>
  </si>
  <si>
    <t>50F-B-1-096V</t>
  </si>
  <si>
    <t>50F-B-1-1-A30</t>
  </si>
  <si>
    <t>50F-B-1-076V</t>
  </si>
  <si>
    <t>50F-B-CATV-030</t>
  </si>
  <si>
    <t>50F-B-1-1-A31</t>
  </si>
  <si>
    <t>50F-B-1-077V</t>
  </si>
  <si>
    <t>50F-B-CATV-031</t>
  </si>
  <si>
    <t>50F-B-1-097V</t>
  </si>
  <si>
    <t>50F-B-1-1-A32</t>
  </si>
  <si>
    <t>50F-B-1-078V</t>
  </si>
  <si>
    <t>50F-B-CATV-032</t>
  </si>
  <si>
    <t>50F-B-1-1-A33</t>
  </si>
  <si>
    <t>50F-B-1-079V</t>
  </si>
  <si>
    <t>50F-B-CATV-033</t>
  </si>
  <si>
    <t>50F-2-1-110V</t>
  </si>
  <si>
    <t>50F-2-1-1-B11</t>
  </si>
  <si>
    <t>50F-2-1-080V</t>
  </si>
  <si>
    <t>50F-2-CATV-057</t>
  </si>
  <si>
    <t>50F-2-1-1-B12</t>
  </si>
  <si>
    <t>50F-2-1-081V</t>
  </si>
  <si>
    <t>50F-2-CATV-058</t>
  </si>
  <si>
    <t>50F-2-1-111V</t>
  </si>
  <si>
    <t>50F-2-1-1-B13</t>
  </si>
  <si>
    <t>50F-2-1-082V</t>
  </si>
  <si>
    <t>50F-2-1-1-B14</t>
  </si>
  <si>
    <t>50F-2-1-083V</t>
  </si>
  <si>
    <t>50F-2-CATV-060</t>
  </si>
  <si>
    <t>50F-2-1-109V</t>
  </si>
  <si>
    <t>50F-2-1-1-B10</t>
  </si>
  <si>
    <t>50F-2-1-079V</t>
  </si>
  <si>
    <t>50F-2-CATV-056</t>
  </si>
  <si>
    <t>50F-2-CATV-059</t>
  </si>
  <si>
    <t>50F-2-1-1-B09</t>
  </si>
  <si>
    <t>50F-2-1-078V</t>
  </si>
  <si>
    <t>50F-2-CATV-055</t>
  </si>
  <si>
    <t>50F-2-1-113V</t>
  </si>
  <si>
    <t>50F-2-1-1-B17</t>
  </si>
  <si>
    <t>50F-2-1-086V</t>
  </si>
  <si>
    <t>50F-2-CATV-063</t>
  </si>
  <si>
    <t>50F-2-1-1-B18</t>
  </si>
  <si>
    <t>50F-2-1-087V</t>
  </si>
  <si>
    <t>50F-2-CATV-064</t>
  </si>
  <si>
    <t>50F-2-1-112V</t>
  </si>
  <si>
    <t>50F-2-1-1-B15</t>
  </si>
  <si>
    <t>50F-2-1-084V</t>
  </si>
  <si>
    <t>50F-2-CATV-061</t>
  </si>
  <si>
    <t>50F-2-1-1-B16</t>
  </si>
  <si>
    <t>50F-2-1-085V</t>
  </si>
  <si>
    <t>50F-2-CATV-062</t>
  </si>
  <si>
    <t>50F-2-1-108V</t>
  </si>
  <si>
    <t>50F-2-1-1-B08</t>
  </si>
  <si>
    <t>50F-2-1-1-B07</t>
  </si>
  <si>
    <t>50F-2-1-076V</t>
  </si>
  <si>
    <t>50F-2-CATV-053</t>
  </si>
  <si>
    <t>50F-2-1-077V</t>
  </si>
  <si>
    <t>50F-2-CATV-054</t>
  </si>
  <si>
    <t>50F-2-1-107V</t>
  </si>
  <si>
    <t>50F-2-1-1-B05</t>
  </si>
  <si>
    <t>50F-2-1-074V</t>
  </si>
  <si>
    <t>50F-2-CATV-051</t>
  </si>
  <si>
    <t>50F-2-1-1-B06</t>
  </si>
  <si>
    <t>50F-2-1-075V</t>
  </si>
  <si>
    <t>50F-2-CATV-052</t>
  </si>
  <si>
    <t>Wall</t>
  </si>
  <si>
    <t>50F-2-1-106V</t>
  </si>
  <si>
    <t>50F-2-1-115V</t>
  </si>
  <si>
    <t>50F-2-1-1-B31</t>
  </si>
  <si>
    <t>50F-2-1-1-B32</t>
  </si>
  <si>
    <t>50F-2-1-105V</t>
  </si>
  <si>
    <t>50F-2-1-121V</t>
  </si>
  <si>
    <t>50F-2-1-1-B33</t>
  </si>
  <si>
    <t>50F-2-1-104V</t>
  </si>
  <si>
    <t>50F-2-1-1-B03</t>
  </si>
  <si>
    <t>50F-2-1-072V</t>
  </si>
  <si>
    <t>50F-2-CATV-049</t>
  </si>
  <si>
    <t>50F-2-1-1-B04</t>
  </si>
  <si>
    <t>50F-2-1-073V</t>
  </si>
  <si>
    <t>50F-2-CATV-050</t>
  </si>
  <si>
    <t>50F-2-1-114V</t>
  </si>
  <si>
    <t>50F-2-1-1-B19</t>
  </si>
  <si>
    <t>50F-2-1-088V</t>
  </si>
  <si>
    <t>50F-2-CATV-065</t>
  </si>
  <si>
    <t>50F-2-1-1-B20</t>
  </si>
  <si>
    <t>50F-2-1-089V</t>
  </si>
  <si>
    <t>50F-2-CATV-066</t>
  </si>
  <si>
    <t>50F-2-1-116V</t>
  </si>
  <si>
    <t>50F-2-1-1-B21</t>
  </si>
  <si>
    <t>50F-2-1-090V</t>
  </si>
  <si>
    <t>50F-2-CATV-067</t>
  </si>
  <si>
    <t>50F-2-1-1-B22</t>
  </si>
  <si>
    <t>50F-2-1-091V</t>
  </si>
  <si>
    <t>50F-2-CATV-068</t>
  </si>
  <si>
    <t>50F-2-1-103V</t>
  </si>
  <si>
    <t>50F-2-1-1-B02</t>
  </si>
  <si>
    <t>50F-2-1-071V</t>
  </si>
  <si>
    <t>50F-2-CATV-048</t>
  </si>
  <si>
    <t>50F-2-1-1-B01</t>
  </si>
  <si>
    <t>50F-2-1-070V</t>
  </si>
  <si>
    <t>50F-2-CATV-047</t>
  </si>
  <si>
    <t>50F-2-1-117V</t>
  </si>
  <si>
    <t>50F-2-1-1-B23</t>
  </si>
  <si>
    <t>50F-2-1-092V</t>
  </si>
  <si>
    <t>50F-2-CATV-069</t>
  </si>
  <si>
    <t>50F-2-1-1-B24</t>
  </si>
  <si>
    <t>50F-2-1-093V</t>
  </si>
  <si>
    <t>50F-2-CATV-070</t>
  </si>
  <si>
    <t>50F-2-1-102V</t>
  </si>
  <si>
    <t>50F-2-1-1-A47</t>
  </si>
  <si>
    <t>50F-2-1-068V</t>
  </si>
  <si>
    <t>50F-2-CATV-045</t>
  </si>
  <si>
    <t>50F-2-1-1-A48</t>
  </si>
  <si>
    <t>50F-2-1-069V</t>
  </si>
  <si>
    <t>50F-2-CATV-046</t>
  </si>
  <si>
    <t>50F-2-1-118V</t>
  </si>
  <si>
    <t>50F-2-1-1-B25</t>
  </si>
  <si>
    <t>50F-2-1-094V</t>
  </si>
  <si>
    <t>50F-2-CATV-071</t>
  </si>
  <si>
    <t>50F-2-1-1-B26</t>
  </si>
  <si>
    <t>50F-2-1-095V</t>
  </si>
  <si>
    <t>50F-2-CATV-072</t>
  </si>
  <si>
    <t>50F-2-1-101V</t>
  </si>
  <si>
    <t>50F-2-1-1-A45</t>
  </si>
  <si>
    <t>50F-2-1-066V</t>
  </si>
  <si>
    <t>50F-2-CATV-043</t>
  </si>
  <si>
    <t>50F-2-1-1-A46</t>
  </si>
  <si>
    <t>50F-2-1-067V</t>
  </si>
  <si>
    <t>50F-2-CATV-044</t>
  </si>
  <si>
    <t>50F-2-1-119V</t>
  </si>
  <si>
    <t>50F-2-1-1-B27</t>
  </si>
  <si>
    <t>50F-2-1-096V</t>
  </si>
  <si>
    <t>50F-2-CATV-073</t>
  </si>
  <si>
    <t>50F-2-1-1-B28</t>
  </si>
  <si>
    <t>50F-2-1-097V</t>
  </si>
  <si>
    <t>50F-2-CATV-074</t>
  </si>
  <si>
    <t>50F-2-1-100V</t>
  </si>
  <si>
    <t>50F-2-1-1-A43</t>
  </si>
  <si>
    <t>50F-2-1-064V</t>
  </si>
  <si>
    <t>50F-2-CATV-041</t>
  </si>
  <si>
    <t>50F-2-1-1-A44</t>
  </si>
  <si>
    <t>50F-2-1-065V</t>
  </si>
  <si>
    <t>50F-2-CATV-042</t>
  </si>
  <si>
    <t>50F-2-1-120V</t>
  </si>
  <si>
    <t>50F-2-1-1-B29</t>
  </si>
  <si>
    <t>50F-2-1-098V</t>
  </si>
  <si>
    <t>50F-2-CATV-075</t>
  </si>
  <si>
    <t>50F-2-1-1-B30</t>
  </si>
  <si>
    <t>50F-2-1-099V</t>
  </si>
  <si>
    <t>50F-2-CATV-076</t>
  </si>
  <si>
    <t>50F-2-1-052V</t>
  </si>
  <si>
    <t>50F-2-1-1-A19</t>
  </si>
  <si>
    <t>50F-2-1-019V</t>
  </si>
  <si>
    <t>50F-2-CATV-019</t>
  </si>
  <si>
    <t>50F-2-1-1-A20</t>
  </si>
  <si>
    <t>50F-2-1-020V</t>
  </si>
  <si>
    <t>50F-2-CATV-020</t>
  </si>
  <si>
    <t>50F-2-1-054V</t>
  </si>
  <si>
    <t>50F-2-1-1-A23</t>
  </si>
  <si>
    <t>50F-2-1-023V</t>
  </si>
  <si>
    <t>50F-2-CATV-023</t>
  </si>
  <si>
    <t>50F-2-1-1-A24</t>
  </si>
  <si>
    <t>50F-2-1-024V</t>
  </si>
  <si>
    <t>50F-2-CATV-024</t>
  </si>
  <si>
    <t>50F-2-1-051V</t>
  </si>
  <si>
    <t>50F-2-1-1-A17</t>
  </si>
  <si>
    <t>50F-2-1-017V</t>
  </si>
  <si>
    <t>50F-2-CATV-017</t>
  </si>
  <si>
    <t>50F-2-1-1-A18</t>
  </si>
  <si>
    <t>50F-2-1-018V</t>
  </si>
  <si>
    <t>50F-2-CATV-018</t>
  </si>
  <si>
    <t>50F-2-1-053V</t>
  </si>
  <si>
    <t>50F-2-1-1-A21</t>
  </si>
  <si>
    <t>50F-2-1-021V</t>
  </si>
  <si>
    <t>50F-2-CATV-021</t>
  </si>
  <si>
    <t>50F-2-1-1-A22</t>
  </si>
  <si>
    <t>50F-2-1-022V</t>
  </si>
  <si>
    <t>50F-2-CATV-022</t>
  </si>
  <si>
    <t>50F-2-1-050V</t>
  </si>
  <si>
    <t>50F-2-1-1-A15</t>
  </si>
  <si>
    <t>50F-2-1-015V</t>
  </si>
  <si>
    <t>50F-2-CATV-015</t>
  </si>
  <si>
    <t>50F-2-1-1-A16</t>
  </si>
  <si>
    <t>50F-2-1-016V</t>
  </si>
  <si>
    <t>50F-2-CATV-016</t>
  </si>
  <si>
    <t>50F-2-1-055V</t>
  </si>
  <si>
    <t>50F-2-1-1-A25</t>
  </si>
  <si>
    <t>50F-2-1-025V</t>
  </si>
  <si>
    <t>50F-2-CATV-025</t>
  </si>
  <si>
    <t>50F-2-1-1-A26</t>
  </si>
  <si>
    <t>50F-2-1-026V</t>
  </si>
  <si>
    <t>50F-2-CATV-026</t>
  </si>
  <si>
    <t>50F-2-1-049V</t>
  </si>
  <si>
    <t>50F-2-1-1-A13</t>
  </si>
  <si>
    <t>50F-2-1-013V</t>
  </si>
  <si>
    <t>50F-2-CATV-013</t>
  </si>
  <si>
    <t>50F-2-1-1-A14</t>
  </si>
  <si>
    <t>50F-2-1-014V</t>
  </si>
  <si>
    <t>50F-2-CATV-014</t>
  </si>
  <si>
    <t>50F-2-1-056V</t>
  </si>
  <si>
    <t>50F-2-1-1-A27</t>
  </si>
  <si>
    <t>50F-2-1-027V</t>
  </si>
  <si>
    <t>50F-2-CATV-027</t>
  </si>
  <si>
    <t>50F-2-1-1-A28</t>
  </si>
  <si>
    <t>50F-2-1-028V</t>
  </si>
  <si>
    <t>50F-2-CATV-028</t>
  </si>
  <si>
    <t>50F-2-1-048V</t>
  </si>
  <si>
    <t>50F-2-1-1-A11</t>
  </si>
  <si>
    <t>50F-2-1-011V</t>
  </si>
  <si>
    <t>50F-2-CATV-011</t>
  </si>
  <si>
    <t>50F-2-1-1-A12</t>
  </si>
  <si>
    <t>50F-2-1-012V</t>
  </si>
  <si>
    <t>50F-2-CATV-012</t>
  </si>
  <si>
    <t>50F-2-1-057V</t>
  </si>
  <si>
    <t>50F-2-1-1-A29</t>
  </si>
  <si>
    <t>50F-2-1-029V</t>
  </si>
  <si>
    <t>50F-2-CATV-029</t>
  </si>
  <si>
    <t>50F-2-1-1-A30</t>
  </si>
  <si>
    <t>50F-2-1-030V</t>
  </si>
  <si>
    <t>50F-2-CATV-030</t>
  </si>
  <si>
    <t>50F-2-1-058V</t>
  </si>
  <si>
    <t>50F-2-1-047V</t>
  </si>
  <si>
    <t>50F-2-1-046V</t>
  </si>
  <si>
    <t>50F-2-1-041V</t>
  </si>
  <si>
    <t>50F-2-1-042V</t>
  </si>
  <si>
    <t>50F-2-1-045V</t>
  </si>
  <si>
    <t>50F-2-1-1-A09</t>
  </si>
  <si>
    <t>50F-2-1-009V</t>
  </si>
  <si>
    <t>50F-2-CATV-009</t>
  </si>
  <si>
    <t>50F-2-1-1-A10</t>
  </si>
  <si>
    <t>50F-2-1-010V</t>
  </si>
  <si>
    <t>50F-2-CATV-010</t>
  </si>
  <si>
    <t>50F-2-1-059V</t>
  </si>
  <si>
    <t>50F-2-1-1-A31</t>
  </si>
  <si>
    <t>50F-2-1-031V</t>
  </si>
  <si>
    <t>50F-2-CATV-031</t>
  </si>
  <si>
    <t>50F-2-1-1-A32</t>
  </si>
  <si>
    <t>50F-2-1-032V</t>
  </si>
  <si>
    <t>50F-2-CATV-032</t>
  </si>
  <si>
    <t>50F-2-1-044V</t>
  </si>
  <si>
    <t>50F-2-1-1-A07</t>
  </si>
  <si>
    <t>50F-2-1-007V</t>
  </si>
  <si>
    <t>50F-2-CATV-007</t>
  </si>
  <si>
    <t>50F-2-1-1-A08</t>
  </si>
  <si>
    <t>50F-2-1-008V</t>
  </si>
  <si>
    <t>50F-2-CATV-008</t>
  </si>
  <si>
    <t>50F-2-1-060V</t>
  </si>
  <si>
    <t>50F-2-1-1-A33</t>
  </si>
  <si>
    <t>50F-2-1-033V</t>
  </si>
  <si>
    <t>50F-2-CATV-033</t>
  </si>
  <si>
    <t>50F-2-1-1-A34</t>
  </si>
  <si>
    <t>50F-2-1-034V</t>
  </si>
  <si>
    <t>50F-2-CATV-034</t>
  </si>
  <si>
    <t>50F-2-1-043V</t>
  </si>
  <si>
    <t>50F-2-1-1-A05</t>
  </si>
  <si>
    <t>50F-2-1-005V</t>
  </si>
  <si>
    <t>50F-2-CATV-005</t>
  </si>
  <si>
    <t>50F-2-1-1-A06</t>
  </si>
  <si>
    <t>50F-2-1-006V</t>
  </si>
  <si>
    <t>50F-2-CATV-006</t>
  </si>
  <si>
    <t>50F-2-1-061V</t>
  </si>
  <si>
    <t>50F-2-1-1-A35</t>
  </si>
  <si>
    <t>50F-2-1-035V</t>
  </si>
  <si>
    <t>50F-2-CATV-035</t>
  </si>
  <si>
    <t>50F-2-1-1-A36</t>
  </si>
  <si>
    <t>50F-2-1-036V</t>
  </si>
  <si>
    <t>50F-2-CATV-036</t>
  </si>
  <si>
    <t>50F-2-1-1-A03</t>
  </si>
  <si>
    <t>50F-2-1-003V</t>
  </si>
  <si>
    <t>50F-2-CATV-003</t>
  </si>
  <si>
    <t>50F-2-1-1-A04</t>
  </si>
  <si>
    <t>50F-2-1-004V</t>
  </si>
  <si>
    <t>50F-2-CATV-004</t>
  </si>
  <si>
    <t>50F-2-1-062V</t>
  </si>
  <si>
    <t>50F-2-1-1-A37</t>
  </si>
  <si>
    <t>50F-2-1-037V</t>
  </si>
  <si>
    <t>50F-2-CATV-037</t>
  </si>
  <si>
    <t>50F-2-1-1-A38</t>
  </si>
  <si>
    <t>50F-2-1-038V</t>
  </si>
  <si>
    <t>50F-2-CATV-038</t>
  </si>
  <si>
    <t>50F-2-1-1-A01</t>
  </si>
  <si>
    <t>50F-2-1-001V</t>
  </si>
  <si>
    <t>50F-2-CATV-001</t>
  </si>
  <si>
    <t>50F-2-1-1-A02</t>
  </si>
  <si>
    <t>50F-2-1-002V</t>
  </si>
  <si>
    <t>50F-2-CATV-002</t>
  </si>
  <si>
    <t>50F-2-1-063V</t>
  </si>
  <si>
    <t>50F-2-1-1-A39</t>
  </si>
  <si>
    <t>50F-2-1-039V</t>
  </si>
  <si>
    <t>50F-2-CATV-039</t>
  </si>
  <si>
    <t>50F-2-1-1-A40</t>
  </si>
  <si>
    <t>50F-2-1-040V</t>
  </si>
  <si>
    <t>50F-2-CATV-040</t>
  </si>
  <si>
    <t>The door is locked but put the phone in the hall way</t>
  </si>
  <si>
    <t xml:space="preserve">DT </t>
  </si>
  <si>
    <t>OCC</t>
  </si>
  <si>
    <t>Visit</t>
  </si>
  <si>
    <t>Remove conx End</t>
  </si>
  <si>
    <t>No tech data</t>
  </si>
  <si>
    <t xml:space="preserve"> VIDEO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</si>
</sst>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8"/>
      <color indexed="8"/>
      <name val="Arial"/>
      <family val="2"/>
    </font>
    <font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indexed="8"/>
      <name val="Book Antiqua"/>
      <family val="1"/>
    </font>
    <font>
      <b/>
      <sz val="12"/>
      <name val="Calibri"/>
      <family val="2"/>
      <scheme val="minor"/>
    </font>
    <font>
      <b/>
      <sz val="9"/>
      <name val="Sylfaen"/>
      <family val="1"/>
    </font>
    <font>
      <sz val="8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4" fillId="0" borderId="1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2" fillId="4" borderId="0" xfId="1" applyFont="1" applyFill="1" applyBorder="1"/>
    <xf numFmtId="0" fontId="4" fillId="4" borderId="1" xfId="2" applyFont="1" applyFill="1" applyBorder="1" applyAlignment="1">
      <alignment wrapText="1"/>
    </xf>
    <xf numFmtId="0" fontId="7" fillId="4" borderId="0" xfId="1" applyFill="1"/>
    <xf numFmtId="0" fontId="7" fillId="4" borderId="1" xfId="1" applyFont="1" applyFill="1" applyBorder="1"/>
    <xf numFmtId="0" fontId="6" fillId="4" borderId="1" xfId="2" applyFont="1" applyFill="1" applyBorder="1" applyAlignment="1">
      <alignment wrapText="1"/>
    </xf>
    <xf numFmtId="0" fontId="4" fillId="4" borderId="1" xfId="2" applyFont="1" applyFill="1" applyBorder="1" applyAlignment="1">
      <alignment horizontal="left" wrapText="1"/>
    </xf>
    <xf numFmtId="0" fontId="7" fillId="4" borderId="0" xfId="1" applyFill="1" applyAlignment="1">
      <alignment horizontal="center"/>
    </xf>
    <xf numFmtId="0" fontId="7" fillId="0" borderId="0" xfId="1"/>
    <xf numFmtId="0" fontId="7" fillId="0" borderId="0" xfId="1" applyAlignment="1">
      <alignment horizontal="center"/>
    </xf>
    <xf numFmtId="0" fontId="7" fillId="0" borderId="1" xfId="1" applyBorder="1"/>
    <xf numFmtId="0" fontId="7" fillId="0" borderId="1" xfId="1" applyBorder="1" applyAlignment="1">
      <alignment horizontal="center"/>
    </xf>
    <xf numFmtId="0" fontId="7" fillId="5" borderId="0" xfId="1" applyFill="1"/>
    <xf numFmtId="0" fontId="7" fillId="5" borderId="1" xfId="1" applyFill="1" applyBorder="1"/>
    <xf numFmtId="0" fontId="7" fillId="5" borderId="1" xfId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0" xfId="1" applyFill="1"/>
    <xf numFmtId="0" fontId="7" fillId="0" borderId="1" xfId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7" borderId="0" xfId="0" applyFill="1"/>
    <xf numFmtId="0" fontId="7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7" fillId="5" borderId="0" xfId="1" applyFill="1" applyAlignment="1">
      <alignment horizontal="center"/>
    </xf>
    <xf numFmtId="0" fontId="7" fillId="0" borderId="0" xfId="0" applyFont="1" applyAlignment="1">
      <alignment horizontal="left"/>
    </xf>
    <xf numFmtId="0" fontId="7" fillId="4" borderId="2" xfId="1" applyFill="1" applyBorder="1" applyAlignment="1"/>
    <xf numFmtId="0" fontId="9" fillId="4" borderId="3" xfId="1" applyFont="1" applyFill="1" applyBorder="1" applyAlignment="1"/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9" fillId="0" borderId="1" xfId="0" applyFont="1" applyBorder="1" applyAlignment="1">
      <alignment horizontal="left"/>
    </xf>
    <xf numFmtId="0" fontId="4" fillId="0" borderId="1" xfId="2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 applyAlignment="1">
      <alignment horizontal="right"/>
    </xf>
    <xf numFmtId="0" fontId="9" fillId="0" borderId="1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8" borderId="1" xfId="0" applyFill="1" applyBorder="1" applyAlignment="1">
      <alignment horizontal="left"/>
    </xf>
    <xf numFmtId="0" fontId="4" fillId="8" borderId="1" xfId="2" applyFont="1" applyFill="1" applyBorder="1" applyAlignment="1">
      <alignment horizontal="left" wrapText="1"/>
    </xf>
    <xf numFmtId="0" fontId="7" fillId="4" borderId="1" xfId="1" applyFill="1" applyBorder="1" applyAlignment="1">
      <alignment horizontal="left"/>
    </xf>
    <xf numFmtId="0" fontId="7" fillId="0" borderId="1" xfId="1" applyFill="1" applyBorder="1" applyAlignment="1">
      <alignment horizontal="left"/>
    </xf>
    <xf numFmtId="0" fontId="6" fillId="0" borderId="1" xfId="2" applyFont="1" applyFill="1" applyBorder="1" applyAlignment="1">
      <alignment horizontal="left" wrapText="1"/>
    </xf>
    <xf numFmtId="0" fontId="6" fillId="4" borderId="1" xfId="2" applyFont="1" applyFill="1" applyBorder="1" applyAlignment="1">
      <alignment horizontal="left" wrapText="1"/>
    </xf>
    <xf numFmtId="0" fontId="7" fillId="5" borderId="0" xfId="1" applyFill="1" applyAlignment="1">
      <alignment horizontal="left"/>
    </xf>
    <xf numFmtId="0" fontId="9" fillId="4" borderId="3" xfId="1" applyFont="1" applyFill="1" applyBorder="1" applyAlignment="1">
      <alignment horizontal="left"/>
    </xf>
    <xf numFmtId="0" fontId="7" fillId="4" borderId="2" xfId="1" applyFill="1" applyBorder="1" applyAlignment="1">
      <alignment horizontal="left"/>
    </xf>
    <xf numFmtId="0" fontId="4" fillId="4" borderId="1" xfId="2" applyFont="1" applyFill="1" applyBorder="1" applyAlignment="1">
      <alignment horizontal="right" wrapText="1"/>
    </xf>
    <xf numFmtId="0" fontId="7" fillId="5" borderId="0" xfId="1" applyFill="1" applyAlignment="1">
      <alignment horizontal="right"/>
    </xf>
    <xf numFmtId="0" fontId="7" fillId="0" borderId="1" xfId="1" applyBorder="1" applyAlignment="1">
      <alignment horizontal="left"/>
    </xf>
    <xf numFmtId="0" fontId="7" fillId="5" borderId="1" xfId="1" applyFill="1" applyBorder="1" applyAlignment="1">
      <alignment horizontal="left"/>
    </xf>
    <xf numFmtId="0" fontId="4" fillId="5" borderId="1" xfId="2" applyFont="1" applyFill="1" applyBorder="1" applyAlignment="1">
      <alignment horizontal="left" wrapText="1"/>
    </xf>
    <xf numFmtId="0" fontId="7" fillId="0" borderId="0" xfId="1" applyAlignment="1">
      <alignment horizontal="left"/>
    </xf>
    <xf numFmtId="0" fontId="4" fillId="5" borderId="1" xfId="2" applyFont="1" applyFill="1" applyBorder="1" applyAlignment="1">
      <alignment horizontal="right" wrapText="1"/>
    </xf>
    <xf numFmtId="0" fontId="7" fillId="0" borderId="1" xfId="1" applyBorder="1" applyAlignment="1">
      <alignment horizontal="right"/>
    </xf>
    <xf numFmtId="0" fontId="7" fillId="0" borderId="0" xfId="1" applyAlignment="1">
      <alignment horizontal="right"/>
    </xf>
    <xf numFmtId="0" fontId="7" fillId="5" borderId="1" xfId="1" applyFill="1" applyBorder="1" applyAlignment="1">
      <alignment horizontal="right"/>
    </xf>
    <xf numFmtId="17" fontId="4" fillId="0" borderId="1" xfId="2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0" fontId="9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4" xfId="2" applyFont="1" applyFill="1" applyBorder="1" applyAlignment="1">
      <alignment horizontal="left" wrapText="1"/>
    </xf>
    <xf numFmtId="0" fontId="7" fillId="7" borderId="4" xfId="0" applyFont="1" applyFill="1" applyBorder="1" applyAlignment="1">
      <alignment horizontal="left"/>
    </xf>
    <xf numFmtId="17" fontId="4" fillId="4" borderId="1" xfId="2" applyNumberFormat="1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0" fillId="6" borderId="1" xfId="0" applyFill="1" applyBorder="1" applyAlignment="1">
      <alignment horizontal="right"/>
    </xf>
    <xf numFmtId="0" fontId="4" fillId="0" borderId="4" xfId="2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2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0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0" xfId="0" applyFont="1" applyFill="1"/>
    <xf numFmtId="0" fontId="15" fillId="2" borderId="1" xfId="0" applyFont="1" applyFill="1" applyBorder="1" applyAlignment="1">
      <alignment horizontal="center" vertical="center" wrapText="1"/>
    </xf>
    <xf numFmtId="0" fontId="7" fillId="0" borderId="0" xfId="1" applyAlignment="1"/>
    <xf numFmtId="0" fontId="7" fillId="0" borderId="0" xfId="1" applyFill="1" applyAlignment="1">
      <alignment horizontal="center"/>
    </xf>
    <xf numFmtId="0" fontId="7" fillId="0" borderId="1" xfId="1" applyFont="1" applyBorder="1" applyAlignment="1"/>
    <xf numFmtId="0" fontId="7" fillId="0" borderId="1" xfId="1" applyBorder="1" applyAlignment="1"/>
    <xf numFmtId="0" fontId="9" fillId="0" borderId="1" xfId="1" applyFont="1" applyBorder="1" applyAlignment="1">
      <alignment horizontal="left"/>
    </xf>
    <xf numFmtId="0" fontId="7" fillId="6" borderId="1" xfId="1" applyFill="1" applyBorder="1" applyAlignment="1">
      <alignment horizontal="center"/>
    </xf>
    <xf numFmtId="0" fontId="9" fillId="0" borderId="1" xfId="1" applyFont="1" applyFill="1" applyBorder="1" applyAlignment="1">
      <alignment horizontal="left"/>
    </xf>
    <xf numFmtId="0" fontId="7" fillId="6" borderId="1" xfId="1" applyFont="1" applyFill="1" applyBorder="1" applyAlignment="1">
      <alignment horizontal="center"/>
    </xf>
    <xf numFmtId="0" fontId="7" fillId="0" borderId="1" xfId="1" applyFill="1" applyBorder="1"/>
    <xf numFmtId="0" fontId="7" fillId="0" borderId="1" xfId="1" applyFont="1" applyBorder="1" applyAlignment="1">
      <alignment horizontal="left"/>
    </xf>
    <xf numFmtId="0" fontId="2" fillId="0" borderId="0" xfId="1" applyFont="1" applyBorder="1"/>
    <xf numFmtId="0" fontId="14" fillId="2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3" fontId="4" fillId="0" borderId="1" xfId="2" applyNumberFormat="1" applyFont="1" applyFill="1" applyBorder="1" applyAlignment="1">
      <alignment horizontal="left" wrapText="1"/>
    </xf>
    <xf numFmtId="0" fontId="7" fillId="0" borderId="1" xfId="1" applyFont="1" applyFill="1" applyBorder="1"/>
    <xf numFmtId="0" fontId="15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/>
    </xf>
    <xf numFmtId="0" fontId="7" fillId="0" borderId="0" xfId="1" applyFill="1" applyBorder="1" applyAlignment="1">
      <alignment horizontal="center"/>
    </xf>
    <xf numFmtId="0" fontId="8" fillId="5" borderId="0" xfId="1" applyFont="1" applyFill="1" applyAlignment="1">
      <alignment horizontal="left"/>
    </xf>
    <xf numFmtId="0" fontId="4" fillId="9" borderId="1" xfId="2" applyFont="1" applyFill="1" applyBorder="1" applyAlignment="1">
      <alignment horizontal="left" wrapText="1"/>
    </xf>
    <xf numFmtId="0" fontId="4" fillId="9" borderId="1" xfId="2" applyFont="1" applyFill="1" applyBorder="1" applyAlignment="1">
      <alignment horizontal="right" wrapText="1"/>
    </xf>
    <xf numFmtId="0" fontId="7" fillId="9" borderId="1" xfId="1" applyFill="1" applyBorder="1" applyAlignment="1">
      <alignment horizontal="center"/>
    </xf>
    <xf numFmtId="0" fontId="16" fillId="0" borderId="0" xfId="0" applyFont="1"/>
    <xf numFmtId="0" fontId="4" fillId="0" borderId="1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4" fillId="5" borderId="0" xfId="2" applyFont="1" applyFill="1" applyBorder="1" applyAlignment="1">
      <alignment horizontal="right" wrapText="1"/>
    </xf>
    <xf numFmtId="0" fontId="12" fillId="0" borderId="7" xfId="0" applyFont="1" applyBorder="1" applyAlignment="1">
      <alignment horizontal="center" vertical="center"/>
    </xf>
    <xf numFmtId="0" fontId="12" fillId="0" borderId="1" xfId="1" applyFont="1" applyBorder="1" applyAlignment="1">
      <alignment horizontal="left" wrapText="1"/>
    </xf>
    <xf numFmtId="0" fontId="12" fillId="6" borderId="1" xfId="1" applyFont="1" applyFill="1" applyBorder="1" applyAlignment="1">
      <alignment horizontal="left" wrapText="1"/>
    </xf>
    <xf numFmtId="0" fontId="14" fillId="2" borderId="3" xfId="1" applyFont="1" applyFill="1" applyBorder="1" applyAlignment="1">
      <alignment horizontal="center" vertical="center" wrapText="1"/>
    </xf>
    <xf numFmtId="0" fontId="7" fillId="0" borderId="3" xfId="1" applyBorder="1" applyAlignment="1">
      <alignment horizontal="center"/>
    </xf>
    <xf numFmtId="0" fontId="2" fillId="0" borderId="1" xfId="1" applyFont="1" applyBorder="1"/>
    <xf numFmtId="0" fontId="0" fillId="5" borderId="1" xfId="0" applyFill="1" applyBorder="1"/>
    <xf numFmtId="0" fontId="9" fillId="5" borderId="0" xfId="0" applyNumberFormat="1" applyFont="1" applyFill="1" applyAlignment="1">
      <alignment horizontal="left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59"/>
  <sheetViews>
    <sheetView zoomScaleNormal="100" zoomScaleSheetLayoutView="100" workbookViewId="0">
      <pane ySplit="1" topLeftCell="A2" activePane="bottomLeft" state="frozen"/>
      <selection pane="bottomLeft" activeCell="H3" sqref="H1:H3"/>
    </sheetView>
  </sheetViews>
  <sheetFormatPr defaultRowHeight="21" customHeight="1" x14ac:dyDescent="0.25"/>
  <cols>
    <col min="1" max="1" width="5.75" style="7" customWidth="1"/>
    <col min="2" max="2" width="7.625" bestFit="1" customWidth="1"/>
    <col min="3" max="3" width="5.25" bestFit="1" customWidth="1"/>
    <col min="4" max="4" width="7.5" customWidth="1"/>
    <col min="5" max="11" width="8.125" style="7" customWidth="1"/>
    <col min="12" max="12" width="37.75" customWidth="1"/>
    <col min="13" max="14" width="9.625" style="17" customWidth="1"/>
    <col min="15" max="15" width="3.75" bestFit="1" customWidth="1"/>
    <col min="16" max="16" width="3.75" customWidth="1"/>
    <col min="17" max="17" width="4.25" customWidth="1"/>
    <col min="18" max="18" width="3.625" customWidth="1"/>
    <col min="19" max="19" width="4.125" customWidth="1"/>
    <col min="20" max="20" width="4" customWidth="1"/>
    <col min="21" max="21" width="3.125" customWidth="1"/>
    <col min="22" max="22" width="4.375" customWidth="1"/>
    <col min="23" max="23" width="3.5" bestFit="1" customWidth="1"/>
    <col min="24" max="24" width="4.25" customWidth="1"/>
    <col min="25" max="25" width="3.5" bestFit="1" customWidth="1"/>
  </cols>
  <sheetData>
    <row r="1" spans="1:29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1345</v>
      </c>
      <c r="H1" s="1" t="s">
        <v>1346</v>
      </c>
      <c r="I1" s="1" t="s">
        <v>1347</v>
      </c>
      <c r="J1" s="1" t="s">
        <v>1348</v>
      </c>
      <c r="K1" s="1" t="s">
        <v>1349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9" s="10" customFormat="1" ht="21" customHeight="1" x14ac:dyDescent="0.25">
      <c r="A2" s="20">
        <v>1</v>
      </c>
      <c r="B2" s="11" t="s">
        <v>1018</v>
      </c>
      <c r="C2" s="68" t="s">
        <v>35</v>
      </c>
      <c r="D2" s="11" t="s">
        <v>73</v>
      </c>
      <c r="E2" s="8"/>
      <c r="F2" s="8"/>
      <c r="G2" s="8"/>
      <c r="H2" s="8" t="s">
        <v>1350</v>
      </c>
      <c r="I2" s="8" t="s">
        <v>1350</v>
      </c>
      <c r="J2" s="8"/>
      <c r="K2" s="8"/>
      <c r="L2" s="9"/>
      <c r="M2" s="8" t="str">
        <f>IF(AND(ISBLANK(E2),ISBLANK(F2),ISBLANK(G2),ISBLANK(H2),ISBLANK(I2),ISBLANK(J2)),"","YES")</f>
        <v>YES</v>
      </c>
      <c r="N2" s="8" t="str">
        <f>IF(AND(ISBLANK(E2),ISBLANK(F2),ISBLANK(G2),ISBLANK(H2),ISBLANK(I2),ISBLANK(J2),ISBLANK(K2)),"","YES")</f>
        <v>YES</v>
      </c>
      <c r="O2" s="5"/>
      <c r="P2" s="5"/>
      <c r="Q2" s="5"/>
      <c r="R2" s="5"/>
      <c r="S2" s="5"/>
      <c r="T2" s="5"/>
      <c r="U2" s="5">
        <v>1</v>
      </c>
      <c r="V2" s="5"/>
      <c r="W2" s="5"/>
      <c r="X2" s="5"/>
      <c r="Y2" s="5"/>
    </row>
    <row r="3" spans="1:29" s="10" customFormat="1" ht="21" customHeight="1" x14ac:dyDescent="0.25">
      <c r="A3" s="20">
        <v>1</v>
      </c>
      <c r="B3" s="11" t="s">
        <v>1018</v>
      </c>
      <c r="C3" s="68" t="s">
        <v>72</v>
      </c>
      <c r="D3" s="11" t="s">
        <v>88</v>
      </c>
      <c r="E3" s="8"/>
      <c r="F3" s="8"/>
      <c r="G3" s="8"/>
      <c r="H3" s="8" t="s">
        <v>1362</v>
      </c>
      <c r="I3" s="8"/>
      <c r="J3" s="8"/>
      <c r="K3" s="8"/>
      <c r="L3" s="9"/>
      <c r="M3" s="8" t="str">
        <f t="shared" ref="M3:M66" si="0">IF(AND(ISBLANK(E3),ISBLANK(F3),ISBLANK(G3),ISBLANK(H3),ISBLANK(I3),ISBLANK(J3)),"","YES")</f>
        <v>YES</v>
      </c>
      <c r="N3" s="8" t="str">
        <f t="shared" ref="N3:N66" si="1">IF(AND(ISBLANK(E3),ISBLANK(F3),ISBLANK(G3),ISBLANK(H3),ISBLANK(I3),ISBLANK(J3),ISBLANK(K3)),"","YES")</f>
        <v>YES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9" s="10" customFormat="1" ht="21" customHeight="1" x14ac:dyDescent="0.25">
      <c r="A4" s="20">
        <v>1</v>
      </c>
      <c r="B4" s="11" t="s">
        <v>1019</v>
      </c>
      <c r="C4" s="68" t="s">
        <v>72</v>
      </c>
      <c r="D4" s="11" t="s">
        <v>168</v>
      </c>
      <c r="E4" s="8"/>
      <c r="F4" s="8"/>
      <c r="G4" s="8"/>
      <c r="H4" s="8" t="s">
        <v>1362</v>
      </c>
      <c r="I4" s="8" t="s">
        <v>1362</v>
      </c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/>
      <c r="Q4" s="5"/>
      <c r="R4" s="5"/>
      <c r="S4" s="5">
        <v>1</v>
      </c>
      <c r="T4" s="5"/>
      <c r="U4" s="5"/>
      <c r="V4" s="5"/>
      <c r="W4" s="5"/>
      <c r="X4" s="5">
        <v>1</v>
      </c>
      <c r="Y4" s="5"/>
      <c r="AB4" s="125"/>
      <c r="AC4" s="125"/>
    </row>
    <row r="5" spans="1:29" s="10" customFormat="1" ht="21" customHeight="1" x14ac:dyDescent="0.25">
      <c r="A5" s="20">
        <v>1</v>
      </c>
      <c r="B5" s="11" t="s">
        <v>1019</v>
      </c>
      <c r="C5" s="68" t="s">
        <v>36</v>
      </c>
      <c r="D5" s="11" t="s">
        <v>103</v>
      </c>
      <c r="E5" s="8"/>
      <c r="F5" s="8"/>
      <c r="G5" s="8"/>
      <c r="H5" s="8"/>
      <c r="I5" s="8"/>
      <c r="J5" s="8"/>
      <c r="K5" s="8"/>
      <c r="L5" s="9"/>
      <c r="M5" s="8" t="str">
        <f t="shared" si="0"/>
        <v/>
      </c>
      <c r="N5" s="8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AB5" s="125"/>
      <c r="AC5" s="125"/>
    </row>
    <row r="6" spans="1:29" s="10" customFormat="1" ht="21" customHeight="1" x14ac:dyDescent="0.25">
      <c r="A6" s="20">
        <v>1</v>
      </c>
      <c r="B6" s="11" t="s">
        <v>1020</v>
      </c>
      <c r="C6" s="68" t="s">
        <v>72</v>
      </c>
      <c r="D6" s="11" t="s">
        <v>111</v>
      </c>
      <c r="E6" s="8"/>
      <c r="F6" s="8"/>
      <c r="G6" s="8"/>
      <c r="H6" s="8"/>
      <c r="I6" s="8"/>
      <c r="J6" s="8"/>
      <c r="K6" s="8"/>
      <c r="L6" s="9"/>
      <c r="M6" s="8" t="str">
        <f t="shared" si="0"/>
        <v/>
      </c>
      <c r="N6" s="8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AC6" s="125"/>
    </row>
    <row r="7" spans="1:29" s="10" customFormat="1" ht="21" customHeight="1" x14ac:dyDescent="0.25">
      <c r="A7" s="20">
        <v>1</v>
      </c>
      <c r="B7" s="11" t="s">
        <v>1020</v>
      </c>
      <c r="C7" s="68" t="s">
        <v>37</v>
      </c>
      <c r="D7" s="11" t="s">
        <v>126</v>
      </c>
      <c r="E7" s="8"/>
      <c r="F7" s="8"/>
      <c r="G7" s="8"/>
      <c r="H7" s="8" t="s">
        <v>1352</v>
      </c>
      <c r="I7" s="8" t="s">
        <v>1362</v>
      </c>
      <c r="J7" s="8"/>
      <c r="K7" s="8"/>
      <c r="L7" s="9"/>
      <c r="M7" s="8" t="str">
        <f t="shared" si="0"/>
        <v>YES</v>
      </c>
      <c r="N7" s="8" t="str">
        <f t="shared" si="1"/>
        <v>YES</v>
      </c>
      <c r="O7" s="5"/>
      <c r="P7" s="5"/>
      <c r="Q7" s="5"/>
      <c r="R7" s="5"/>
      <c r="S7" s="5"/>
      <c r="T7" s="5"/>
      <c r="U7" s="5">
        <v>1</v>
      </c>
      <c r="V7" s="5"/>
      <c r="W7" s="5"/>
      <c r="X7" s="5"/>
      <c r="Y7" s="5"/>
    </row>
    <row r="8" spans="1:29" s="10" customFormat="1" ht="21" customHeight="1" x14ac:dyDescent="0.25">
      <c r="A8" s="20">
        <v>1</v>
      </c>
      <c r="B8" s="11" t="s">
        <v>467</v>
      </c>
      <c r="C8" s="68" t="s">
        <v>72</v>
      </c>
      <c r="D8" s="11" t="s">
        <v>141</v>
      </c>
      <c r="E8" s="8"/>
      <c r="F8" s="8"/>
      <c r="G8" s="8"/>
      <c r="H8" s="8" t="s">
        <v>1350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/>
      <c r="R8" s="5"/>
      <c r="S8" s="5"/>
      <c r="T8" s="5"/>
      <c r="U8" s="5">
        <v>1</v>
      </c>
      <c r="V8" s="5"/>
      <c r="W8" s="5"/>
      <c r="X8" s="5"/>
      <c r="Y8" s="5"/>
    </row>
    <row r="9" spans="1:29" s="10" customFormat="1" ht="21" customHeight="1" x14ac:dyDescent="0.25">
      <c r="A9" s="20">
        <v>1</v>
      </c>
      <c r="B9" s="11" t="s">
        <v>467</v>
      </c>
      <c r="C9" s="68" t="s">
        <v>38</v>
      </c>
      <c r="D9" s="11" t="s">
        <v>169</v>
      </c>
      <c r="E9" s="8"/>
      <c r="F9" s="8"/>
      <c r="G9" s="8"/>
      <c r="H9" s="8"/>
      <c r="I9" s="8"/>
      <c r="J9" s="8" t="s">
        <v>1462</v>
      </c>
      <c r="K9" s="8"/>
      <c r="L9" s="9" t="s">
        <v>1463</v>
      </c>
      <c r="M9" s="8" t="str">
        <f t="shared" si="0"/>
        <v>YES</v>
      </c>
      <c r="N9" s="8" t="str">
        <f t="shared" si="1"/>
        <v>YES</v>
      </c>
      <c r="O9" s="5"/>
      <c r="P9" s="5"/>
      <c r="Q9" s="5"/>
      <c r="R9" s="5"/>
      <c r="S9" s="5"/>
      <c r="T9" s="5"/>
      <c r="U9" s="5">
        <v>1</v>
      </c>
      <c r="V9" s="5"/>
      <c r="W9" s="5"/>
      <c r="X9" s="5"/>
      <c r="Y9" s="5"/>
    </row>
    <row r="10" spans="1:29" s="10" customFormat="1" ht="21" customHeight="1" x14ac:dyDescent="0.25">
      <c r="A10" s="20">
        <v>1</v>
      </c>
      <c r="B10" s="11" t="s">
        <v>468</v>
      </c>
      <c r="C10" s="68" t="s">
        <v>72</v>
      </c>
      <c r="D10" s="11" t="s">
        <v>154</v>
      </c>
      <c r="E10" s="8"/>
      <c r="F10" s="8"/>
      <c r="G10" s="8"/>
      <c r="H10" s="8" t="s">
        <v>1350</v>
      </c>
      <c r="I10" s="8"/>
      <c r="J10" s="8"/>
      <c r="K10" s="8"/>
      <c r="L10" s="9"/>
      <c r="M10" s="8" t="str">
        <f t="shared" si="0"/>
        <v>YES</v>
      </c>
      <c r="N10" s="8" t="str">
        <f t="shared" si="1"/>
        <v>YES</v>
      </c>
      <c r="O10" s="5"/>
      <c r="P10" s="5"/>
      <c r="Q10" s="5">
        <v>1</v>
      </c>
      <c r="R10" s="5">
        <v>1</v>
      </c>
      <c r="S10" s="5">
        <v>1</v>
      </c>
      <c r="T10" s="5">
        <v>1</v>
      </c>
      <c r="U10" s="5"/>
      <c r="V10" s="5"/>
      <c r="W10" s="5"/>
      <c r="X10" s="5">
        <v>1</v>
      </c>
      <c r="Y10" s="5"/>
    </row>
    <row r="11" spans="1:29" s="10" customFormat="1" ht="21" customHeight="1" x14ac:dyDescent="0.25">
      <c r="A11" s="20">
        <v>1</v>
      </c>
      <c r="B11" s="11" t="s">
        <v>468</v>
      </c>
      <c r="C11" s="68" t="s">
        <v>12</v>
      </c>
      <c r="D11" s="11" t="s">
        <v>74</v>
      </c>
      <c r="E11" s="8"/>
      <c r="F11" s="8"/>
      <c r="G11" s="8"/>
      <c r="H11" s="8"/>
      <c r="I11" s="8"/>
      <c r="J11" s="8"/>
      <c r="K11" s="8"/>
      <c r="L11" s="9"/>
      <c r="M11" s="8" t="str">
        <f t="shared" si="0"/>
        <v/>
      </c>
      <c r="N11" s="8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9" s="10" customFormat="1" ht="21" customHeight="1" x14ac:dyDescent="0.25">
      <c r="A12" s="20">
        <v>1</v>
      </c>
      <c r="B12" s="11" t="s">
        <v>1021</v>
      </c>
      <c r="C12" s="68" t="s">
        <v>39</v>
      </c>
      <c r="D12" s="11" t="s">
        <v>89</v>
      </c>
      <c r="E12" s="8"/>
      <c r="F12" s="8"/>
      <c r="G12" s="8"/>
      <c r="H12" s="8"/>
      <c r="I12" s="8"/>
      <c r="J12" s="8"/>
      <c r="K12" s="8"/>
      <c r="L12" s="9" t="s">
        <v>1463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9" s="10" customFormat="1" ht="21" customHeight="1" x14ac:dyDescent="0.25">
      <c r="A13" s="20">
        <v>1</v>
      </c>
      <c r="B13" s="11" t="s">
        <v>1021</v>
      </c>
      <c r="C13" s="68" t="s">
        <v>72</v>
      </c>
      <c r="D13" s="11" t="s">
        <v>104</v>
      </c>
      <c r="E13" s="8"/>
      <c r="F13" s="8"/>
      <c r="G13" s="8"/>
      <c r="H13" s="8"/>
      <c r="I13" s="8"/>
      <c r="J13" s="8"/>
      <c r="K13" s="8"/>
      <c r="L13" s="9" t="s">
        <v>1463</v>
      </c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9" s="10" customFormat="1" ht="21" customHeight="1" x14ac:dyDescent="0.25">
      <c r="A14" s="20">
        <v>1</v>
      </c>
      <c r="B14" s="11" t="s">
        <v>469</v>
      </c>
      <c r="C14" s="68" t="s">
        <v>72</v>
      </c>
      <c r="D14" s="11" t="s">
        <v>112</v>
      </c>
      <c r="E14" s="8"/>
      <c r="F14" s="8"/>
      <c r="G14" s="8"/>
      <c r="H14" s="8"/>
      <c r="I14" s="8" t="s">
        <v>1362</v>
      </c>
      <c r="J14" s="8"/>
      <c r="K14" s="8"/>
      <c r="L14" s="9"/>
      <c r="M14" s="8" t="str">
        <f t="shared" si="0"/>
        <v>YES</v>
      </c>
      <c r="N14" s="8" t="str">
        <f t="shared" si="1"/>
        <v>YES</v>
      </c>
      <c r="O14" s="5">
        <v>1</v>
      </c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</row>
    <row r="15" spans="1:29" s="10" customFormat="1" ht="21" customHeight="1" x14ac:dyDescent="0.25">
      <c r="A15" s="20">
        <v>1</v>
      </c>
      <c r="B15" s="11" t="s">
        <v>469</v>
      </c>
      <c r="C15" s="68" t="s">
        <v>13</v>
      </c>
      <c r="D15" s="11" t="s">
        <v>127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9" s="10" customFormat="1" ht="21" customHeight="1" x14ac:dyDescent="0.25">
      <c r="A16" s="20">
        <v>1</v>
      </c>
      <c r="B16" s="11" t="s">
        <v>1022</v>
      </c>
      <c r="C16" s="68" t="s">
        <v>72</v>
      </c>
      <c r="D16" s="11" t="s">
        <v>142</v>
      </c>
      <c r="E16" s="8"/>
      <c r="F16" s="8"/>
      <c r="G16" s="8"/>
      <c r="H16" s="8" t="s">
        <v>1350</v>
      </c>
      <c r="I16" s="8" t="s">
        <v>1362</v>
      </c>
      <c r="J16" s="8"/>
      <c r="K16" s="8"/>
      <c r="L16" s="9"/>
      <c r="M16" s="8" t="str">
        <f t="shared" si="0"/>
        <v>YES</v>
      </c>
      <c r="N16" s="8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</row>
    <row r="17" spans="1:25" s="10" customFormat="1" ht="21" customHeight="1" x14ac:dyDescent="0.25">
      <c r="A17" s="20">
        <v>1</v>
      </c>
      <c r="B17" s="11" t="s">
        <v>1022</v>
      </c>
      <c r="C17" s="68" t="s">
        <v>27</v>
      </c>
      <c r="D17" s="11" t="s">
        <v>155</v>
      </c>
      <c r="E17" s="8"/>
      <c r="F17" s="8"/>
      <c r="G17" s="8"/>
      <c r="H17" s="8"/>
      <c r="I17" s="8"/>
      <c r="J17" s="8"/>
      <c r="K17" s="8"/>
      <c r="L17" s="9"/>
      <c r="M17" s="8" t="str">
        <f t="shared" si="0"/>
        <v/>
      </c>
      <c r="N17" s="8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0" customFormat="1" ht="21" customHeight="1" x14ac:dyDescent="0.25">
      <c r="A18" s="20">
        <v>1</v>
      </c>
      <c r="B18" s="11" t="s">
        <v>1023</v>
      </c>
      <c r="C18" s="68" t="s">
        <v>72</v>
      </c>
      <c r="D18" s="11" t="s">
        <v>76</v>
      </c>
      <c r="E18" s="8"/>
      <c r="F18" s="8"/>
      <c r="G18" s="8"/>
      <c r="H18" s="8" t="s">
        <v>1350</v>
      </c>
      <c r="I18" s="8" t="s">
        <v>1362</v>
      </c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>
        <v>1</v>
      </c>
      <c r="R18" s="5">
        <v>1</v>
      </c>
      <c r="S18" s="5">
        <v>1</v>
      </c>
      <c r="T18" s="5">
        <v>1</v>
      </c>
      <c r="U18" s="5"/>
      <c r="V18" s="5">
        <v>1</v>
      </c>
      <c r="W18" s="5"/>
      <c r="X18" s="5"/>
      <c r="Y18" s="5">
        <v>1</v>
      </c>
    </row>
    <row r="19" spans="1:25" s="10" customFormat="1" ht="21" customHeight="1" x14ac:dyDescent="0.25">
      <c r="A19" s="20">
        <v>1</v>
      </c>
      <c r="B19" s="11" t="s">
        <v>1023</v>
      </c>
      <c r="C19" s="68" t="s">
        <v>40</v>
      </c>
      <c r="D19" s="11" t="s">
        <v>156</v>
      </c>
      <c r="E19" s="8"/>
      <c r="F19" s="8" t="s">
        <v>1353</v>
      </c>
      <c r="G19" s="8"/>
      <c r="H19" s="8"/>
      <c r="I19" s="8" t="s">
        <v>1362</v>
      </c>
      <c r="J19" s="8" t="s">
        <v>1462</v>
      </c>
      <c r="K19" s="8"/>
      <c r="L19" s="9" t="s">
        <v>1463</v>
      </c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/>
    </row>
    <row r="20" spans="1:25" s="10" customFormat="1" ht="21" customHeight="1" x14ac:dyDescent="0.25">
      <c r="A20" s="20">
        <v>1</v>
      </c>
      <c r="B20" s="11" t="s">
        <v>1024</v>
      </c>
      <c r="C20" s="68" t="s">
        <v>72</v>
      </c>
      <c r="D20" s="11" t="s">
        <v>143</v>
      </c>
      <c r="E20" s="8"/>
      <c r="F20" s="8"/>
      <c r="G20" s="8"/>
      <c r="H20" s="8" t="s">
        <v>1350</v>
      </c>
      <c r="I20" s="8" t="s">
        <v>1362</v>
      </c>
      <c r="J20" s="8"/>
      <c r="K20" s="8"/>
      <c r="L20" s="9"/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/>
    </row>
    <row r="21" spans="1:25" s="10" customFormat="1" ht="21" customHeight="1" x14ac:dyDescent="0.25">
      <c r="A21" s="20">
        <v>1</v>
      </c>
      <c r="B21" s="11" t="s">
        <v>1024</v>
      </c>
      <c r="C21" s="68" t="s">
        <v>1</v>
      </c>
      <c r="D21" s="11" t="s">
        <v>91</v>
      </c>
      <c r="E21" s="8"/>
      <c r="F21" s="8"/>
      <c r="G21" s="8"/>
      <c r="H21" s="8"/>
      <c r="I21" s="8" t="s">
        <v>1362</v>
      </c>
      <c r="J21" s="8" t="s">
        <v>1362</v>
      </c>
      <c r="K21" s="8"/>
      <c r="L21" s="9"/>
      <c r="M21" s="8" t="str">
        <f t="shared" si="0"/>
        <v>YES</v>
      </c>
      <c r="N21" s="8" t="str">
        <f t="shared" si="1"/>
        <v>YES</v>
      </c>
      <c r="O21" s="5"/>
      <c r="P21" s="5"/>
      <c r="Q21" s="5"/>
      <c r="R21" s="5"/>
      <c r="S21" s="5"/>
      <c r="T21" s="5"/>
      <c r="U21" s="5"/>
      <c r="V21" s="5">
        <v>1</v>
      </c>
      <c r="W21" s="5"/>
      <c r="X21" s="5"/>
      <c r="Y21" s="5">
        <v>1</v>
      </c>
    </row>
    <row r="22" spans="1:25" s="10" customFormat="1" ht="21" customHeight="1" x14ac:dyDescent="0.25">
      <c r="A22" s="20">
        <v>1</v>
      </c>
      <c r="B22" s="11" t="s">
        <v>473</v>
      </c>
      <c r="C22" s="68" t="s">
        <v>72</v>
      </c>
      <c r="D22" s="11" t="s">
        <v>105</v>
      </c>
      <c r="E22" s="8"/>
      <c r="F22" s="8"/>
      <c r="G22" s="8"/>
      <c r="H22" s="8" t="s">
        <v>1350</v>
      </c>
      <c r="I22" s="8" t="s">
        <v>1362</v>
      </c>
      <c r="J22" s="8"/>
      <c r="K22" s="8"/>
      <c r="L22" s="9"/>
      <c r="M22" s="8" t="str">
        <f t="shared" si="0"/>
        <v>YES</v>
      </c>
      <c r="N22" s="8" t="str">
        <f t="shared" si="1"/>
        <v>YES</v>
      </c>
      <c r="O22" s="5"/>
      <c r="P22" s="5"/>
      <c r="Q22" s="5"/>
      <c r="R22" s="5"/>
      <c r="S22" s="5"/>
      <c r="T22" s="5"/>
      <c r="U22" s="5">
        <v>1</v>
      </c>
      <c r="V22" s="5"/>
      <c r="W22" s="5"/>
      <c r="X22" s="5"/>
      <c r="Y22" s="5">
        <v>1</v>
      </c>
    </row>
    <row r="23" spans="1:25" s="10" customFormat="1" ht="21" customHeight="1" x14ac:dyDescent="0.25">
      <c r="A23" s="20">
        <v>1</v>
      </c>
      <c r="B23" s="11" t="s">
        <v>473</v>
      </c>
      <c r="C23" s="68" t="s">
        <v>41</v>
      </c>
      <c r="D23" s="11" t="s">
        <v>174</v>
      </c>
      <c r="E23" s="8"/>
      <c r="F23" s="8"/>
      <c r="G23" s="8"/>
      <c r="H23" s="8"/>
      <c r="I23" s="8"/>
      <c r="J23" s="8"/>
      <c r="K23" s="8"/>
      <c r="L23" s="9"/>
      <c r="M23" s="8" t="str">
        <f t="shared" si="0"/>
        <v/>
      </c>
      <c r="N23" s="8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0" customFormat="1" ht="21" customHeight="1" x14ac:dyDescent="0.25">
      <c r="A24" s="20">
        <v>1</v>
      </c>
      <c r="B24" s="11" t="s">
        <v>474</v>
      </c>
      <c r="C24" s="68" t="s">
        <v>72</v>
      </c>
      <c r="D24" s="11" t="s">
        <v>114</v>
      </c>
      <c r="E24" s="8"/>
      <c r="F24" s="8"/>
      <c r="G24" s="8"/>
      <c r="H24" s="8" t="s">
        <v>1350</v>
      </c>
      <c r="I24" s="8" t="s">
        <v>1362</v>
      </c>
      <c r="J24" s="8"/>
      <c r="K24" s="8"/>
      <c r="L24" s="9"/>
      <c r="M24" s="8" t="str">
        <f t="shared" si="0"/>
        <v>YES</v>
      </c>
      <c r="N24" s="8" t="str">
        <f t="shared" si="1"/>
        <v>YES</v>
      </c>
      <c r="O24" s="5"/>
      <c r="P24" s="5"/>
      <c r="Q24" s="5"/>
      <c r="R24" s="5"/>
      <c r="S24" s="5"/>
      <c r="T24" s="5"/>
      <c r="U24" s="5">
        <v>1</v>
      </c>
      <c r="V24" s="5"/>
      <c r="W24" s="5"/>
      <c r="X24" s="5"/>
      <c r="Y24" s="5">
        <v>1</v>
      </c>
    </row>
    <row r="25" spans="1:25" s="10" customFormat="1" ht="21" customHeight="1" x14ac:dyDescent="0.25">
      <c r="A25" s="20">
        <v>1</v>
      </c>
      <c r="B25" s="11" t="s">
        <v>474</v>
      </c>
      <c r="C25" s="68" t="s">
        <v>42</v>
      </c>
      <c r="D25" s="11" t="s">
        <v>129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0" customFormat="1" ht="21" customHeight="1" x14ac:dyDescent="0.25">
      <c r="A26" s="20">
        <v>1</v>
      </c>
      <c r="B26" s="11" t="s">
        <v>475</v>
      </c>
      <c r="C26" s="68" t="s">
        <v>72</v>
      </c>
      <c r="D26" s="11" t="s">
        <v>144</v>
      </c>
      <c r="E26" s="8"/>
      <c r="F26" s="8"/>
      <c r="G26" s="8"/>
      <c r="H26" s="8" t="s">
        <v>1350</v>
      </c>
      <c r="I26" s="8"/>
      <c r="J26" s="8"/>
      <c r="K26" s="8"/>
      <c r="L26" s="9"/>
      <c r="M26" s="8" t="str">
        <f t="shared" si="0"/>
        <v>YES</v>
      </c>
      <c r="N26" s="8" t="str">
        <f t="shared" si="1"/>
        <v>YES</v>
      </c>
      <c r="O26" s="5"/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</row>
    <row r="27" spans="1:25" s="10" customFormat="1" ht="21" customHeight="1" x14ac:dyDescent="0.25">
      <c r="A27" s="20">
        <v>1</v>
      </c>
      <c r="B27" s="11" t="s">
        <v>475</v>
      </c>
      <c r="C27" s="68" t="s">
        <v>24</v>
      </c>
      <c r="D27" s="11" t="s">
        <v>157</v>
      </c>
      <c r="E27" s="8"/>
      <c r="F27" s="8"/>
      <c r="G27" s="8"/>
      <c r="H27" s="8"/>
      <c r="I27" s="8"/>
      <c r="J27" s="8"/>
      <c r="K27" s="8" t="s">
        <v>1485</v>
      </c>
      <c r="L27" s="9"/>
      <c r="M27" s="8" t="str">
        <f t="shared" si="0"/>
        <v/>
      </c>
      <c r="N27" s="8" t="str">
        <f t="shared" si="1"/>
        <v>YES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10" customFormat="1" ht="21" customHeight="1" x14ac:dyDescent="0.25">
      <c r="A28" s="20">
        <v>1</v>
      </c>
      <c r="B28" s="11" t="s">
        <v>476</v>
      </c>
      <c r="C28" s="68" t="s">
        <v>72</v>
      </c>
      <c r="D28" s="11" t="s">
        <v>77</v>
      </c>
      <c r="E28" s="8"/>
      <c r="F28" s="8"/>
      <c r="G28" s="8"/>
      <c r="H28" s="8" t="s">
        <v>1350</v>
      </c>
      <c r="I28" s="8"/>
      <c r="J28" s="8"/>
      <c r="K28" s="8"/>
      <c r="L28" s="9"/>
      <c r="M28" s="8" t="str">
        <f t="shared" si="0"/>
        <v>YES</v>
      </c>
      <c r="N28" s="8" t="str">
        <f t="shared" si="1"/>
        <v>YES</v>
      </c>
      <c r="O28" s="5"/>
      <c r="P28" s="5"/>
      <c r="Q28" s="5"/>
      <c r="R28" s="5"/>
      <c r="S28" s="5"/>
      <c r="T28" s="5"/>
      <c r="U28" s="5">
        <v>1</v>
      </c>
      <c r="V28" s="5"/>
      <c r="W28" s="5"/>
      <c r="X28" s="5"/>
      <c r="Y28" s="5"/>
    </row>
    <row r="29" spans="1:25" s="10" customFormat="1" ht="21" customHeight="1" x14ac:dyDescent="0.25">
      <c r="A29" s="20">
        <v>1</v>
      </c>
      <c r="B29" s="11" t="s">
        <v>476</v>
      </c>
      <c r="C29" s="68" t="s">
        <v>44</v>
      </c>
      <c r="D29" s="11" t="s">
        <v>201</v>
      </c>
      <c r="E29" s="8"/>
      <c r="F29" s="8"/>
      <c r="G29" s="8"/>
      <c r="H29" s="8"/>
      <c r="I29" s="8"/>
      <c r="J29" s="8"/>
      <c r="K29" s="8"/>
      <c r="L29" s="9"/>
      <c r="M29" s="8" t="str">
        <f t="shared" si="0"/>
        <v/>
      </c>
      <c r="N29" s="8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0" customFormat="1" ht="21" customHeight="1" x14ac:dyDescent="0.25">
      <c r="A30" s="20">
        <v>1</v>
      </c>
      <c r="B30" s="11" t="s">
        <v>477</v>
      </c>
      <c r="C30" s="68" t="s">
        <v>2</v>
      </c>
      <c r="D30" s="11" t="s">
        <v>205</v>
      </c>
      <c r="E30" s="8"/>
      <c r="F30" s="8"/>
      <c r="G30" s="8"/>
      <c r="H30" s="8" t="s">
        <v>1350</v>
      </c>
      <c r="I30" s="8"/>
      <c r="J30" s="8"/>
      <c r="K30" s="8"/>
      <c r="L30" s="9"/>
      <c r="M30" s="8" t="str">
        <f t="shared" si="0"/>
        <v>YES</v>
      </c>
      <c r="N30" s="8" t="str">
        <f t="shared" si="1"/>
        <v>YES</v>
      </c>
      <c r="O30" s="5"/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</row>
    <row r="31" spans="1:25" s="10" customFormat="1" ht="21" customHeight="1" x14ac:dyDescent="0.25">
      <c r="A31" s="20">
        <v>1</v>
      </c>
      <c r="B31" s="11" t="s">
        <v>477</v>
      </c>
      <c r="C31" s="68" t="s">
        <v>72</v>
      </c>
      <c r="D31" s="11" t="s">
        <v>202</v>
      </c>
      <c r="E31" s="8"/>
      <c r="F31" s="8"/>
      <c r="G31" s="8"/>
      <c r="H31" s="8"/>
      <c r="I31" s="8"/>
      <c r="J31" s="8"/>
      <c r="K31" s="8"/>
      <c r="L31" s="9"/>
      <c r="M31" s="8" t="str">
        <f t="shared" si="0"/>
        <v/>
      </c>
      <c r="N31" s="8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0" customFormat="1" ht="21" customHeight="1" x14ac:dyDescent="0.25">
      <c r="A32" s="20">
        <v>1</v>
      </c>
      <c r="B32" s="11" t="s">
        <v>478</v>
      </c>
      <c r="C32" s="68" t="s">
        <v>43</v>
      </c>
      <c r="D32" s="11" t="s">
        <v>203</v>
      </c>
      <c r="E32" s="8"/>
      <c r="F32" s="8"/>
      <c r="G32" s="8"/>
      <c r="H32" s="8" t="s">
        <v>1350</v>
      </c>
      <c r="I32" s="8"/>
      <c r="J32" s="8"/>
      <c r="K32" s="8"/>
      <c r="L32" s="9"/>
      <c r="M32" s="8" t="str">
        <f t="shared" si="0"/>
        <v>YES</v>
      </c>
      <c r="N32" s="8" t="str">
        <f t="shared" si="1"/>
        <v>YES</v>
      </c>
      <c r="O32" s="5"/>
      <c r="P32" s="5"/>
      <c r="Q32" s="5"/>
      <c r="R32" s="5"/>
      <c r="S32" s="5"/>
      <c r="T32" s="5"/>
      <c r="U32" s="5">
        <v>1</v>
      </c>
      <c r="V32" s="5"/>
      <c r="W32" s="5"/>
      <c r="X32" s="5"/>
      <c r="Y32" s="5"/>
    </row>
    <row r="33" spans="1:25" s="10" customFormat="1" ht="21" customHeight="1" x14ac:dyDescent="0.25">
      <c r="A33" s="20">
        <v>1</v>
      </c>
      <c r="B33" s="11" t="s">
        <v>1025</v>
      </c>
      <c r="C33" s="68" t="s">
        <v>72</v>
      </c>
      <c r="D33" s="11" t="s">
        <v>197</v>
      </c>
      <c r="E33" s="8"/>
      <c r="F33" s="8"/>
      <c r="G33" s="8"/>
      <c r="H33" s="8"/>
      <c r="I33" s="8" t="s">
        <v>1362</v>
      </c>
      <c r="J33" s="8"/>
      <c r="K33" s="8"/>
      <c r="L33" s="9"/>
      <c r="M33" s="8" t="str">
        <f t="shared" si="0"/>
        <v>YES</v>
      </c>
      <c r="N33" s="8" t="str">
        <f t="shared" si="1"/>
        <v>YES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1</v>
      </c>
    </row>
    <row r="34" spans="1:25" s="10" customFormat="1" ht="21" customHeight="1" x14ac:dyDescent="0.25">
      <c r="A34" s="20">
        <v>1</v>
      </c>
      <c r="B34" s="11" t="s">
        <v>1025</v>
      </c>
      <c r="C34" s="68" t="s">
        <v>23</v>
      </c>
      <c r="D34" s="11" t="s">
        <v>199</v>
      </c>
      <c r="E34" s="8"/>
      <c r="F34" s="8"/>
      <c r="G34" s="8"/>
      <c r="H34" s="8"/>
      <c r="I34" s="8"/>
      <c r="J34" s="8"/>
      <c r="K34" s="8"/>
      <c r="L34" s="9"/>
      <c r="M34" s="8" t="str">
        <f t="shared" si="0"/>
        <v/>
      </c>
      <c r="N34" s="8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0" customFormat="1" ht="21" customHeight="1" x14ac:dyDescent="0.25">
      <c r="A35" s="20">
        <v>2</v>
      </c>
      <c r="B35" s="11" t="s">
        <v>479</v>
      </c>
      <c r="C35" s="68" t="s">
        <v>45</v>
      </c>
      <c r="D35" s="11" t="s">
        <v>92</v>
      </c>
      <c r="E35" s="8"/>
      <c r="F35" s="8"/>
      <c r="G35" s="8"/>
      <c r="H35" s="8"/>
      <c r="I35" s="8"/>
      <c r="J35" s="8"/>
      <c r="K35" s="8"/>
      <c r="L35" s="9"/>
      <c r="M35" s="8" t="str">
        <f t="shared" si="0"/>
        <v/>
      </c>
      <c r="N35" s="8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0" customFormat="1" ht="21" customHeight="1" x14ac:dyDescent="0.25">
      <c r="A36" s="20">
        <v>2</v>
      </c>
      <c r="B36" s="11" t="s">
        <v>479</v>
      </c>
      <c r="C36" s="68" t="s">
        <v>72</v>
      </c>
      <c r="D36" s="11" t="s">
        <v>115</v>
      </c>
      <c r="E36" s="8"/>
      <c r="F36" s="8"/>
      <c r="G36" s="8"/>
      <c r="H36" s="8" t="s">
        <v>1350</v>
      </c>
      <c r="I36" s="8"/>
      <c r="J36" s="8"/>
      <c r="K36" s="8"/>
      <c r="L36" s="9"/>
      <c r="M36" s="8" t="str">
        <f t="shared" si="0"/>
        <v>YES</v>
      </c>
      <c r="N36" s="8" t="str">
        <f t="shared" si="1"/>
        <v>YES</v>
      </c>
      <c r="O36" s="5"/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</row>
    <row r="37" spans="1:25" s="10" customFormat="1" ht="21" customHeight="1" x14ac:dyDescent="0.25">
      <c r="A37" s="20">
        <v>2</v>
      </c>
      <c r="B37" s="11" t="s">
        <v>480</v>
      </c>
      <c r="C37" s="68" t="s">
        <v>15</v>
      </c>
      <c r="D37" s="11" t="s">
        <v>130</v>
      </c>
      <c r="E37" s="8"/>
      <c r="F37" s="8"/>
      <c r="G37" s="8"/>
      <c r="H37" s="8"/>
      <c r="I37" s="8"/>
      <c r="J37" s="8"/>
      <c r="K37" s="8"/>
      <c r="L37" s="9"/>
      <c r="M37" s="8" t="str">
        <f t="shared" si="0"/>
        <v/>
      </c>
      <c r="N37" s="8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0" customFormat="1" ht="21" customHeight="1" x14ac:dyDescent="0.25">
      <c r="A38" s="20">
        <v>2</v>
      </c>
      <c r="B38" s="11" t="s">
        <v>1026</v>
      </c>
      <c r="C38" s="68" t="s">
        <v>46</v>
      </c>
      <c r="D38" s="11" t="s">
        <v>145</v>
      </c>
      <c r="E38" s="8"/>
      <c r="F38" s="8"/>
      <c r="G38" s="8"/>
      <c r="H38" s="8"/>
      <c r="I38" s="8"/>
      <c r="J38" s="8"/>
      <c r="K38" s="8" t="s">
        <v>1485</v>
      </c>
      <c r="L38" s="9" t="s">
        <v>1464</v>
      </c>
      <c r="M38" s="8" t="str">
        <f t="shared" si="0"/>
        <v/>
      </c>
      <c r="N38" s="8" t="str">
        <f t="shared" si="1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0" customFormat="1" ht="21" customHeight="1" x14ac:dyDescent="0.25">
      <c r="A39" s="20">
        <v>2</v>
      </c>
      <c r="B39" s="11" t="s">
        <v>1026</v>
      </c>
      <c r="C39" s="68" t="s">
        <v>72</v>
      </c>
      <c r="D39" s="11" t="s">
        <v>158</v>
      </c>
      <c r="E39" s="8"/>
      <c r="F39" s="8"/>
      <c r="G39" s="8"/>
      <c r="H39" s="8"/>
      <c r="I39" s="8"/>
      <c r="J39" s="8"/>
      <c r="K39" s="8"/>
      <c r="L39" s="9"/>
      <c r="M39" s="8" t="str">
        <f t="shared" si="0"/>
        <v/>
      </c>
      <c r="N39" s="8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0" customFormat="1" ht="21" customHeight="1" x14ac:dyDescent="0.25">
      <c r="A40" s="20">
        <v>2</v>
      </c>
      <c r="B40" s="11" t="s">
        <v>1027</v>
      </c>
      <c r="C40" s="68" t="s">
        <v>47</v>
      </c>
      <c r="D40" s="11" t="s">
        <v>78</v>
      </c>
      <c r="E40" s="8"/>
      <c r="F40" s="8"/>
      <c r="G40" s="8"/>
      <c r="H40" s="8"/>
      <c r="I40" s="8"/>
      <c r="J40" s="8"/>
      <c r="K40" s="8"/>
      <c r="L40" s="9"/>
      <c r="M40" s="8" t="str">
        <f t="shared" si="0"/>
        <v/>
      </c>
      <c r="N40" s="8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0" customFormat="1" ht="21" customHeight="1" x14ac:dyDescent="0.25">
      <c r="A41" s="20">
        <v>2</v>
      </c>
      <c r="B41" s="11" t="s">
        <v>1027</v>
      </c>
      <c r="C41" s="68" t="s">
        <v>48</v>
      </c>
      <c r="D41" s="11" t="s">
        <v>170</v>
      </c>
      <c r="E41" s="8"/>
      <c r="F41" s="8"/>
      <c r="G41" s="8"/>
      <c r="H41" s="8"/>
      <c r="I41" s="8"/>
      <c r="J41" s="8"/>
      <c r="K41" s="8"/>
      <c r="L41" s="9"/>
      <c r="M41" s="8" t="str">
        <f t="shared" si="0"/>
        <v/>
      </c>
      <c r="N41" s="8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0" customFormat="1" ht="21" customHeight="1" x14ac:dyDescent="0.25">
      <c r="A42" s="20">
        <v>2</v>
      </c>
      <c r="B42" s="11" t="s">
        <v>1028</v>
      </c>
      <c r="C42" s="68" t="s">
        <v>72</v>
      </c>
      <c r="D42" s="11" t="s">
        <v>204</v>
      </c>
      <c r="E42" s="8"/>
      <c r="F42" s="8"/>
      <c r="G42" s="8"/>
      <c r="H42" s="8"/>
      <c r="I42" s="8" t="s">
        <v>1362</v>
      </c>
      <c r="J42" s="8"/>
      <c r="K42" s="8"/>
      <c r="L42" s="9"/>
      <c r="M42" s="8" t="str">
        <f t="shared" si="0"/>
        <v>YES</v>
      </c>
      <c r="N42" s="8" t="str">
        <f t="shared" si="1"/>
        <v>YES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</row>
    <row r="43" spans="1:25" s="10" customFormat="1" ht="21" customHeight="1" x14ac:dyDescent="0.25">
      <c r="A43" s="20">
        <v>2</v>
      </c>
      <c r="B43" s="11" t="s">
        <v>1028</v>
      </c>
      <c r="C43" s="68" t="s">
        <v>72</v>
      </c>
      <c r="D43" s="11" t="s">
        <v>206</v>
      </c>
      <c r="E43" s="8"/>
      <c r="F43" s="8"/>
      <c r="G43" s="8"/>
      <c r="H43" s="8"/>
      <c r="I43" s="8" t="s">
        <v>1362</v>
      </c>
      <c r="J43" s="8"/>
      <c r="K43" s="8"/>
      <c r="L43" s="9"/>
      <c r="M43" s="8" t="str">
        <f t="shared" si="0"/>
        <v>YES</v>
      </c>
      <c r="N43" s="8" t="str">
        <f t="shared" si="1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1</v>
      </c>
    </row>
    <row r="44" spans="1:25" s="10" customFormat="1" ht="21" customHeight="1" x14ac:dyDescent="0.25">
      <c r="A44" s="20">
        <v>2</v>
      </c>
      <c r="B44" s="11" t="s">
        <v>1028</v>
      </c>
      <c r="C44" s="68" t="s">
        <v>72</v>
      </c>
      <c r="D44" s="11" t="s">
        <v>207</v>
      </c>
      <c r="E44" s="8"/>
      <c r="F44" s="8"/>
      <c r="G44" s="8"/>
      <c r="H44" s="8" t="s">
        <v>1350</v>
      </c>
      <c r="I44" s="8"/>
      <c r="J44" s="8"/>
      <c r="K44" s="8"/>
      <c r="L44" s="9" t="s">
        <v>1465</v>
      </c>
      <c r="M44" s="8" t="str">
        <f t="shared" si="0"/>
        <v>YES</v>
      </c>
      <c r="N44" s="8" t="str">
        <f t="shared" si="1"/>
        <v>YES</v>
      </c>
      <c r="O44" s="5"/>
      <c r="P44" s="5"/>
      <c r="Q44" s="5"/>
      <c r="R44" s="5"/>
      <c r="S44" s="5"/>
      <c r="T44" s="5"/>
      <c r="U44" s="5">
        <v>1</v>
      </c>
      <c r="V44" s="5"/>
      <c r="W44" s="5"/>
      <c r="X44" s="5"/>
      <c r="Y44" s="5"/>
    </row>
    <row r="45" spans="1:25" s="10" customFormat="1" ht="21" customHeight="1" x14ac:dyDescent="0.25">
      <c r="A45" s="20">
        <v>2</v>
      </c>
      <c r="B45" s="11" t="s">
        <v>1028</v>
      </c>
      <c r="C45" s="68" t="s">
        <v>72</v>
      </c>
      <c r="D45" s="11" t="s">
        <v>196</v>
      </c>
      <c r="E45" s="8"/>
      <c r="F45" s="8"/>
      <c r="G45" s="8"/>
      <c r="H45" s="8"/>
      <c r="I45" s="8" t="s">
        <v>1362</v>
      </c>
      <c r="J45" s="8"/>
      <c r="K45" s="8"/>
      <c r="L45" s="9"/>
      <c r="M45" s="8" t="str">
        <f t="shared" si="0"/>
        <v>YES</v>
      </c>
      <c r="N45" s="8" t="str">
        <f t="shared" si="1"/>
        <v>YES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1</v>
      </c>
    </row>
    <row r="46" spans="1:25" s="10" customFormat="1" ht="21" customHeight="1" x14ac:dyDescent="0.25">
      <c r="A46" s="20">
        <v>2</v>
      </c>
      <c r="B46" s="11" t="s">
        <v>516</v>
      </c>
      <c r="C46" s="68" t="s">
        <v>3</v>
      </c>
      <c r="D46" s="11" t="s">
        <v>106</v>
      </c>
      <c r="E46" s="8" t="s">
        <v>1353</v>
      </c>
      <c r="F46" s="8" t="s">
        <v>1355</v>
      </c>
      <c r="G46" s="8"/>
      <c r="H46" s="8"/>
      <c r="I46" s="8" t="s">
        <v>1362</v>
      </c>
      <c r="J46" s="8"/>
      <c r="K46" s="8"/>
      <c r="L46" s="9"/>
      <c r="M46" s="8" t="str">
        <f t="shared" si="0"/>
        <v>YES</v>
      </c>
      <c r="N46" s="8" t="str">
        <f t="shared" si="1"/>
        <v>YES</v>
      </c>
      <c r="O46" s="5">
        <v>1</v>
      </c>
      <c r="P46" s="5"/>
      <c r="Q46" s="5"/>
      <c r="R46" s="5"/>
      <c r="S46" s="5"/>
      <c r="T46" s="5"/>
      <c r="U46" s="5"/>
      <c r="V46" s="5"/>
      <c r="W46" s="5"/>
      <c r="X46" s="5"/>
      <c r="Y46" s="5">
        <v>1</v>
      </c>
    </row>
    <row r="47" spans="1:25" s="10" customFormat="1" ht="21" customHeight="1" x14ac:dyDescent="0.25">
      <c r="A47" s="20">
        <v>2</v>
      </c>
      <c r="B47" s="11" t="s">
        <v>516</v>
      </c>
      <c r="C47" s="68" t="s">
        <v>72</v>
      </c>
      <c r="D47" s="11" t="s">
        <v>116</v>
      </c>
      <c r="E47" s="8"/>
      <c r="F47" s="8"/>
      <c r="G47" s="8"/>
      <c r="H47" s="8"/>
      <c r="I47" s="8"/>
      <c r="J47" s="8"/>
      <c r="K47" s="8"/>
      <c r="L47" s="9"/>
      <c r="M47" s="8" t="str">
        <f t="shared" si="0"/>
        <v/>
      </c>
      <c r="N47" s="8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0" customFormat="1" ht="21" customHeight="1" x14ac:dyDescent="0.25">
      <c r="A48" s="20">
        <v>2</v>
      </c>
      <c r="B48" s="11" t="s">
        <v>517</v>
      </c>
      <c r="C48" s="68" t="s">
        <v>49</v>
      </c>
      <c r="D48" s="11" t="s">
        <v>131</v>
      </c>
      <c r="E48" s="8"/>
      <c r="F48" s="8"/>
      <c r="G48" s="8"/>
      <c r="H48" s="8"/>
      <c r="I48" s="8"/>
      <c r="J48" s="8"/>
      <c r="K48" s="8"/>
      <c r="L48" s="9"/>
      <c r="M48" s="8" t="str">
        <f t="shared" si="0"/>
        <v/>
      </c>
      <c r="N48" s="8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0" customFormat="1" ht="21" customHeight="1" x14ac:dyDescent="0.25">
      <c r="A49" s="20">
        <v>2</v>
      </c>
      <c r="B49" s="11" t="s">
        <v>517</v>
      </c>
      <c r="C49" s="68" t="s">
        <v>72</v>
      </c>
      <c r="D49" s="11" t="s">
        <v>171</v>
      </c>
      <c r="E49" s="8"/>
      <c r="F49" s="8"/>
      <c r="G49" s="8"/>
      <c r="H49" s="8"/>
      <c r="I49" s="8"/>
      <c r="J49" s="8"/>
      <c r="K49" s="8"/>
      <c r="L49" s="9"/>
      <c r="M49" s="8" t="str">
        <f t="shared" si="0"/>
        <v/>
      </c>
      <c r="N49" s="8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0" customFormat="1" ht="21" customHeight="1" x14ac:dyDescent="0.25">
      <c r="A50" s="20">
        <v>2</v>
      </c>
      <c r="B50" s="11" t="s">
        <v>1029</v>
      </c>
      <c r="C50" s="68" t="s">
        <v>50</v>
      </c>
      <c r="D50" s="11" t="s">
        <v>146</v>
      </c>
      <c r="E50" s="8"/>
      <c r="F50" s="8"/>
      <c r="G50" s="8"/>
      <c r="H50" s="8"/>
      <c r="I50" s="8"/>
      <c r="J50" s="8"/>
      <c r="K50" s="8"/>
      <c r="L50" s="9"/>
      <c r="M50" s="8" t="str">
        <f t="shared" si="0"/>
        <v/>
      </c>
      <c r="N50" s="8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0" customFormat="1" ht="21" customHeight="1" x14ac:dyDescent="0.25">
      <c r="A51" s="20">
        <v>2</v>
      </c>
      <c r="B51" s="11" t="s">
        <v>1029</v>
      </c>
      <c r="C51" s="68" t="s">
        <v>72</v>
      </c>
      <c r="D51" s="11" t="s">
        <v>159</v>
      </c>
      <c r="E51" s="8"/>
      <c r="F51" s="8"/>
      <c r="G51" s="8"/>
      <c r="H51" s="8" t="s">
        <v>1350</v>
      </c>
      <c r="I51" s="8" t="s">
        <v>1362</v>
      </c>
      <c r="J51" s="8"/>
      <c r="K51" s="8"/>
      <c r="L51" s="9"/>
      <c r="M51" s="8" t="str">
        <f t="shared" si="0"/>
        <v>YES</v>
      </c>
      <c r="N51" s="8" t="str">
        <f t="shared" si="1"/>
        <v>YES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1</v>
      </c>
    </row>
    <row r="52" spans="1:25" s="10" customFormat="1" ht="21" customHeight="1" x14ac:dyDescent="0.25">
      <c r="A52" s="20">
        <v>2</v>
      </c>
      <c r="B52" s="11" t="s">
        <v>1030</v>
      </c>
      <c r="C52" s="68" t="s">
        <v>72</v>
      </c>
      <c r="D52" s="11" t="s">
        <v>79</v>
      </c>
      <c r="E52" s="8"/>
      <c r="F52" s="8"/>
      <c r="G52" s="8"/>
      <c r="H52" s="8" t="s">
        <v>1350</v>
      </c>
      <c r="I52" s="8"/>
      <c r="J52" s="8"/>
      <c r="K52" s="8"/>
      <c r="L52" s="9"/>
      <c r="M52" s="8" t="str">
        <f t="shared" si="0"/>
        <v>YES</v>
      </c>
      <c r="N52" s="8" t="str">
        <f t="shared" si="1"/>
        <v>YES</v>
      </c>
      <c r="O52" s="5"/>
      <c r="P52" s="5"/>
      <c r="Q52" s="5">
        <v>1</v>
      </c>
      <c r="R52" s="5">
        <v>1</v>
      </c>
      <c r="S52" s="5">
        <v>1</v>
      </c>
      <c r="T52" s="5">
        <v>1</v>
      </c>
      <c r="U52" s="5"/>
      <c r="V52" s="5"/>
      <c r="W52" s="5"/>
      <c r="X52" s="5">
        <v>1</v>
      </c>
      <c r="Y52" s="5"/>
    </row>
    <row r="53" spans="1:25" s="10" customFormat="1" ht="21" customHeight="1" x14ac:dyDescent="0.25">
      <c r="A53" s="20">
        <v>2</v>
      </c>
      <c r="B53" s="11" t="s">
        <v>1030</v>
      </c>
      <c r="C53" s="68" t="s">
        <v>66</v>
      </c>
      <c r="D53" s="11" t="s">
        <v>94</v>
      </c>
      <c r="E53" s="8"/>
      <c r="F53" s="8"/>
      <c r="G53" s="8"/>
      <c r="H53" s="8" t="s">
        <v>1350</v>
      </c>
      <c r="I53" s="8" t="s">
        <v>1362</v>
      </c>
      <c r="J53" s="8"/>
      <c r="K53" s="8"/>
      <c r="L53" s="9"/>
      <c r="M53" s="8" t="str">
        <f t="shared" si="0"/>
        <v>YES</v>
      </c>
      <c r="N53" s="8" t="str">
        <f t="shared" si="1"/>
        <v>YES</v>
      </c>
      <c r="O53" s="5"/>
      <c r="P53" s="5"/>
      <c r="Q53" s="5"/>
      <c r="R53" s="5">
        <v>1</v>
      </c>
      <c r="S53" s="5"/>
      <c r="T53" s="5"/>
      <c r="U53" s="5">
        <v>1</v>
      </c>
      <c r="V53" s="5"/>
      <c r="W53" s="5"/>
      <c r="X53" s="5"/>
      <c r="Y53" s="5">
        <v>1</v>
      </c>
    </row>
    <row r="54" spans="1:25" s="10" customFormat="1" ht="21" customHeight="1" x14ac:dyDescent="0.25">
      <c r="A54" s="20">
        <v>2</v>
      </c>
      <c r="B54" s="11" t="s">
        <v>1031</v>
      </c>
      <c r="C54" s="68" t="s">
        <v>72</v>
      </c>
      <c r="D54" s="11" t="s">
        <v>117</v>
      </c>
      <c r="E54" s="8"/>
      <c r="F54" s="8"/>
      <c r="G54" s="8"/>
      <c r="H54" s="8"/>
      <c r="I54" s="8"/>
      <c r="J54" s="8"/>
      <c r="K54" s="8"/>
      <c r="L54" s="9"/>
      <c r="M54" s="8" t="str">
        <f t="shared" si="0"/>
        <v/>
      </c>
      <c r="N54" s="8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0" customFormat="1" ht="21" customHeight="1" x14ac:dyDescent="0.25">
      <c r="A55" s="20">
        <v>2</v>
      </c>
      <c r="B55" s="11" t="s">
        <v>1031</v>
      </c>
      <c r="C55" s="68" t="s">
        <v>14</v>
      </c>
      <c r="D55" s="11" t="s">
        <v>132</v>
      </c>
      <c r="E55" s="8"/>
      <c r="F55" s="8"/>
      <c r="G55" s="8"/>
      <c r="H55" s="8" t="s">
        <v>1352</v>
      </c>
      <c r="I55" s="8" t="s">
        <v>1362</v>
      </c>
      <c r="J55" s="8"/>
      <c r="K55" s="8"/>
      <c r="L55" s="9"/>
      <c r="M55" s="8" t="str">
        <f t="shared" si="0"/>
        <v>YES</v>
      </c>
      <c r="N55" s="8" t="str">
        <f t="shared" si="1"/>
        <v>YES</v>
      </c>
      <c r="O55" s="5"/>
      <c r="P55" s="5"/>
      <c r="Q55" s="5">
        <v>1</v>
      </c>
      <c r="R55" s="5">
        <v>1</v>
      </c>
      <c r="S55" s="5">
        <v>1</v>
      </c>
      <c r="T55" s="5">
        <v>1</v>
      </c>
      <c r="U55" s="5"/>
      <c r="V55" s="5"/>
      <c r="W55" s="5">
        <v>1</v>
      </c>
      <c r="X55" s="5"/>
      <c r="Y55" s="5">
        <v>1</v>
      </c>
    </row>
    <row r="56" spans="1:25" s="10" customFormat="1" ht="21" customHeight="1" x14ac:dyDescent="0.25">
      <c r="A56" s="20">
        <v>2</v>
      </c>
      <c r="B56" s="11" t="s">
        <v>483</v>
      </c>
      <c r="C56" s="68" t="s">
        <v>72</v>
      </c>
      <c r="D56" s="11" t="s">
        <v>177</v>
      </c>
      <c r="E56" s="8"/>
      <c r="F56" s="8"/>
      <c r="G56" s="8"/>
      <c r="H56" s="8" t="s">
        <v>1350</v>
      </c>
      <c r="I56" s="8"/>
      <c r="J56" s="8"/>
      <c r="K56" s="8"/>
      <c r="L56" s="9"/>
      <c r="M56" s="8" t="str">
        <f t="shared" si="0"/>
        <v>YES</v>
      </c>
      <c r="N56" s="8" t="str">
        <f t="shared" si="1"/>
        <v>YES</v>
      </c>
      <c r="O56" s="5"/>
      <c r="P56" s="5"/>
      <c r="Q56" s="5"/>
      <c r="R56" s="5"/>
      <c r="S56" s="5"/>
      <c r="T56" s="5"/>
      <c r="U56" s="5">
        <v>1</v>
      </c>
      <c r="V56" s="5"/>
      <c r="W56" s="5"/>
      <c r="X56" s="5"/>
      <c r="Y56" s="5"/>
    </row>
    <row r="57" spans="1:25" s="10" customFormat="1" ht="21" customHeight="1" x14ac:dyDescent="0.25">
      <c r="A57" s="20">
        <v>2</v>
      </c>
      <c r="B57" s="11" t="s">
        <v>483</v>
      </c>
      <c r="C57" s="68" t="s">
        <v>4</v>
      </c>
      <c r="D57" s="11" t="s">
        <v>160</v>
      </c>
      <c r="E57" s="8"/>
      <c r="F57" s="8"/>
      <c r="G57" s="8"/>
      <c r="H57" s="8" t="s">
        <v>1350</v>
      </c>
      <c r="I57" s="8" t="s">
        <v>1362</v>
      </c>
      <c r="J57" s="8" t="s">
        <v>1362</v>
      </c>
      <c r="K57" s="8"/>
      <c r="L57" s="9"/>
      <c r="M57" s="8" t="str">
        <f t="shared" si="0"/>
        <v>YES</v>
      </c>
      <c r="N57" s="8" t="str">
        <f t="shared" si="1"/>
        <v>YES</v>
      </c>
      <c r="O57" s="5"/>
      <c r="P57" s="5"/>
      <c r="Q57" s="5">
        <v>1</v>
      </c>
      <c r="R57" s="5">
        <v>1</v>
      </c>
      <c r="S57" s="5">
        <v>1</v>
      </c>
      <c r="T57" s="5"/>
      <c r="U57" s="5"/>
      <c r="V57" s="5"/>
      <c r="W57" s="5">
        <v>1</v>
      </c>
      <c r="X57" s="5"/>
      <c r="Y57" s="5">
        <v>1</v>
      </c>
    </row>
    <row r="58" spans="1:25" s="10" customFormat="1" ht="21" customHeight="1" x14ac:dyDescent="0.25">
      <c r="A58" s="20">
        <v>2</v>
      </c>
      <c r="B58" s="11" t="s">
        <v>484</v>
      </c>
      <c r="C58" s="68" t="s">
        <v>72</v>
      </c>
      <c r="D58" s="11" t="s">
        <v>80</v>
      </c>
      <c r="E58" s="8"/>
      <c r="F58" s="8"/>
      <c r="G58" s="8"/>
      <c r="H58" s="8" t="s">
        <v>1350</v>
      </c>
      <c r="I58" s="8"/>
      <c r="J58" s="8"/>
      <c r="K58" s="8"/>
      <c r="L58" s="9"/>
      <c r="M58" s="8" t="str">
        <f t="shared" si="0"/>
        <v>YES</v>
      </c>
      <c r="N58" s="8" t="str">
        <f t="shared" si="1"/>
        <v>YES</v>
      </c>
      <c r="O58" s="5"/>
      <c r="P58" s="5"/>
      <c r="Q58" s="5"/>
      <c r="R58" s="5"/>
      <c r="S58" s="5"/>
      <c r="T58" s="5"/>
      <c r="U58" s="5">
        <v>1</v>
      </c>
      <c r="V58" s="5"/>
      <c r="W58" s="5"/>
      <c r="X58" s="5"/>
      <c r="Y58" s="5"/>
    </row>
    <row r="59" spans="1:25" s="10" customFormat="1" ht="21" customHeight="1" x14ac:dyDescent="0.25">
      <c r="A59" s="20">
        <v>2</v>
      </c>
      <c r="B59" s="11" t="s">
        <v>484</v>
      </c>
      <c r="C59" s="68" t="s">
        <v>51</v>
      </c>
      <c r="D59" s="11" t="s">
        <v>95</v>
      </c>
      <c r="E59" s="8"/>
      <c r="F59" s="8"/>
      <c r="G59" s="8"/>
      <c r="H59" s="8" t="s">
        <v>1350</v>
      </c>
      <c r="I59" s="8"/>
      <c r="J59" s="8"/>
      <c r="K59" s="8"/>
      <c r="L59" s="9"/>
      <c r="M59" s="8" t="str">
        <f t="shared" si="0"/>
        <v>YES</v>
      </c>
      <c r="N59" s="8" t="str">
        <f t="shared" si="1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</row>
    <row r="60" spans="1:25" s="10" customFormat="1" ht="21" customHeight="1" x14ac:dyDescent="0.25">
      <c r="A60" s="20">
        <v>2</v>
      </c>
      <c r="B60" s="11" t="s">
        <v>1032</v>
      </c>
      <c r="C60" s="68" t="s">
        <v>52</v>
      </c>
      <c r="D60" s="11" t="s">
        <v>107</v>
      </c>
      <c r="E60" s="8"/>
      <c r="F60" s="8"/>
      <c r="G60" s="8"/>
      <c r="H60" s="8" t="s">
        <v>1350</v>
      </c>
      <c r="I60" s="8"/>
      <c r="J60" s="8"/>
      <c r="K60" s="8"/>
      <c r="L60" s="9"/>
      <c r="M60" s="8" t="str">
        <f t="shared" si="0"/>
        <v>YES</v>
      </c>
      <c r="N60" s="8" t="str">
        <f t="shared" si="1"/>
        <v>YES</v>
      </c>
      <c r="O60" s="5"/>
      <c r="P60" s="5"/>
      <c r="Q60" s="5">
        <v>1</v>
      </c>
      <c r="R60" s="5">
        <v>1</v>
      </c>
      <c r="S60" s="5"/>
      <c r="T60" s="5"/>
      <c r="U60" s="5"/>
      <c r="V60" s="5"/>
      <c r="W60" s="5"/>
      <c r="X60" s="5"/>
      <c r="Y60" s="5"/>
    </row>
    <row r="61" spans="1:25" s="10" customFormat="1" ht="21" customHeight="1" x14ac:dyDescent="0.25">
      <c r="A61" s="20">
        <v>2</v>
      </c>
      <c r="B61" s="11" t="s">
        <v>1032</v>
      </c>
      <c r="C61" s="68" t="s">
        <v>72</v>
      </c>
      <c r="D61" s="11" t="s">
        <v>118</v>
      </c>
      <c r="E61" s="8"/>
      <c r="F61" s="8"/>
      <c r="G61" s="8"/>
      <c r="H61" s="8"/>
      <c r="I61" s="8"/>
      <c r="J61" s="8"/>
      <c r="K61" s="8"/>
      <c r="L61" s="9"/>
      <c r="M61" s="8" t="str">
        <f t="shared" si="0"/>
        <v/>
      </c>
      <c r="N61" s="8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0" customFormat="1" ht="21" customHeight="1" x14ac:dyDescent="0.25">
      <c r="A62" s="20">
        <v>2</v>
      </c>
      <c r="B62" s="11" t="s">
        <v>485</v>
      </c>
      <c r="C62" s="68" t="s">
        <v>53</v>
      </c>
      <c r="D62" s="11" t="s">
        <v>173</v>
      </c>
      <c r="E62" s="8"/>
      <c r="F62" s="8"/>
      <c r="G62" s="8"/>
      <c r="H62" s="8" t="s">
        <v>1362</v>
      </c>
      <c r="I62" s="8" t="s">
        <v>1362</v>
      </c>
      <c r="J62" s="8"/>
      <c r="K62" s="8"/>
      <c r="L62" s="9"/>
      <c r="M62" s="8" t="str">
        <f t="shared" si="0"/>
        <v>YES</v>
      </c>
      <c r="N62" s="8" t="str">
        <f t="shared" si="1"/>
        <v>YES</v>
      </c>
      <c r="O62" s="5"/>
      <c r="P62" s="5"/>
      <c r="Q62" s="5"/>
      <c r="R62" s="5"/>
      <c r="S62" s="5"/>
      <c r="T62" s="5"/>
      <c r="U62" s="5">
        <v>1</v>
      </c>
      <c r="V62" s="5"/>
      <c r="W62" s="5"/>
      <c r="X62" s="5"/>
      <c r="Y62" s="5">
        <v>1</v>
      </c>
    </row>
    <row r="63" spans="1:25" s="10" customFormat="1" ht="21" customHeight="1" x14ac:dyDescent="0.25">
      <c r="A63" s="20">
        <v>2</v>
      </c>
      <c r="B63" s="11" t="s">
        <v>485</v>
      </c>
      <c r="C63" s="68" t="s">
        <v>72</v>
      </c>
      <c r="D63" s="11" t="s">
        <v>133</v>
      </c>
      <c r="E63" s="8"/>
      <c r="F63" s="8"/>
      <c r="G63" s="8"/>
      <c r="H63" s="8" t="s">
        <v>1350</v>
      </c>
      <c r="I63" s="8" t="s">
        <v>1362</v>
      </c>
      <c r="J63" s="8"/>
      <c r="K63" s="8"/>
      <c r="L63" s="9"/>
      <c r="M63" s="8" t="str">
        <f t="shared" si="0"/>
        <v>YES</v>
      </c>
      <c r="N63" s="8" t="str">
        <f t="shared" si="1"/>
        <v>YES</v>
      </c>
      <c r="O63" s="5"/>
      <c r="P63" s="5"/>
      <c r="Q63" s="5"/>
      <c r="R63" s="5"/>
      <c r="S63" s="5"/>
      <c r="T63" s="5"/>
      <c r="U63" s="5">
        <v>1</v>
      </c>
      <c r="V63" s="5"/>
      <c r="W63" s="5"/>
      <c r="X63" s="5"/>
      <c r="Y63" s="5">
        <v>1</v>
      </c>
    </row>
    <row r="64" spans="1:25" s="10" customFormat="1" ht="21" customHeight="1" x14ac:dyDescent="0.25">
      <c r="A64" s="20">
        <v>2</v>
      </c>
      <c r="B64" s="11" t="s">
        <v>486</v>
      </c>
      <c r="C64" s="68" t="s">
        <v>72</v>
      </c>
      <c r="D64" s="11" t="s">
        <v>147</v>
      </c>
      <c r="E64" s="8"/>
      <c r="F64" s="8"/>
      <c r="G64" s="8"/>
      <c r="H64" s="8" t="s">
        <v>1350</v>
      </c>
      <c r="I64" s="8"/>
      <c r="J64" s="8"/>
      <c r="K64" s="8"/>
      <c r="L64" s="9"/>
      <c r="M64" s="8" t="str">
        <f t="shared" si="0"/>
        <v>YES</v>
      </c>
      <c r="N64" s="8" t="str">
        <f t="shared" si="1"/>
        <v>YES</v>
      </c>
      <c r="O64" s="5"/>
      <c r="P64" s="5"/>
      <c r="Q64" s="5">
        <v>1</v>
      </c>
      <c r="R64" s="5"/>
      <c r="S64" s="5"/>
      <c r="T64" s="5"/>
      <c r="U64" s="5"/>
      <c r="V64" s="5"/>
      <c r="W64" s="5"/>
      <c r="X64" s="5"/>
      <c r="Y64" s="5"/>
    </row>
    <row r="65" spans="1:25" s="10" customFormat="1" ht="21" customHeight="1" x14ac:dyDescent="0.25">
      <c r="A65" s="20">
        <v>2</v>
      </c>
      <c r="B65" s="11" t="s">
        <v>486</v>
      </c>
      <c r="C65" s="68" t="s">
        <v>54</v>
      </c>
      <c r="D65" s="11" t="s">
        <v>161</v>
      </c>
      <c r="E65" s="8"/>
      <c r="F65" s="8"/>
      <c r="G65" s="8"/>
      <c r="H65" s="8"/>
      <c r="I65" s="8" t="s">
        <v>1362</v>
      </c>
      <c r="J65" s="8" t="s">
        <v>1362</v>
      </c>
      <c r="K65" s="8"/>
      <c r="L65" s="9"/>
      <c r="M65" s="8" t="str">
        <f t="shared" si="0"/>
        <v>YES</v>
      </c>
      <c r="N65" s="8" t="str">
        <f t="shared" si="1"/>
        <v>YES</v>
      </c>
      <c r="O65" s="5"/>
      <c r="P65" s="5"/>
      <c r="Q65" s="5"/>
      <c r="R65" s="5"/>
      <c r="S65" s="5"/>
      <c r="T65" s="5"/>
      <c r="U65" s="5"/>
      <c r="V65" s="5"/>
      <c r="W65" s="5">
        <v>1</v>
      </c>
      <c r="X65" s="5"/>
      <c r="Y65" s="5">
        <v>1</v>
      </c>
    </row>
    <row r="66" spans="1:25" s="10" customFormat="1" ht="21" customHeight="1" x14ac:dyDescent="0.25">
      <c r="A66" s="20">
        <v>2</v>
      </c>
      <c r="B66" s="11" t="s">
        <v>1033</v>
      </c>
      <c r="C66" s="68" t="s">
        <v>72</v>
      </c>
      <c r="D66" s="11" t="s">
        <v>81</v>
      </c>
      <c r="E66" s="8"/>
      <c r="F66" s="8"/>
      <c r="G66" s="8"/>
      <c r="H66" s="8" t="s">
        <v>1350</v>
      </c>
      <c r="I66" s="8" t="s">
        <v>1350</v>
      </c>
      <c r="J66" s="8"/>
      <c r="K66" s="8"/>
      <c r="L66" s="9"/>
      <c r="M66" s="8" t="str">
        <f t="shared" si="0"/>
        <v>YES</v>
      </c>
      <c r="N66" s="8" t="str">
        <f t="shared" si="1"/>
        <v>YES</v>
      </c>
      <c r="O66" s="5"/>
      <c r="P66" s="5"/>
      <c r="Q66" s="5">
        <v>1</v>
      </c>
      <c r="R66" s="5"/>
      <c r="S66" s="5"/>
      <c r="T66" s="5"/>
      <c r="U66" s="5"/>
      <c r="V66" s="5"/>
      <c r="W66" s="5"/>
      <c r="X66" s="5"/>
      <c r="Y66" s="5"/>
    </row>
    <row r="67" spans="1:25" s="10" customFormat="1" ht="21" customHeight="1" x14ac:dyDescent="0.25">
      <c r="A67" s="20">
        <v>2</v>
      </c>
      <c r="B67" s="11" t="s">
        <v>1033</v>
      </c>
      <c r="C67" s="68" t="s">
        <v>5</v>
      </c>
      <c r="D67" s="11" t="s">
        <v>96</v>
      </c>
      <c r="E67" s="8"/>
      <c r="F67" s="8"/>
      <c r="G67" s="8"/>
      <c r="H67" s="8"/>
      <c r="I67" s="8" t="s">
        <v>1362</v>
      </c>
      <c r="J67" s="8"/>
      <c r="K67" s="8"/>
      <c r="L67" s="9"/>
      <c r="M67" s="8" t="str">
        <f t="shared" ref="M67:M122" si="2">IF(AND(ISBLANK(E67),ISBLANK(F67),ISBLANK(G67),ISBLANK(H67),ISBLANK(I67),ISBLANK(J67)),"","YES")</f>
        <v>YES</v>
      </c>
      <c r="N67" s="8" t="str">
        <f t="shared" ref="N67:N122" si="3">IF(AND(ISBLANK(E67),ISBLANK(F67),ISBLANK(G67),ISBLANK(H67),ISBLANK(I67),ISBLANK(J67),ISBLANK(K67)),"","YES")</f>
        <v>YES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</v>
      </c>
    </row>
    <row r="68" spans="1:25" s="10" customFormat="1" ht="21" customHeight="1" x14ac:dyDescent="0.25">
      <c r="A68" s="20">
        <v>2</v>
      </c>
      <c r="B68" s="11" t="s">
        <v>1034</v>
      </c>
      <c r="C68" s="68" t="s">
        <v>72</v>
      </c>
      <c r="D68" s="11" t="s">
        <v>172</v>
      </c>
      <c r="E68" s="8"/>
      <c r="F68" s="8"/>
      <c r="G68" s="8"/>
      <c r="H68" s="8"/>
      <c r="I68" s="8"/>
      <c r="J68" s="8"/>
      <c r="K68" s="8"/>
      <c r="L68" s="9"/>
      <c r="M68" s="8" t="str">
        <f t="shared" si="2"/>
        <v/>
      </c>
      <c r="N68" s="8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0" customFormat="1" ht="21" customHeight="1" x14ac:dyDescent="0.25">
      <c r="A69" s="20">
        <v>2</v>
      </c>
      <c r="B69" s="11" t="s">
        <v>1034</v>
      </c>
      <c r="C69" s="68" t="s">
        <v>55</v>
      </c>
      <c r="D69" s="11" t="s">
        <v>119</v>
      </c>
      <c r="E69" s="8"/>
      <c r="F69" s="8"/>
      <c r="G69" s="8"/>
      <c r="H69" s="8"/>
      <c r="I69" s="8"/>
      <c r="J69" s="8"/>
      <c r="K69" s="8"/>
      <c r="L69" s="9"/>
      <c r="M69" s="8" t="str">
        <f t="shared" si="2"/>
        <v/>
      </c>
      <c r="N69" s="8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0" customFormat="1" ht="21" customHeight="1" x14ac:dyDescent="0.25">
      <c r="A70" s="20">
        <v>2</v>
      </c>
      <c r="B70" s="11" t="s">
        <v>518</v>
      </c>
      <c r="C70" s="68" t="s">
        <v>72</v>
      </c>
      <c r="D70" s="11" t="s">
        <v>134</v>
      </c>
      <c r="E70" s="8"/>
      <c r="F70" s="8"/>
      <c r="G70" s="8"/>
      <c r="H70" s="8"/>
      <c r="I70" s="8"/>
      <c r="J70" s="8"/>
      <c r="K70" s="8"/>
      <c r="L70" s="9"/>
      <c r="M70" s="8" t="str">
        <f t="shared" si="2"/>
        <v/>
      </c>
      <c r="N70" s="8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0" customFormat="1" ht="21" customHeight="1" x14ac:dyDescent="0.25">
      <c r="A71" s="20">
        <v>2</v>
      </c>
      <c r="B71" s="11" t="s">
        <v>518</v>
      </c>
      <c r="C71" s="68" t="s">
        <v>56</v>
      </c>
      <c r="D71" s="11" t="s">
        <v>148</v>
      </c>
      <c r="E71" s="8"/>
      <c r="F71" s="8"/>
      <c r="G71" s="8"/>
      <c r="H71" s="8"/>
      <c r="I71" s="8"/>
      <c r="J71" s="8"/>
      <c r="K71" s="8"/>
      <c r="L71" s="9" t="s">
        <v>1463</v>
      </c>
      <c r="M71" s="8" t="str">
        <f t="shared" si="2"/>
        <v/>
      </c>
      <c r="N71" s="8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0" customFormat="1" ht="21" customHeight="1" x14ac:dyDescent="0.25">
      <c r="A72" s="20">
        <v>2</v>
      </c>
      <c r="B72" s="11" t="s">
        <v>519</v>
      </c>
      <c r="C72" s="68" t="s">
        <v>72</v>
      </c>
      <c r="D72" s="11" t="s">
        <v>162</v>
      </c>
      <c r="E72" s="8"/>
      <c r="F72" s="8"/>
      <c r="G72" s="8"/>
      <c r="H72" s="8" t="s">
        <v>1350</v>
      </c>
      <c r="I72" s="8"/>
      <c r="J72" s="8"/>
      <c r="K72" s="8"/>
      <c r="L72" s="9"/>
      <c r="M72" s="8" t="str">
        <f t="shared" si="2"/>
        <v>YES</v>
      </c>
      <c r="N72" s="8" t="str">
        <f t="shared" si="3"/>
        <v>YES</v>
      </c>
      <c r="O72" s="5"/>
      <c r="P72" s="5"/>
      <c r="Q72" s="5"/>
      <c r="R72" s="5"/>
      <c r="S72" s="5"/>
      <c r="T72" s="5"/>
      <c r="U72" s="5">
        <v>1</v>
      </c>
      <c r="V72" s="5"/>
      <c r="W72" s="5"/>
      <c r="X72" s="5"/>
      <c r="Y72" s="5"/>
    </row>
    <row r="73" spans="1:25" s="10" customFormat="1" ht="21" customHeight="1" x14ac:dyDescent="0.25">
      <c r="A73" s="20">
        <v>2</v>
      </c>
      <c r="B73" s="11" t="s">
        <v>519</v>
      </c>
      <c r="C73" s="68" t="s">
        <v>16</v>
      </c>
      <c r="D73" s="11" t="s">
        <v>82</v>
      </c>
      <c r="E73" s="8"/>
      <c r="F73" s="8"/>
      <c r="G73" s="8"/>
      <c r="H73" s="8"/>
      <c r="I73" s="8" t="s">
        <v>1362</v>
      </c>
      <c r="J73" s="8"/>
      <c r="K73" s="8"/>
      <c r="L73" s="9"/>
      <c r="M73" s="8" t="str">
        <f t="shared" si="2"/>
        <v>YES</v>
      </c>
      <c r="N73" s="8" t="str">
        <f t="shared" si="3"/>
        <v>YES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</v>
      </c>
    </row>
    <row r="74" spans="1:25" s="10" customFormat="1" ht="21" customHeight="1" x14ac:dyDescent="0.25">
      <c r="A74" s="20">
        <v>2</v>
      </c>
      <c r="B74" s="11" t="s">
        <v>487</v>
      </c>
      <c r="C74" s="68" t="s">
        <v>57</v>
      </c>
      <c r="D74" s="11" t="s">
        <v>97</v>
      </c>
      <c r="E74" s="8"/>
      <c r="F74" s="8"/>
      <c r="G74" s="8"/>
      <c r="H74" s="8" t="s">
        <v>1350</v>
      </c>
      <c r="I74" s="8"/>
      <c r="J74" s="8"/>
      <c r="K74" s="8"/>
      <c r="L74" s="9"/>
      <c r="M74" s="8" t="str">
        <f t="shared" si="2"/>
        <v>YES</v>
      </c>
      <c r="N74" s="8" t="str">
        <f t="shared" si="3"/>
        <v>YES</v>
      </c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</row>
    <row r="75" spans="1:25" s="10" customFormat="1" ht="21" customHeight="1" x14ac:dyDescent="0.25">
      <c r="A75" s="20">
        <v>2</v>
      </c>
      <c r="B75" s="11" t="s">
        <v>487</v>
      </c>
      <c r="C75" s="68" t="s">
        <v>72</v>
      </c>
      <c r="D75" s="11" t="s">
        <v>108</v>
      </c>
      <c r="E75" s="8"/>
      <c r="F75" s="8"/>
      <c r="G75" s="8"/>
      <c r="H75" s="8"/>
      <c r="I75" s="8"/>
      <c r="J75" s="8"/>
      <c r="K75" s="8"/>
      <c r="L75" s="9"/>
      <c r="M75" s="8" t="str">
        <f t="shared" si="2"/>
        <v/>
      </c>
      <c r="N75" s="8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0" customFormat="1" ht="21" customHeight="1" x14ac:dyDescent="0.25">
      <c r="A76" s="20">
        <v>2</v>
      </c>
      <c r="B76" s="11" t="s">
        <v>488</v>
      </c>
      <c r="C76" s="68" t="s">
        <v>6</v>
      </c>
      <c r="D76" s="11" t="s">
        <v>181</v>
      </c>
      <c r="E76" s="8"/>
      <c r="F76" s="8"/>
      <c r="G76" s="8"/>
      <c r="H76" s="8"/>
      <c r="I76" s="8" t="s">
        <v>1362</v>
      </c>
      <c r="J76" s="8"/>
      <c r="K76" s="8"/>
      <c r="L76" s="9" t="s">
        <v>1463</v>
      </c>
      <c r="M76" s="8" t="str">
        <f t="shared" si="2"/>
        <v>YES</v>
      </c>
      <c r="N76" s="8" t="str">
        <f t="shared" si="3"/>
        <v>YES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1</v>
      </c>
    </row>
    <row r="77" spans="1:25" s="10" customFormat="1" ht="21" customHeight="1" x14ac:dyDescent="0.25">
      <c r="A77" s="20">
        <v>2</v>
      </c>
      <c r="B77" s="11" t="s">
        <v>1035</v>
      </c>
      <c r="C77" s="68" t="s">
        <v>72</v>
      </c>
      <c r="D77" s="11" t="s">
        <v>183</v>
      </c>
      <c r="E77" s="8"/>
      <c r="F77" s="8"/>
      <c r="G77" s="8"/>
      <c r="H77" s="8" t="s">
        <v>1362</v>
      </c>
      <c r="I77" s="8"/>
      <c r="J77" s="8"/>
      <c r="K77" s="8"/>
      <c r="L77" s="9"/>
      <c r="M77" s="8" t="str">
        <f t="shared" si="2"/>
        <v>YES</v>
      </c>
      <c r="N77" s="8" t="str">
        <f t="shared" si="3"/>
        <v>YES</v>
      </c>
      <c r="O77" s="5"/>
      <c r="P77" s="5"/>
      <c r="Q77" s="5"/>
      <c r="R77" s="5"/>
      <c r="S77" s="5"/>
      <c r="T77" s="5"/>
      <c r="U77" s="5">
        <v>1</v>
      </c>
      <c r="V77" s="5"/>
      <c r="W77" s="5"/>
      <c r="X77" s="5"/>
      <c r="Y77" s="5"/>
    </row>
    <row r="78" spans="1:25" s="10" customFormat="1" ht="21" customHeight="1" x14ac:dyDescent="0.25">
      <c r="A78" s="20">
        <v>2</v>
      </c>
      <c r="B78" s="11" t="s">
        <v>1035</v>
      </c>
      <c r="C78" s="68" t="s">
        <v>25</v>
      </c>
      <c r="D78" s="11" t="s">
        <v>198</v>
      </c>
      <c r="E78" s="8"/>
      <c r="F78" s="8"/>
      <c r="G78" s="8"/>
      <c r="H78" s="8"/>
      <c r="I78" s="8"/>
      <c r="J78" s="8"/>
      <c r="K78" s="8" t="s">
        <v>1485</v>
      </c>
      <c r="L78" s="9" t="s">
        <v>1875</v>
      </c>
      <c r="M78" s="8" t="str">
        <f t="shared" si="2"/>
        <v/>
      </c>
      <c r="N78" s="8" t="str">
        <f t="shared" si="3"/>
        <v>YES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0" customFormat="1" ht="21" customHeight="1" x14ac:dyDescent="0.25">
      <c r="A79" s="20">
        <v>2</v>
      </c>
      <c r="B79" s="11" t="s">
        <v>71</v>
      </c>
      <c r="C79" s="68" t="s">
        <v>28</v>
      </c>
      <c r="D79" s="11" t="s">
        <v>93</v>
      </c>
      <c r="E79" s="8"/>
      <c r="F79" s="8"/>
      <c r="G79" s="8"/>
      <c r="H79" s="8"/>
      <c r="I79" s="8"/>
      <c r="J79" s="8"/>
      <c r="K79" s="8"/>
      <c r="L79" s="9"/>
      <c r="M79" s="8" t="str">
        <f t="shared" si="2"/>
        <v/>
      </c>
      <c r="N79" s="8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0" customFormat="1" ht="21" customHeight="1" x14ac:dyDescent="0.25">
      <c r="A80" s="20">
        <v>2</v>
      </c>
      <c r="B80" s="11" t="s">
        <v>71</v>
      </c>
      <c r="C80" s="68" t="s">
        <v>72</v>
      </c>
      <c r="D80" s="11" t="s">
        <v>200</v>
      </c>
      <c r="E80" s="8"/>
      <c r="F80" s="8"/>
      <c r="G80" s="8"/>
      <c r="H80" s="8"/>
      <c r="I80" s="8"/>
      <c r="J80" s="8"/>
      <c r="K80" s="8"/>
      <c r="L80" s="9"/>
      <c r="M80" s="8" t="str">
        <f t="shared" si="2"/>
        <v/>
      </c>
      <c r="N80" s="8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0" customFormat="1" ht="21" customHeight="1" x14ac:dyDescent="0.25">
      <c r="A81" s="20">
        <v>3</v>
      </c>
      <c r="B81" s="11" t="s">
        <v>1036</v>
      </c>
      <c r="C81" s="68">
        <v>17314</v>
      </c>
      <c r="D81" s="11" t="s">
        <v>120</v>
      </c>
      <c r="E81" s="8"/>
      <c r="F81" s="8"/>
      <c r="G81" s="8"/>
      <c r="H81" s="8" t="s">
        <v>1362</v>
      </c>
      <c r="I81" s="8"/>
      <c r="J81" s="8"/>
      <c r="K81" s="8"/>
      <c r="L81" s="9"/>
      <c r="M81" s="8" t="str">
        <f t="shared" si="2"/>
        <v>YES</v>
      </c>
      <c r="N81" s="8" t="str">
        <f t="shared" si="3"/>
        <v>YES</v>
      </c>
      <c r="O81" s="5"/>
      <c r="P81" s="5">
        <v>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s="10" customFormat="1" ht="21" customHeight="1" x14ac:dyDescent="0.25">
      <c r="A82" s="20">
        <v>3</v>
      </c>
      <c r="B82" s="11" t="s">
        <v>1036</v>
      </c>
      <c r="C82" s="68"/>
      <c r="D82" s="11" t="s">
        <v>135</v>
      </c>
      <c r="E82" s="8"/>
      <c r="F82" s="8"/>
      <c r="G82" s="8"/>
      <c r="H82" s="8" t="s">
        <v>1350</v>
      </c>
      <c r="I82" s="8"/>
      <c r="J82" s="8"/>
      <c r="K82" s="8"/>
      <c r="L82" s="9"/>
      <c r="M82" s="8" t="str">
        <f t="shared" si="2"/>
        <v>YES</v>
      </c>
      <c r="N82" s="8" t="str">
        <f t="shared" si="3"/>
        <v>YES</v>
      </c>
      <c r="O82" s="5"/>
      <c r="P82" s="5"/>
      <c r="Q82" s="5"/>
      <c r="R82" s="5"/>
      <c r="S82" s="5"/>
      <c r="T82" s="5"/>
      <c r="U82" s="5">
        <v>1</v>
      </c>
      <c r="V82" s="5"/>
      <c r="W82" s="5"/>
      <c r="X82" s="5"/>
      <c r="Y82" s="5"/>
    </row>
    <row r="83" spans="1:25" s="10" customFormat="1" ht="21" customHeight="1" x14ac:dyDescent="0.25">
      <c r="A83" s="20">
        <v>3</v>
      </c>
      <c r="B83" s="11" t="s">
        <v>1037</v>
      </c>
      <c r="C83" s="68" t="s">
        <v>58</v>
      </c>
      <c r="D83" s="11" t="s">
        <v>149</v>
      </c>
      <c r="E83" s="8"/>
      <c r="F83" s="8"/>
      <c r="G83" s="8"/>
      <c r="H83" s="8"/>
      <c r="I83" s="8"/>
      <c r="J83" s="16" t="s">
        <v>1362</v>
      </c>
      <c r="K83" s="8"/>
      <c r="L83" s="9"/>
      <c r="M83" s="8" t="str">
        <f t="shared" si="2"/>
        <v>YES</v>
      </c>
      <c r="N83" s="8" t="str">
        <f t="shared" si="3"/>
        <v>YES</v>
      </c>
      <c r="O83" s="5"/>
      <c r="P83" s="5"/>
      <c r="Q83" s="14"/>
      <c r="R83" s="5"/>
      <c r="S83" s="5"/>
      <c r="T83" s="5"/>
      <c r="U83" s="5">
        <v>1</v>
      </c>
      <c r="V83" s="5">
        <v>1</v>
      </c>
      <c r="W83" s="5"/>
      <c r="X83" s="5"/>
      <c r="Y83" s="5"/>
    </row>
    <row r="84" spans="1:25" s="10" customFormat="1" ht="21" customHeight="1" x14ac:dyDescent="0.25">
      <c r="A84" s="20">
        <v>3</v>
      </c>
      <c r="B84" s="11" t="s">
        <v>1038</v>
      </c>
      <c r="C84" s="68" t="s">
        <v>26</v>
      </c>
      <c r="D84" s="11" t="s">
        <v>163</v>
      </c>
      <c r="E84" s="8"/>
      <c r="F84" s="8"/>
      <c r="G84" s="8"/>
      <c r="H84" s="8" t="s">
        <v>1350</v>
      </c>
      <c r="I84" s="8" t="s">
        <v>1350</v>
      </c>
      <c r="J84" s="8" t="s">
        <v>1362</v>
      </c>
      <c r="K84" s="8"/>
      <c r="L84" s="9"/>
      <c r="M84" s="8" t="str">
        <f t="shared" si="2"/>
        <v>YES</v>
      </c>
      <c r="N84" s="8" t="str">
        <f t="shared" si="3"/>
        <v>YES</v>
      </c>
      <c r="O84" s="5"/>
      <c r="P84" s="5"/>
      <c r="Q84" s="5"/>
      <c r="R84" s="5"/>
      <c r="S84" s="5"/>
      <c r="T84" s="5"/>
      <c r="U84" s="5">
        <v>1</v>
      </c>
      <c r="V84" s="5">
        <v>1</v>
      </c>
      <c r="W84" s="5"/>
      <c r="X84" s="5"/>
      <c r="Y84" s="5"/>
    </row>
    <row r="85" spans="1:25" s="10" customFormat="1" ht="21" customHeight="1" x14ac:dyDescent="0.25">
      <c r="A85" s="20">
        <v>3</v>
      </c>
      <c r="B85" s="11" t="s">
        <v>1038</v>
      </c>
      <c r="C85" s="68" t="s">
        <v>72</v>
      </c>
      <c r="D85" s="11" t="s">
        <v>83</v>
      </c>
      <c r="E85" s="8"/>
      <c r="F85" s="8"/>
      <c r="G85" s="8"/>
      <c r="H85" s="8" t="s">
        <v>1350</v>
      </c>
      <c r="I85" s="8"/>
      <c r="J85" s="8" t="s">
        <v>1350</v>
      </c>
      <c r="K85" s="8"/>
      <c r="L85" s="9"/>
      <c r="M85" s="8" t="str">
        <f t="shared" si="2"/>
        <v>YES</v>
      </c>
      <c r="N85" s="8" t="str">
        <f t="shared" si="3"/>
        <v>YES</v>
      </c>
      <c r="O85" s="5"/>
      <c r="P85" s="5"/>
      <c r="Q85" s="5">
        <v>1</v>
      </c>
      <c r="R85" s="5">
        <v>1</v>
      </c>
      <c r="S85" s="5">
        <v>1</v>
      </c>
      <c r="T85" s="5">
        <v>1</v>
      </c>
      <c r="U85" s="5"/>
      <c r="V85" s="5"/>
      <c r="W85" s="5"/>
      <c r="X85" s="5">
        <v>1</v>
      </c>
      <c r="Y85" s="5"/>
    </row>
    <row r="86" spans="1:25" s="10" customFormat="1" ht="21" customHeight="1" x14ac:dyDescent="0.25">
      <c r="A86" s="20">
        <v>3</v>
      </c>
      <c r="B86" s="11" t="s">
        <v>495</v>
      </c>
      <c r="C86" s="68"/>
      <c r="D86" s="11" t="s">
        <v>98</v>
      </c>
      <c r="E86" s="8"/>
      <c r="F86" s="8"/>
      <c r="G86" s="8"/>
      <c r="H86" s="8"/>
      <c r="I86" s="8"/>
      <c r="J86" s="8"/>
      <c r="K86" s="8"/>
      <c r="L86" s="9" t="s">
        <v>1466</v>
      </c>
      <c r="M86" s="8" t="str">
        <f t="shared" si="2"/>
        <v/>
      </c>
      <c r="N86" s="8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0" customFormat="1" ht="21" customHeight="1" x14ac:dyDescent="0.25">
      <c r="A87" s="20">
        <v>3</v>
      </c>
      <c r="B87" s="11" t="s">
        <v>495</v>
      </c>
      <c r="C87" s="68" t="s">
        <v>7</v>
      </c>
      <c r="D87" s="11" t="s">
        <v>175</v>
      </c>
      <c r="E87" s="8"/>
      <c r="F87" s="8"/>
      <c r="G87" s="8"/>
      <c r="H87" s="8"/>
      <c r="I87" s="8"/>
      <c r="J87" s="8"/>
      <c r="K87" s="8"/>
      <c r="L87" s="9" t="s">
        <v>1466</v>
      </c>
      <c r="M87" s="8" t="str">
        <f t="shared" si="2"/>
        <v/>
      </c>
      <c r="N87" s="8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0" customFormat="1" ht="21" customHeight="1" x14ac:dyDescent="0.25">
      <c r="A88" s="20">
        <v>3</v>
      </c>
      <c r="B88" s="11" t="s">
        <v>525</v>
      </c>
      <c r="C88" s="68" t="s">
        <v>0</v>
      </c>
      <c r="D88" s="11" t="s">
        <v>121</v>
      </c>
      <c r="E88" s="8"/>
      <c r="F88" s="8"/>
      <c r="G88" s="8"/>
      <c r="H88" s="8"/>
      <c r="I88" s="8"/>
      <c r="J88" s="8"/>
      <c r="K88" s="8"/>
      <c r="L88" s="9" t="s">
        <v>1467</v>
      </c>
      <c r="M88" s="8" t="str">
        <f t="shared" si="2"/>
        <v/>
      </c>
      <c r="N88" s="8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0" customFormat="1" ht="21" customHeight="1" x14ac:dyDescent="0.25">
      <c r="A89" s="20">
        <v>3</v>
      </c>
      <c r="B89" s="11" t="s">
        <v>525</v>
      </c>
      <c r="C89" s="68" t="s">
        <v>72</v>
      </c>
      <c r="D89" s="11" t="s">
        <v>188</v>
      </c>
      <c r="E89" s="8"/>
      <c r="F89" s="8"/>
      <c r="G89" s="8"/>
      <c r="H89" s="8" t="s">
        <v>1350</v>
      </c>
      <c r="I89" s="8" t="s">
        <v>1362</v>
      </c>
      <c r="J89" s="8"/>
      <c r="K89" s="8"/>
      <c r="L89" s="9"/>
      <c r="M89" s="8" t="str">
        <f t="shared" si="2"/>
        <v>YES</v>
      </c>
      <c r="N89" s="8" t="str">
        <f t="shared" si="3"/>
        <v>YES</v>
      </c>
      <c r="O89" s="5"/>
      <c r="P89" s="5"/>
      <c r="Q89" s="5"/>
      <c r="R89" s="5"/>
      <c r="S89" s="5"/>
      <c r="T89" s="5"/>
      <c r="U89" s="5">
        <v>1</v>
      </c>
      <c r="V89" s="5"/>
      <c r="W89" s="5"/>
      <c r="X89" s="5"/>
      <c r="Y89" s="5">
        <v>1</v>
      </c>
    </row>
    <row r="90" spans="1:25" s="10" customFormat="1" ht="21" customHeight="1" x14ac:dyDescent="0.25">
      <c r="A90" s="20">
        <v>3</v>
      </c>
      <c r="B90" s="11" t="s">
        <v>1039</v>
      </c>
      <c r="C90" s="68"/>
      <c r="D90" s="11" t="s">
        <v>187</v>
      </c>
      <c r="E90" s="8"/>
      <c r="F90" s="8"/>
      <c r="G90" s="8"/>
      <c r="H90" s="8"/>
      <c r="I90" s="8" t="s">
        <v>1350</v>
      </c>
      <c r="J90" s="8"/>
      <c r="K90" s="8"/>
      <c r="L90" s="9"/>
      <c r="M90" s="8"/>
      <c r="N90" s="8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0" customFormat="1" ht="21" customHeight="1" x14ac:dyDescent="0.25">
      <c r="A91" s="20">
        <v>3</v>
      </c>
      <c r="B91" s="11" t="s">
        <v>1039</v>
      </c>
      <c r="C91" s="68" t="s">
        <v>72</v>
      </c>
      <c r="D91" s="11" t="s">
        <v>189</v>
      </c>
      <c r="E91" s="8"/>
      <c r="F91" s="8"/>
      <c r="G91" s="8"/>
      <c r="H91" s="8"/>
      <c r="I91" s="8"/>
      <c r="J91" s="8"/>
      <c r="K91" s="8"/>
      <c r="L91" s="9"/>
      <c r="M91" s="8" t="str">
        <f t="shared" si="2"/>
        <v/>
      </c>
      <c r="N91" s="8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0" customFormat="1" ht="21" customHeight="1" x14ac:dyDescent="0.25">
      <c r="A92" s="20">
        <v>3</v>
      </c>
      <c r="B92" s="11" t="s">
        <v>1039</v>
      </c>
      <c r="C92" s="68"/>
      <c r="D92" s="11" t="s">
        <v>267</v>
      </c>
      <c r="E92" s="8"/>
      <c r="F92" s="8"/>
      <c r="G92" s="8"/>
      <c r="H92" s="8" t="s">
        <v>1362</v>
      </c>
      <c r="I92" s="8"/>
      <c r="J92" s="8"/>
      <c r="K92" s="8"/>
      <c r="L92" s="9"/>
      <c r="M92" s="8"/>
      <c r="N92" s="8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0" customFormat="1" ht="21" customHeight="1" x14ac:dyDescent="0.25">
      <c r="A93" s="20">
        <v>3</v>
      </c>
      <c r="B93" s="11" t="s">
        <v>1039</v>
      </c>
      <c r="C93" s="68" t="s">
        <v>72</v>
      </c>
      <c r="D93" s="11" t="s">
        <v>190</v>
      </c>
      <c r="E93" s="8"/>
      <c r="F93" s="8"/>
      <c r="G93" s="8"/>
      <c r="H93" s="8"/>
      <c r="I93" s="8"/>
      <c r="J93" s="8"/>
      <c r="K93" s="8"/>
      <c r="L93" s="9" t="s">
        <v>1468</v>
      </c>
      <c r="M93" s="8" t="str">
        <f t="shared" si="2"/>
        <v/>
      </c>
      <c r="N93" s="8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0" customFormat="1" ht="21" customHeight="1" x14ac:dyDescent="0.25">
      <c r="A94" s="20">
        <v>3</v>
      </c>
      <c r="B94" s="11" t="s">
        <v>1039</v>
      </c>
      <c r="C94" s="68" t="s">
        <v>72</v>
      </c>
      <c r="D94" s="11" t="s">
        <v>191</v>
      </c>
      <c r="E94" s="8"/>
      <c r="F94" s="8"/>
      <c r="G94" s="8"/>
      <c r="H94" s="8"/>
      <c r="I94" s="8"/>
      <c r="J94" s="8"/>
      <c r="K94" s="8"/>
      <c r="L94" s="9" t="s">
        <v>1468</v>
      </c>
      <c r="M94" s="8" t="str">
        <f t="shared" si="2"/>
        <v/>
      </c>
      <c r="N94" s="8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0" customFormat="1" ht="21" customHeight="1" x14ac:dyDescent="0.25">
      <c r="A95" s="20">
        <v>3</v>
      </c>
      <c r="B95" s="11" t="s">
        <v>1039</v>
      </c>
      <c r="C95" s="68" t="s">
        <v>72</v>
      </c>
      <c r="D95" s="11" t="s">
        <v>70</v>
      </c>
      <c r="E95" s="8"/>
      <c r="F95" s="8"/>
      <c r="G95" s="8"/>
      <c r="H95" s="8"/>
      <c r="I95" s="8"/>
      <c r="J95" s="8"/>
      <c r="K95" s="8"/>
      <c r="L95" s="9" t="s">
        <v>1468</v>
      </c>
      <c r="M95" s="8" t="str">
        <f t="shared" si="2"/>
        <v/>
      </c>
      <c r="N95" s="8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0" customFormat="1" ht="21" customHeight="1" x14ac:dyDescent="0.25">
      <c r="A96" s="20">
        <v>3</v>
      </c>
      <c r="B96" s="11" t="s">
        <v>526</v>
      </c>
      <c r="C96" s="68" t="s">
        <v>72</v>
      </c>
      <c r="D96" s="11" t="s">
        <v>136</v>
      </c>
      <c r="E96" s="8"/>
      <c r="F96" s="8"/>
      <c r="G96" s="8"/>
      <c r="H96" s="8"/>
      <c r="I96" s="8"/>
      <c r="J96" s="8"/>
      <c r="K96" s="8"/>
      <c r="L96" s="9" t="s">
        <v>1463</v>
      </c>
      <c r="M96" s="8" t="str">
        <f t="shared" si="2"/>
        <v/>
      </c>
      <c r="N96" s="8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10" customFormat="1" ht="21" customHeight="1" x14ac:dyDescent="0.25">
      <c r="A97" s="20">
        <v>3</v>
      </c>
      <c r="B97" s="11" t="s">
        <v>526</v>
      </c>
      <c r="C97" s="68" t="s">
        <v>59</v>
      </c>
      <c r="D97" s="11" t="s">
        <v>150</v>
      </c>
      <c r="E97" s="8"/>
      <c r="F97" s="8"/>
      <c r="G97" s="8"/>
      <c r="H97" s="8"/>
      <c r="I97" s="8"/>
      <c r="J97" s="8"/>
      <c r="K97" s="8"/>
      <c r="L97" s="9"/>
      <c r="M97" s="8" t="str">
        <f t="shared" si="2"/>
        <v/>
      </c>
      <c r="N97" s="8" t="str">
        <f t="shared" si="3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10" customFormat="1" ht="21" customHeight="1" x14ac:dyDescent="0.25">
      <c r="A98" s="20">
        <v>3</v>
      </c>
      <c r="B98" s="11" t="s">
        <v>527</v>
      </c>
      <c r="C98" s="68" t="s">
        <v>72</v>
      </c>
      <c r="D98" s="11" t="s">
        <v>164</v>
      </c>
      <c r="E98" s="8"/>
      <c r="F98" s="8"/>
      <c r="G98" s="8"/>
      <c r="H98" s="8" t="s">
        <v>1350</v>
      </c>
      <c r="I98" s="8"/>
      <c r="J98" s="8"/>
      <c r="K98" s="8"/>
      <c r="L98" s="9"/>
      <c r="M98" s="8" t="str">
        <f t="shared" si="2"/>
        <v>YES</v>
      </c>
      <c r="N98" s="8" t="str">
        <f t="shared" si="3"/>
        <v>YES</v>
      </c>
      <c r="O98" s="5"/>
      <c r="P98" s="5"/>
      <c r="Q98" s="5"/>
      <c r="R98" s="5"/>
      <c r="S98" s="5"/>
      <c r="T98" s="5"/>
      <c r="U98" s="5">
        <v>1</v>
      </c>
      <c r="V98" s="5"/>
      <c r="W98" s="5"/>
      <c r="X98" s="5"/>
      <c r="Y98" s="5"/>
    </row>
    <row r="99" spans="1:25" s="10" customFormat="1" ht="21" customHeight="1" x14ac:dyDescent="0.25">
      <c r="A99" s="20">
        <v>3</v>
      </c>
      <c r="B99" s="11" t="s">
        <v>527</v>
      </c>
      <c r="C99" s="68" t="s">
        <v>8</v>
      </c>
      <c r="D99" s="11" t="s">
        <v>178</v>
      </c>
      <c r="E99" s="8" t="s">
        <v>1353</v>
      </c>
      <c r="F99" s="8"/>
      <c r="G99" s="8"/>
      <c r="H99" s="8"/>
      <c r="I99" s="8"/>
      <c r="J99" s="8"/>
      <c r="K99" s="8"/>
      <c r="L99" s="9" t="s">
        <v>1469</v>
      </c>
      <c r="M99" s="8" t="str">
        <f t="shared" si="2"/>
        <v>YES</v>
      </c>
      <c r="N99" s="8" t="str">
        <f t="shared" si="3"/>
        <v>YES</v>
      </c>
      <c r="O99" s="5">
        <v>1</v>
      </c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10" customFormat="1" ht="21" customHeight="1" x14ac:dyDescent="0.25">
      <c r="A100" s="20">
        <v>3</v>
      </c>
      <c r="B100" s="11" t="s">
        <v>528</v>
      </c>
      <c r="C100" s="68" t="s">
        <v>17</v>
      </c>
      <c r="D100" s="11" t="s">
        <v>84</v>
      </c>
      <c r="E100" s="8"/>
      <c r="F100" s="8"/>
      <c r="G100" s="8"/>
      <c r="H100" s="8"/>
      <c r="I100" s="8"/>
      <c r="J100" s="8"/>
      <c r="K100" s="8"/>
      <c r="L100" s="9" t="s">
        <v>1463</v>
      </c>
      <c r="M100" s="8" t="str">
        <f t="shared" si="2"/>
        <v/>
      </c>
      <c r="N100" s="8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0" customFormat="1" ht="21" customHeight="1" x14ac:dyDescent="0.25">
      <c r="A101" s="20">
        <v>3</v>
      </c>
      <c r="B101" s="11" t="s">
        <v>528</v>
      </c>
      <c r="C101" s="68" t="s">
        <v>72</v>
      </c>
      <c r="D101" s="11" t="s">
        <v>99</v>
      </c>
      <c r="E101" s="8"/>
      <c r="F101" s="8"/>
      <c r="G101" s="8"/>
      <c r="H101" s="8" t="s">
        <v>1350</v>
      </c>
      <c r="I101" s="8"/>
      <c r="J101" s="8"/>
      <c r="K101" s="8"/>
      <c r="L101" s="9"/>
      <c r="M101" s="8" t="str">
        <f t="shared" si="2"/>
        <v>YES</v>
      </c>
      <c r="N101" s="8" t="str">
        <f t="shared" si="3"/>
        <v>YES</v>
      </c>
      <c r="O101" s="5"/>
      <c r="P101" s="5"/>
      <c r="Q101" s="5">
        <v>1</v>
      </c>
      <c r="R101" s="5">
        <v>1</v>
      </c>
      <c r="S101" s="5"/>
      <c r="T101" s="5"/>
      <c r="U101" s="5"/>
      <c r="V101" s="5"/>
      <c r="W101" s="5"/>
      <c r="X101" s="5"/>
      <c r="Y101" s="5"/>
    </row>
    <row r="102" spans="1:25" s="10" customFormat="1" ht="21" customHeight="1" x14ac:dyDescent="0.25">
      <c r="A102" s="20">
        <v>3</v>
      </c>
      <c r="B102" s="11" t="s">
        <v>529</v>
      </c>
      <c r="C102" s="68" t="s">
        <v>72</v>
      </c>
      <c r="D102" s="11" t="s">
        <v>109</v>
      </c>
      <c r="E102" s="8"/>
      <c r="F102" s="8"/>
      <c r="G102" s="8"/>
      <c r="H102" s="8" t="s">
        <v>1350</v>
      </c>
      <c r="I102" s="8"/>
      <c r="J102" s="8"/>
      <c r="K102" s="8"/>
      <c r="L102" s="9"/>
      <c r="M102" s="8" t="str">
        <f t="shared" si="2"/>
        <v>YES</v>
      </c>
      <c r="N102" s="8" t="str">
        <f t="shared" si="3"/>
        <v>YES</v>
      </c>
      <c r="O102" s="5"/>
      <c r="P102" s="5"/>
      <c r="Q102" s="5"/>
      <c r="R102" s="5"/>
      <c r="S102" s="5"/>
      <c r="T102" s="5"/>
      <c r="U102" s="5">
        <v>1</v>
      </c>
      <c r="V102" s="5"/>
      <c r="W102" s="5"/>
      <c r="X102" s="5"/>
      <c r="Y102" s="5"/>
    </row>
    <row r="103" spans="1:25" s="10" customFormat="1" ht="21" customHeight="1" x14ac:dyDescent="0.25">
      <c r="A103" s="20">
        <v>3</v>
      </c>
      <c r="B103" s="11" t="s">
        <v>529</v>
      </c>
      <c r="C103" s="68" t="s">
        <v>60</v>
      </c>
      <c r="D103" s="11" t="s">
        <v>122</v>
      </c>
      <c r="E103" s="8" t="s">
        <v>1353</v>
      </c>
      <c r="F103" s="8" t="s">
        <v>1355</v>
      </c>
      <c r="G103" s="8"/>
      <c r="H103" s="8"/>
      <c r="I103" s="8"/>
      <c r="J103" s="8"/>
      <c r="K103" s="8"/>
      <c r="L103" s="9"/>
      <c r="M103" s="8" t="str">
        <f t="shared" si="2"/>
        <v>YES</v>
      </c>
      <c r="N103" s="8" t="str">
        <f t="shared" si="3"/>
        <v>YES</v>
      </c>
      <c r="O103" s="5">
        <v>1</v>
      </c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10" customFormat="1" ht="21" customHeight="1" x14ac:dyDescent="0.25">
      <c r="A104" s="20">
        <v>3</v>
      </c>
      <c r="B104" s="11" t="s">
        <v>1040</v>
      </c>
      <c r="C104" s="68" t="s">
        <v>72</v>
      </c>
      <c r="D104" s="11" t="s">
        <v>137</v>
      </c>
      <c r="E104" s="8" t="s">
        <v>1352</v>
      </c>
      <c r="F104" s="8" t="s">
        <v>1355</v>
      </c>
      <c r="G104" s="8"/>
      <c r="H104" s="8" t="s">
        <v>1362</v>
      </c>
      <c r="I104" s="8"/>
      <c r="J104" s="8"/>
      <c r="K104" s="8"/>
      <c r="L104" s="9"/>
      <c r="M104" s="8" t="str">
        <f t="shared" si="2"/>
        <v>YES</v>
      </c>
      <c r="N104" s="8" t="str">
        <f t="shared" si="3"/>
        <v>YES</v>
      </c>
      <c r="O104" s="5">
        <v>1</v>
      </c>
      <c r="P104" s="5">
        <v>1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10" customFormat="1" ht="21" customHeight="1" x14ac:dyDescent="0.25">
      <c r="A105" s="20">
        <v>3</v>
      </c>
      <c r="B105" s="11" t="s">
        <v>1040</v>
      </c>
      <c r="C105" s="68" t="s">
        <v>20</v>
      </c>
      <c r="D105" s="11" t="s">
        <v>151</v>
      </c>
      <c r="E105" s="8"/>
      <c r="F105" s="8"/>
      <c r="G105" s="8"/>
      <c r="H105" s="8" t="s">
        <v>1350</v>
      </c>
      <c r="I105" s="8"/>
      <c r="J105" s="8"/>
      <c r="K105" s="8"/>
      <c r="L105" s="9"/>
      <c r="M105" s="8" t="str">
        <f t="shared" si="2"/>
        <v>YES</v>
      </c>
      <c r="N105" s="8" t="str">
        <f t="shared" si="3"/>
        <v>YES</v>
      </c>
      <c r="O105" s="5"/>
      <c r="P105" s="5"/>
      <c r="Q105" s="5"/>
      <c r="R105" s="5"/>
      <c r="S105" s="5"/>
      <c r="T105" s="5"/>
      <c r="U105" s="5">
        <v>1</v>
      </c>
      <c r="V105" s="5"/>
      <c r="W105" s="5"/>
      <c r="X105" s="5"/>
      <c r="Y105" s="5"/>
    </row>
    <row r="106" spans="1:25" s="10" customFormat="1" ht="21" customHeight="1" x14ac:dyDescent="0.25">
      <c r="A106" s="20">
        <v>3</v>
      </c>
      <c r="B106" s="11" t="s">
        <v>497</v>
      </c>
      <c r="C106" s="68" t="s">
        <v>72</v>
      </c>
      <c r="D106" s="11" t="s">
        <v>165</v>
      </c>
      <c r="E106" s="8"/>
      <c r="F106" s="8"/>
      <c r="G106" s="8"/>
      <c r="H106" s="8" t="s">
        <v>1350</v>
      </c>
      <c r="I106" s="8"/>
      <c r="J106" s="8"/>
      <c r="K106" s="8"/>
      <c r="L106" s="9"/>
      <c r="M106" s="8" t="str">
        <f t="shared" si="2"/>
        <v>YES</v>
      </c>
      <c r="N106" s="8" t="str">
        <f t="shared" si="3"/>
        <v>YES</v>
      </c>
      <c r="O106" s="5"/>
      <c r="P106" s="5"/>
      <c r="Q106" s="5">
        <v>1</v>
      </c>
      <c r="R106" s="5"/>
      <c r="S106" s="5"/>
      <c r="T106" s="5"/>
      <c r="U106" s="5"/>
      <c r="V106" s="5"/>
      <c r="W106" s="5"/>
      <c r="X106" s="5"/>
      <c r="Y106" s="5"/>
    </row>
    <row r="107" spans="1:25" s="10" customFormat="1" ht="21" customHeight="1" x14ac:dyDescent="0.25">
      <c r="A107" s="20">
        <v>3</v>
      </c>
      <c r="B107" s="11" t="s">
        <v>497</v>
      </c>
      <c r="C107" s="68" t="s">
        <v>18</v>
      </c>
      <c r="D107" s="11" t="s">
        <v>85</v>
      </c>
      <c r="E107" s="8"/>
      <c r="F107" s="8"/>
      <c r="G107" s="8"/>
      <c r="H107" s="8" t="s">
        <v>1362</v>
      </c>
      <c r="I107" s="8"/>
      <c r="J107" s="8"/>
      <c r="K107" s="8"/>
      <c r="L107" s="9" t="s">
        <v>1463</v>
      </c>
      <c r="M107" s="8" t="str">
        <f t="shared" si="2"/>
        <v>YES</v>
      </c>
      <c r="N107" s="8" t="str">
        <f t="shared" si="3"/>
        <v>YES</v>
      </c>
      <c r="O107" s="5"/>
      <c r="P107" s="5"/>
      <c r="Q107" s="5"/>
      <c r="R107" s="5"/>
      <c r="S107" s="5"/>
      <c r="T107" s="5"/>
      <c r="U107" s="5">
        <v>1</v>
      </c>
      <c r="V107" s="5"/>
      <c r="W107" s="5"/>
      <c r="X107" s="5"/>
      <c r="Y107" s="5">
        <v>1</v>
      </c>
    </row>
    <row r="108" spans="1:25" s="10" customFormat="1" ht="21" customHeight="1" x14ac:dyDescent="0.25">
      <c r="A108" s="20">
        <v>3</v>
      </c>
      <c r="B108" s="11" t="s">
        <v>498</v>
      </c>
      <c r="C108" s="68" t="s">
        <v>72</v>
      </c>
      <c r="D108" s="11" t="s">
        <v>100</v>
      </c>
      <c r="E108" s="8"/>
      <c r="F108" s="8"/>
      <c r="G108" s="8"/>
      <c r="H108" s="8" t="s">
        <v>1350</v>
      </c>
      <c r="I108" s="8"/>
      <c r="J108" s="8"/>
      <c r="K108" s="8"/>
      <c r="L108" s="9"/>
      <c r="M108" s="8" t="str">
        <f t="shared" si="2"/>
        <v>YES</v>
      </c>
      <c r="N108" s="8" t="str">
        <f t="shared" si="3"/>
        <v>YES</v>
      </c>
      <c r="O108" s="5"/>
      <c r="P108" s="5"/>
      <c r="Q108" s="5"/>
      <c r="R108" s="5">
        <v>1</v>
      </c>
      <c r="S108" s="5"/>
      <c r="T108" s="5"/>
      <c r="U108" s="5"/>
      <c r="V108" s="5"/>
      <c r="W108" s="5"/>
      <c r="X108" s="5"/>
      <c r="Y108" s="5"/>
    </row>
    <row r="109" spans="1:25" s="10" customFormat="1" ht="21" customHeight="1" x14ac:dyDescent="0.25">
      <c r="A109" s="20">
        <v>3</v>
      </c>
      <c r="B109" s="11" t="s">
        <v>498</v>
      </c>
      <c r="C109" s="68" t="s">
        <v>61</v>
      </c>
      <c r="D109" s="11" t="s">
        <v>123</v>
      </c>
      <c r="E109" s="8"/>
      <c r="F109" s="8"/>
      <c r="G109" s="8"/>
      <c r="H109" s="8" t="s">
        <v>1352</v>
      </c>
      <c r="I109" s="8"/>
      <c r="J109" s="8"/>
      <c r="K109" s="8"/>
      <c r="L109" s="9"/>
      <c r="M109" s="8" t="str">
        <f t="shared" si="2"/>
        <v>YES</v>
      </c>
      <c r="N109" s="8" t="str">
        <f t="shared" si="3"/>
        <v>YES</v>
      </c>
      <c r="O109" s="5"/>
      <c r="P109" s="5"/>
      <c r="Q109" s="5">
        <v>1</v>
      </c>
      <c r="R109" s="5"/>
      <c r="S109" s="5"/>
      <c r="T109" s="5"/>
      <c r="U109" s="5"/>
      <c r="V109" s="5"/>
      <c r="W109" s="5"/>
      <c r="X109" s="5"/>
      <c r="Y109" s="5"/>
    </row>
    <row r="110" spans="1:25" s="10" customFormat="1" ht="21" customHeight="1" x14ac:dyDescent="0.25">
      <c r="A110" s="20">
        <v>3</v>
      </c>
      <c r="B110" s="11" t="s">
        <v>1041</v>
      </c>
      <c r="C110" s="68" t="s">
        <v>21</v>
      </c>
      <c r="D110" s="11" t="s">
        <v>138</v>
      </c>
      <c r="E110" s="8"/>
      <c r="F110" s="8"/>
      <c r="G110" s="8"/>
      <c r="H110" s="8"/>
      <c r="I110" s="8"/>
      <c r="J110" s="8"/>
      <c r="K110" s="8"/>
      <c r="L110" s="9"/>
      <c r="M110" s="8" t="str">
        <f t="shared" si="2"/>
        <v/>
      </c>
      <c r="N110" s="8" t="str">
        <f t="shared" si="3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0" customFormat="1" ht="21" customHeight="1" x14ac:dyDescent="0.25">
      <c r="A111" s="20">
        <v>3</v>
      </c>
      <c r="B111" s="11" t="s">
        <v>1041</v>
      </c>
      <c r="C111" s="68" t="s">
        <v>72</v>
      </c>
      <c r="D111" s="11" t="s">
        <v>152</v>
      </c>
      <c r="E111" s="8"/>
      <c r="F111" s="8"/>
      <c r="G111" s="8"/>
      <c r="H111" s="8"/>
      <c r="I111" s="8"/>
      <c r="J111" s="8"/>
      <c r="K111" s="8"/>
      <c r="L111" s="9"/>
      <c r="M111" s="8" t="str">
        <f t="shared" si="2"/>
        <v/>
      </c>
      <c r="N111" s="8" t="str">
        <f t="shared" si="3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s="10" customFormat="1" ht="21" customHeight="1" x14ac:dyDescent="0.25">
      <c r="A112" s="20">
        <v>3</v>
      </c>
      <c r="B112" s="11" t="s">
        <v>499</v>
      </c>
      <c r="C112" s="68" t="s">
        <v>72</v>
      </c>
      <c r="D112" s="11" t="s">
        <v>179</v>
      </c>
      <c r="E112" s="8"/>
      <c r="F112" s="8"/>
      <c r="G112" s="8"/>
      <c r="H112" s="8" t="s">
        <v>1350</v>
      </c>
      <c r="I112" s="8"/>
      <c r="J112" s="8"/>
      <c r="K112" s="8"/>
      <c r="L112" s="9"/>
      <c r="M112" s="8" t="str">
        <f t="shared" si="2"/>
        <v>YES</v>
      </c>
      <c r="N112" s="8" t="str">
        <f t="shared" si="3"/>
        <v>YES</v>
      </c>
      <c r="O112" s="5"/>
      <c r="P112" s="5"/>
      <c r="Q112" s="5"/>
      <c r="R112" s="5"/>
      <c r="S112" s="5"/>
      <c r="T112" s="5"/>
      <c r="U112" s="5">
        <v>1</v>
      </c>
      <c r="V112" s="5"/>
      <c r="W112" s="5"/>
      <c r="X112" s="5"/>
      <c r="Y112" s="5"/>
    </row>
    <row r="113" spans="1:25" s="10" customFormat="1" ht="21" customHeight="1" x14ac:dyDescent="0.25">
      <c r="A113" s="20">
        <v>3</v>
      </c>
      <c r="B113" s="11" t="s">
        <v>499</v>
      </c>
      <c r="C113" s="68" t="s">
        <v>19</v>
      </c>
      <c r="D113" s="11" t="s">
        <v>166</v>
      </c>
      <c r="E113" s="8"/>
      <c r="F113" s="8"/>
      <c r="G113" s="8"/>
      <c r="H113" s="8"/>
      <c r="I113" s="8"/>
      <c r="J113" s="8"/>
      <c r="K113" s="8"/>
      <c r="L113" s="9"/>
      <c r="M113" s="8" t="str">
        <f t="shared" si="2"/>
        <v/>
      </c>
      <c r="N113" s="8" t="str">
        <f t="shared" si="3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0" customFormat="1" ht="21" customHeight="1" x14ac:dyDescent="0.25">
      <c r="A114" s="20">
        <v>3</v>
      </c>
      <c r="B114" s="11" t="s">
        <v>500</v>
      </c>
      <c r="C114" s="68" t="s">
        <v>72</v>
      </c>
      <c r="D114" s="11" t="s">
        <v>86</v>
      </c>
      <c r="E114" s="8"/>
      <c r="F114" s="8"/>
      <c r="G114" s="8"/>
      <c r="H114" s="8" t="s">
        <v>1350</v>
      </c>
      <c r="I114" s="8"/>
      <c r="J114" s="8"/>
      <c r="K114" s="8"/>
      <c r="L114" s="9"/>
      <c r="M114" s="8" t="str">
        <f t="shared" si="2"/>
        <v>YES</v>
      </c>
      <c r="N114" s="8" t="str">
        <f t="shared" si="3"/>
        <v>YES</v>
      </c>
      <c r="O114" s="5"/>
      <c r="P114" s="5"/>
      <c r="Q114" s="5"/>
      <c r="R114" s="5"/>
      <c r="S114" s="5"/>
      <c r="T114" s="5"/>
      <c r="U114" s="5">
        <v>1</v>
      </c>
      <c r="V114" s="5"/>
      <c r="W114" s="5"/>
      <c r="X114" s="5"/>
      <c r="Y114" s="5"/>
    </row>
    <row r="115" spans="1:25" s="10" customFormat="1" ht="21" customHeight="1" x14ac:dyDescent="0.25">
      <c r="A115" s="20">
        <v>3</v>
      </c>
      <c r="B115" s="11" t="s">
        <v>500</v>
      </c>
      <c r="C115" s="68" t="s">
        <v>62</v>
      </c>
      <c r="D115" s="11" t="s">
        <v>101</v>
      </c>
      <c r="E115" s="8"/>
      <c r="F115" s="8"/>
      <c r="G115" s="8"/>
      <c r="H115" s="8"/>
      <c r="I115" s="8"/>
      <c r="J115" s="8" t="s">
        <v>1462</v>
      </c>
      <c r="K115" s="8"/>
      <c r="L115" s="9"/>
      <c r="M115" s="8" t="str">
        <f t="shared" si="2"/>
        <v>YES</v>
      </c>
      <c r="N115" s="8" t="str">
        <f t="shared" si="3"/>
        <v>YES</v>
      </c>
      <c r="O115" s="5"/>
      <c r="P115" s="5"/>
      <c r="Q115" s="5"/>
      <c r="R115" s="5"/>
      <c r="S115" s="5"/>
      <c r="T115" s="5"/>
      <c r="U115" s="5">
        <v>1</v>
      </c>
      <c r="V115" s="5"/>
      <c r="W115" s="5"/>
      <c r="X115" s="5"/>
      <c r="Y115" s="5"/>
    </row>
    <row r="116" spans="1:25" s="10" customFormat="1" ht="21" customHeight="1" x14ac:dyDescent="0.25">
      <c r="A116" s="20">
        <v>3</v>
      </c>
      <c r="B116" s="11" t="s">
        <v>530</v>
      </c>
      <c r="C116" s="68" t="s">
        <v>72</v>
      </c>
      <c r="D116" s="11" t="s">
        <v>110</v>
      </c>
      <c r="E116" s="8"/>
      <c r="F116" s="8"/>
      <c r="G116" s="8"/>
      <c r="H116" s="8"/>
      <c r="I116" s="8"/>
      <c r="J116" s="8"/>
      <c r="K116" s="8"/>
      <c r="L116" s="9" t="s">
        <v>1463</v>
      </c>
      <c r="M116" s="8" t="str">
        <f t="shared" si="2"/>
        <v/>
      </c>
      <c r="N116" s="8" t="str">
        <f t="shared" si="3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s="10" customFormat="1" ht="21" customHeight="1" x14ac:dyDescent="0.25">
      <c r="A117" s="20">
        <v>3</v>
      </c>
      <c r="B117" s="11" t="s">
        <v>530</v>
      </c>
      <c r="C117" s="68" t="s">
        <v>9</v>
      </c>
      <c r="D117" s="11" t="s">
        <v>124</v>
      </c>
      <c r="E117" s="8"/>
      <c r="F117" s="8" t="s">
        <v>1355</v>
      </c>
      <c r="G117" s="8"/>
      <c r="H117" s="8"/>
      <c r="I117" s="8"/>
      <c r="J117" s="8"/>
      <c r="K117" s="8"/>
      <c r="L117" s="9" t="s">
        <v>1463</v>
      </c>
      <c r="M117" s="8" t="str">
        <f t="shared" si="2"/>
        <v>YES</v>
      </c>
      <c r="N117" s="8" t="str">
        <f t="shared" si="3"/>
        <v>YES</v>
      </c>
      <c r="O117" s="5"/>
      <c r="P117" s="5"/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/>
      <c r="X117" s="5">
        <v>1</v>
      </c>
      <c r="Y117" s="5"/>
    </row>
    <row r="118" spans="1:25" s="10" customFormat="1" ht="21" customHeight="1" x14ac:dyDescent="0.25">
      <c r="A118" s="20">
        <v>3</v>
      </c>
      <c r="B118" s="11" t="s">
        <v>1042</v>
      </c>
      <c r="C118" s="68" t="s">
        <v>72</v>
      </c>
      <c r="D118" s="11" t="s">
        <v>180</v>
      </c>
      <c r="E118" s="8"/>
      <c r="F118" s="8"/>
      <c r="G118" s="8"/>
      <c r="H118" s="8" t="s">
        <v>1350</v>
      </c>
      <c r="I118" s="8"/>
      <c r="J118" s="8"/>
      <c r="K118" s="8"/>
      <c r="L118" s="9"/>
      <c r="M118" s="8" t="str">
        <f t="shared" si="2"/>
        <v>YES</v>
      </c>
      <c r="N118" s="8" t="str">
        <f t="shared" si="3"/>
        <v>YES</v>
      </c>
      <c r="O118" s="5"/>
      <c r="P118" s="5"/>
      <c r="Q118" s="5"/>
      <c r="R118" s="5"/>
      <c r="S118" s="5"/>
      <c r="T118" s="5"/>
      <c r="U118" s="5">
        <v>1</v>
      </c>
      <c r="V118" s="5"/>
      <c r="W118" s="5"/>
      <c r="X118" s="5"/>
      <c r="Y118" s="5"/>
    </row>
    <row r="119" spans="1:25" s="10" customFormat="1" ht="21" customHeight="1" x14ac:dyDescent="0.25">
      <c r="A119" s="20">
        <v>3</v>
      </c>
      <c r="B119" s="11" t="s">
        <v>1042</v>
      </c>
      <c r="C119" s="68" t="s">
        <v>63</v>
      </c>
      <c r="D119" s="11" t="s">
        <v>139</v>
      </c>
      <c r="E119" s="8"/>
      <c r="F119" s="8"/>
      <c r="G119" s="8"/>
      <c r="H119" s="8"/>
      <c r="I119" s="8"/>
      <c r="J119" s="8"/>
      <c r="K119" s="8"/>
      <c r="L119" s="9"/>
      <c r="M119" s="8" t="str">
        <f t="shared" si="2"/>
        <v/>
      </c>
      <c r="N119" s="8" t="str">
        <f t="shared" si="3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s="10" customFormat="1" ht="21" customHeight="1" x14ac:dyDescent="0.25">
      <c r="A120" s="20">
        <v>3</v>
      </c>
      <c r="B120" s="11" t="s">
        <v>531</v>
      </c>
      <c r="C120" s="68" t="s">
        <v>72</v>
      </c>
      <c r="D120" s="11" t="s">
        <v>153</v>
      </c>
      <c r="E120" s="8"/>
      <c r="F120" s="8"/>
      <c r="G120" s="8"/>
      <c r="H120" s="8" t="s">
        <v>1352</v>
      </c>
      <c r="I120" s="8"/>
      <c r="J120" s="8"/>
      <c r="K120" s="8"/>
      <c r="L120" s="9"/>
      <c r="M120" s="8" t="str">
        <f t="shared" si="2"/>
        <v>YES</v>
      </c>
      <c r="N120" s="8" t="str">
        <f t="shared" si="3"/>
        <v>YES</v>
      </c>
      <c r="O120" s="5"/>
      <c r="P120" s="5"/>
      <c r="Q120" s="5">
        <v>1</v>
      </c>
      <c r="R120" s="5"/>
      <c r="S120" s="5"/>
      <c r="T120" s="5"/>
      <c r="U120" s="5"/>
      <c r="V120" s="5"/>
      <c r="W120" s="5"/>
      <c r="X120" s="5"/>
      <c r="Y120" s="5"/>
    </row>
    <row r="121" spans="1:25" s="10" customFormat="1" ht="21" customHeight="1" x14ac:dyDescent="0.25">
      <c r="A121" s="20">
        <v>3</v>
      </c>
      <c r="B121" s="11" t="s">
        <v>531</v>
      </c>
      <c r="C121" s="68" t="s">
        <v>10</v>
      </c>
      <c r="D121" s="11" t="s">
        <v>167</v>
      </c>
      <c r="E121" s="8"/>
      <c r="F121" s="8"/>
      <c r="G121" s="8"/>
      <c r="H121" s="8"/>
      <c r="I121" s="8"/>
      <c r="J121" s="8"/>
      <c r="K121" s="8"/>
      <c r="L121" s="9" t="s">
        <v>1463</v>
      </c>
      <c r="M121" s="8" t="str">
        <f t="shared" si="2"/>
        <v/>
      </c>
      <c r="N121" s="8" t="str">
        <f t="shared" si="3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s="10" customFormat="1" ht="21" customHeight="1" x14ac:dyDescent="0.25">
      <c r="A122" s="20">
        <v>3</v>
      </c>
      <c r="B122" s="11" t="s">
        <v>532</v>
      </c>
      <c r="C122" s="68" t="s">
        <v>72</v>
      </c>
      <c r="D122" s="11" t="s">
        <v>87</v>
      </c>
      <c r="E122" s="8"/>
      <c r="F122" s="8"/>
      <c r="G122" s="8"/>
      <c r="H122" s="8" t="s">
        <v>1350</v>
      </c>
      <c r="I122" s="8"/>
      <c r="J122" s="8"/>
      <c r="K122" s="8"/>
      <c r="L122" s="9"/>
      <c r="M122" s="8" t="str">
        <f t="shared" si="2"/>
        <v>YES</v>
      </c>
      <c r="N122" s="8" t="str">
        <f t="shared" si="3"/>
        <v>YES</v>
      </c>
      <c r="O122" s="5"/>
      <c r="P122" s="5"/>
      <c r="Q122" s="5">
        <v>1</v>
      </c>
      <c r="R122" s="5"/>
      <c r="S122" s="5"/>
      <c r="T122" s="5"/>
      <c r="U122" s="5"/>
      <c r="V122" s="5"/>
      <c r="W122" s="5"/>
      <c r="X122" s="5"/>
      <c r="Y122" s="5"/>
    </row>
    <row r="123" spans="1:25" s="10" customFormat="1" ht="21" customHeight="1" x14ac:dyDescent="0.25">
      <c r="A123" s="62">
        <f>SUBTOTAL(103,A2:A122)</f>
        <v>121</v>
      </c>
      <c r="B123" s="62"/>
      <c r="C123" s="66"/>
      <c r="D123" s="62"/>
      <c r="E123" s="50">
        <f t="shared" ref="E123:K123" si="4">COUNTA(E2:E122)</f>
        <v>4</v>
      </c>
      <c r="F123" s="50">
        <f t="shared" si="4"/>
        <v>5</v>
      </c>
      <c r="G123" s="50">
        <f t="shared" si="4"/>
        <v>0</v>
      </c>
      <c r="H123" s="50">
        <f t="shared" si="4"/>
        <v>53</v>
      </c>
      <c r="I123" s="50">
        <f t="shared" si="4"/>
        <v>30</v>
      </c>
      <c r="J123" s="50">
        <f t="shared" si="4"/>
        <v>9</v>
      </c>
      <c r="K123" s="50">
        <f t="shared" si="4"/>
        <v>3</v>
      </c>
      <c r="L123" s="51"/>
      <c r="M123" s="56">
        <f>COUNTIF(M2:M122,"YES")</f>
        <v>70</v>
      </c>
      <c r="N123" s="56">
        <f>COUNTIF(N2:N122,"YES")</f>
        <v>73</v>
      </c>
      <c r="O123" s="56">
        <f>SUM(O2:O120)</f>
        <v>5</v>
      </c>
      <c r="P123" s="56">
        <f t="shared" ref="P123:Y123" si="5">SUM(P2:P120)</f>
        <v>5</v>
      </c>
      <c r="Q123" s="56">
        <f t="shared" si="5"/>
        <v>14</v>
      </c>
      <c r="R123" s="56">
        <f t="shared" si="5"/>
        <v>11</v>
      </c>
      <c r="S123" s="56">
        <f t="shared" si="5"/>
        <v>8</v>
      </c>
      <c r="T123" s="56">
        <f t="shared" si="5"/>
        <v>6</v>
      </c>
      <c r="U123" s="56">
        <f t="shared" si="5"/>
        <v>35</v>
      </c>
      <c r="V123" s="56">
        <f t="shared" si="5"/>
        <v>5</v>
      </c>
      <c r="W123" s="56">
        <f t="shared" si="5"/>
        <v>3</v>
      </c>
      <c r="X123" s="56">
        <f t="shared" si="5"/>
        <v>5</v>
      </c>
      <c r="Y123" s="56">
        <f t="shared" si="5"/>
        <v>23</v>
      </c>
    </row>
    <row r="124" spans="1:25" s="10" customFormat="1" ht="21" customHeight="1" x14ac:dyDescent="0.3">
      <c r="A124" s="67"/>
      <c r="B124" s="11"/>
      <c r="C124" s="68"/>
      <c r="D124" s="11" t="s">
        <v>1362</v>
      </c>
      <c r="E124" s="39"/>
      <c r="F124" s="124"/>
      <c r="G124" s="39"/>
      <c r="H124" s="56">
        <f>COUNTIF(H2:H122,"No Cxn")</f>
        <v>8</v>
      </c>
      <c r="I124" s="56">
        <f t="shared" ref="I124:J124" si="6">COUNTIF(I2:I122,"No Cxn")</f>
        <v>26</v>
      </c>
      <c r="J124" s="56">
        <f t="shared" si="6"/>
        <v>5</v>
      </c>
      <c r="K124" s="39"/>
      <c r="L124" s="9"/>
      <c r="M124" s="17"/>
      <c r="N124" s="17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s="10" customFormat="1" ht="21" customHeight="1" x14ac:dyDescent="0.3">
      <c r="A125" s="67"/>
      <c r="B125" s="11"/>
      <c r="C125" s="68"/>
      <c r="D125" s="11" t="s">
        <v>1462</v>
      </c>
      <c r="E125" s="39"/>
      <c r="F125" s="124"/>
      <c r="G125" s="39"/>
      <c r="H125" s="34">
        <f>COUNTIF(H1:H122,"Stuck")</f>
        <v>0</v>
      </c>
      <c r="I125" s="34">
        <f t="shared" ref="I125:J125" si="7">COUNTIF(I1:I122,"Stuck")</f>
        <v>0</v>
      </c>
      <c r="J125" s="34">
        <f t="shared" si="7"/>
        <v>3</v>
      </c>
      <c r="K125" s="39"/>
      <c r="L125" s="9"/>
      <c r="M125" s="17"/>
      <c r="N125" s="17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s="10" customFormat="1" ht="21" customHeight="1" x14ac:dyDescent="0.3">
      <c r="A126" s="67"/>
      <c r="B126" s="11"/>
      <c r="C126" s="68"/>
      <c r="D126" s="11" t="s">
        <v>1350</v>
      </c>
      <c r="E126" s="56">
        <f>COUNTIF(E2:E122,"In")</f>
        <v>0</v>
      </c>
      <c r="F126" s="39"/>
      <c r="G126" s="39"/>
      <c r="H126" s="56">
        <f>COUNTIF(H2:H122,"In")</f>
        <v>41</v>
      </c>
      <c r="I126" s="56">
        <f>COUNTIF(I2:I122,"In")</f>
        <v>4</v>
      </c>
      <c r="J126" s="56">
        <f>COUNTIF(J2:J122,"In")</f>
        <v>1</v>
      </c>
      <c r="K126" s="39"/>
      <c r="L126" s="9"/>
      <c r="M126" s="17"/>
      <c r="N126" s="17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s="10" customFormat="1" ht="21" customHeight="1" x14ac:dyDescent="0.3">
      <c r="A127" s="67"/>
      <c r="B127" s="11"/>
      <c r="C127" s="68"/>
      <c r="D127" s="11" t="s">
        <v>1352</v>
      </c>
      <c r="E127" s="56">
        <f>COUNTIF(E2:E123,"Out")</f>
        <v>1</v>
      </c>
      <c r="F127" s="124"/>
      <c r="G127" s="39"/>
      <c r="H127" s="56">
        <f>COUNTIF(H2:H123,"Out")</f>
        <v>4</v>
      </c>
      <c r="I127" s="56">
        <f>COUNTIF(I2:I123,"Out")</f>
        <v>0</v>
      </c>
      <c r="J127" s="56">
        <f>COUNTIF(J2:J123,"Out")</f>
        <v>0</v>
      </c>
      <c r="K127" s="39"/>
      <c r="L127" s="9"/>
      <c r="M127" s="17"/>
      <c r="N127" s="17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s="10" customFormat="1" ht="21" customHeight="1" x14ac:dyDescent="0.3">
      <c r="A128" s="67"/>
      <c r="B128" s="11"/>
      <c r="C128" s="68"/>
      <c r="D128" s="11" t="s">
        <v>1485</v>
      </c>
      <c r="E128" s="39"/>
      <c r="F128" s="39"/>
      <c r="G128" s="39"/>
      <c r="H128" s="39"/>
      <c r="I128" s="39"/>
      <c r="J128" s="39"/>
      <c r="K128" s="34">
        <f>COUNTIF(K1:K122,"Replaced")</f>
        <v>3</v>
      </c>
      <c r="L128" s="9"/>
      <c r="M128" s="17"/>
      <c r="N128" s="17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14" s="10" customFormat="1" ht="21" customHeight="1" x14ac:dyDescent="0.3">
      <c r="A129" s="67"/>
      <c r="B129" s="11"/>
      <c r="C129" s="68"/>
      <c r="D129" s="11" t="s">
        <v>1353</v>
      </c>
      <c r="E129" s="56">
        <f>COUNTIF(E2:E122,"Loose")</f>
        <v>3</v>
      </c>
      <c r="F129" s="56">
        <f>COUNTIF(F2:F122,"Loose")</f>
        <v>1</v>
      </c>
      <c r="G129" s="56">
        <f>COUNTIF(G2:G122,"Loose")</f>
        <v>0</v>
      </c>
      <c r="H129" s="39"/>
      <c r="I129" s="39"/>
      <c r="J129" s="39"/>
      <c r="K129" s="39"/>
      <c r="L129" s="15"/>
      <c r="M129" s="17"/>
      <c r="N129" s="17"/>
    </row>
    <row r="130" spans="1:14" s="10" customFormat="1" ht="21" customHeight="1" x14ac:dyDescent="0.3">
      <c r="A130" s="67"/>
      <c r="B130" s="11"/>
      <c r="C130" s="68"/>
      <c r="D130" s="11" t="s">
        <v>1354</v>
      </c>
      <c r="E130" s="39"/>
      <c r="F130" s="56">
        <f>COUNTIF(F2:F122,"Missing")</f>
        <v>0</v>
      </c>
      <c r="G130" s="56">
        <f>COUNTIF(G2:G122,"Missing")</f>
        <v>0</v>
      </c>
      <c r="H130" s="39"/>
      <c r="I130" s="39"/>
      <c r="J130" s="39"/>
      <c r="K130" s="56">
        <f>COUNTIF(K2:K122,"Missing")</f>
        <v>0</v>
      </c>
      <c r="L130" s="9"/>
      <c r="M130" s="17"/>
      <c r="N130" s="17"/>
    </row>
    <row r="131" spans="1:14" s="10" customFormat="1" ht="21" customHeight="1" x14ac:dyDescent="0.3">
      <c r="A131" s="67"/>
      <c r="B131" s="11"/>
      <c r="C131" s="68"/>
      <c r="D131" s="11" t="s">
        <v>1355</v>
      </c>
      <c r="E131" s="39"/>
      <c r="F131" s="56">
        <f>COUNTIF(F2:F122,"Broken")</f>
        <v>4</v>
      </c>
      <c r="G131" s="39"/>
      <c r="H131" s="39"/>
      <c r="I131" s="39"/>
      <c r="J131" s="39"/>
      <c r="K131" s="56">
        <f>COUNTIF(K2:K122,"Broken")</f>
        <v>0</v>
      </c>
      <c r="L131" s="9"/>
      <c r="M131" s="17"/>
      <c r="N131" s="17"/>
    </row>
    <row r="132" spans="1:14" s="10" customFormat="1" ht="21" customHeight="1" x14ac:dyDescent="0.3">
      <c r="A132" s="67" t="s">
        <v>580</v>
      </c>
      <c r="B132" s="11" t="s">
        <v>532</v>
      </c>
      <c r="C132" s="68" t="s">
        <v>64</v>
      </c>
      <c r="D132" s="11" t="s">
        <v>102</v>
      </c>
      <c r="E132" s="8"/>
      <c r="F132" s="16"/>
      <c r="G132" s="8"/>
      <c r="H132" s="8"/>
      <c r="I132" s="8"/>
      <c r="J132" s="8"/>
      <c r="K132" s="8"/>
      <c r="L132" s="9"/>
      <c r="M132" s="17"/>
      <c r="N132" s="17"/>
    </row>
    <row r="133" spans="1:14" ht="21" customHeight="1" x14ac:dyDescent="0.25">
      <c r="A133" s="20">
        <v>3</v>
      </c>
      <c r="B133" s="11" t="s">
        <v>501</v>
      </c>
      <c r="C133" s="68" t="s">
        <v>65</v>
      </c>
      <c r="D133" s="11" t="s">
        <v>125</v>
      </c>
      <c r="E133" s="8"/>
      <c r="F133" s="8"/>
      <c r="G133" s="8"/>
      <c r="H133" s="8"/>
      <c r="I133" s="8"/>
      <c r="J133" s="16"/>
      <c r="K133" s="8"/>
      <c r="L133" s="6"/>
    </row>
    <row r="134" spans="1:14" ht="21" customHeight="1" x14ac:dyDescent="0.25">
      <c r="A134" s="20">
        <v>3</v>
      </c>
      <c r="B134" s="11" t="s">
        <v>501</v>
      </c>
      <c r="C134" s="68" t="s">
        <v>72</v>
      </c>
      <c r="D134" s="11" t="s">
        <v>140</v>
      </c>
      <c r="E134" s="8"/>
      <c r="F134" s="8"/>
      <c r="G134" s="8"/>
      <c r="H134" s="8"/>
      <c r="I134" s="16"/>
      <c r="J134" s="8"/>
      <c r="K134" s="8"/>
      <c r="L134" s="6"/>
    </row>
    <row r="135" spans="1:14" s="10" customFormat="1" ht="21" customHeight="1" x14ac:dyDescent="0.25">
      <c r="A135" s="20">
        <v>3</v>
      </c>
      <c r="B135" s="11" t="s">
        <v>502</v>
      </c>
      <c r="C135" s="68" t="s">
        <v>11</v>
      </c>
      <c r="D135" s="11" t="s">
        <v>184</v>
      </c>
      <c r="E135" s="8"/>
      <c r="F135" s="8"/>
      <c r="G135" s="8"/>
      <c r="H135" s="16"/>
      <c r="I135" s="8"/>
      <c r="J135" s="16"/>
      <c r="K135" s="8"/>
      <c r="L135" s="15"/>
      <c r="M135" s="17"/>
      <c r="N135" s="17"/>
    </row>
    <row r="136" spans="1:14" s="10" customFormat="1" ht="21" customHeight="1" x14ac:dyDescent="0.25">
      <c r="A136" s="20">
        <v>3</v>
      </c>
      <c r="B136" s="11" t="s">
        <v>1043</v>
      </c>
      <c r="C136" s="68" t="s">
        <v>72</v>
      </c>
      <c r="D136" s="11" t="s">
        <v>185</v>
      </c>
      <c r="E136" s="8"/>
      <c r="F136" s="8"/>
      <c r="G136" s="8"/>
      <c r="H136" s="8"/>
      <c r="I136" s="8"/>
      <c r="J136" s="8"/>
      <c r="K136" s="8"/>
      <c r="L136" s="15"/>
      <c r="M136" s="17"/>
      <c r="N136" s="17"/>
    </row>
    <row r="137" spans="1:14" s="10" customFormat="1" ht="21" customHeight="1" x14ac:dyDescent="0.25">
      <c r="A137" s="20">
        <v>3</v>
      </c>
      <c r="B137" s="11" t="s">
        <v>1043</v>
      </c>
      <c r="C137" s="68" t="s">
        <v>22</v>
      </c>
      <c r="D137" s="11" t="s">
        <v>186</v>
      </c>
      <c r="E137" s="8"/>
      <c r="F137" s="8"/>
      <c r="G137" s="8"/>
      <c r="H137" s="8"/>
      <c r="I137" s="16"/>
      <c r="J137" s="8"/>
      <c r="K137" s="8"/>
      <c r="L137" s="15"/>
      <c r="M137" s="17"/>
      <c r="N137" s="17"/>
    </row>
    <row r="138" spans="1:14" s="10" customFormat="1" ht="21" customHeight="1" x14ac:dyDescent="0.25">
      <c r="A138" s="20">
        <v>3</v>
      </c>
      <c r="B138" s="11" t="s">
        <v>182</v>
      </c>
      <c r="C138" s="68" t="s">
        <v>29</v>
      </c>
      <c r="D138" s="11" t="s">
        <v>187</v>
      </c>
      <c r="E138" s="8"/>
      <c r="F138" s="8"/>
      <c r="G138" s="8"/>
      <c r="H138" s="8"/>
      <c r="I138" s="8"/>
      <c r="J138" s="8"/>
      <c r="K138" s="8"/>
      <c r="L138" s="15"/>
      <c r="M138" s="17"/>
      <c r="N138" s="17"/>
    </row>
    <row r="139" spans="1:14" s="10" customFormat="1" ht="21" customHeight="1" x14ac:dyDescent="0.25">
      <c r="A139" s="60"/>
      <c r="B139" s="60"/>
      <c r="C139" s="65"/>
      <c r="D139" s="60"/>
      <c r="E139" s="5"/>
      <c r="F139" s="5"/>
      <c r="G139" s="5"/>
      <c r="H139" s="5"/>
      <c r="I139" s="5"/>
      <c r="J139" s="5"/>
      <c r="K139" s="5"/>
      <c r="L139" s="15"/>
      <c r="M139" s="17"/>
      <c r="N139" s="17"/>
    </row>
    <row r="140" spans="1:14" ht="21" customHeight="1" x14ac:dyDescent="0.3">
      <c r="A140" s="63" t="s">
        <v>985</v>
      </c>
      <c r="B140" s="60"/>
      <c r="C140" s="65"/>
      <c r="D140" s="60"/>
      <c r="E140" s="5"/>
      <c r="F140" s="5"/>
      <c r="G140" s="5"/>
      <c r="H140" s="5"/>
      <c r="I140" s="5"/>
      <c r="J140" s="5"/>
      <c r="K140" s="5"/>
    </row>
    <row r="141" spans="1:14" ht="21" customHeight="1" x14ac:dyDescent="0.25">
      <c r="A141" s="20">
        <v>1</v>
      </c>
      <c r="B141" s="11" t="s">
        <v>34</v>
      </c>
      <c r="C141" s="68" t="s">
        <v>33</v>
      </c>
      <c r="D141" s="11" t="s">
        <v>90</v>
      </c>
      <c r="E141" s="8"/>
      <c r="F141" s="8"/>
      <c r="G141" s="8"/>
      <c r="H141" s="8"/>
      <c r="I141" s="8"/>
      <c r="J141" s="8"/>
      <c r="K141" s="8"/>
    </row>
    <row r="142" spans="1:14" ht="21" customHeight="1" x14ac:dyDescent="0.25">
      <c r="A142" s="20">
        <v>1</v>
      </c>
      <c r="B142" s="11" t="s">
        <v>34</v>
      </c>
      <c r="C142" s="68" t="s">
        <v>69</v>
      </c>
      <c r="D142" s="11" t="s">
        <v>113</v>
      </c>
      <c r="E142" s="8"/>
      <c r="F142" s="8"/>
      <c r="G142" s="8"/>
      <c r="H142" s="8"/>
      <c r="I142" s="8"/>
      <c r="J142" s="8"/>
      <c r="K142" s="8"/>
    </row>
    <row r="143" spans="1:14" ht="21" customHeight="1" x14ac:dyDescent="0.25">
      <c r="A143" s="20">
        <v>1</v>
      </c>
      <c r="B143" s="11" t="s">
        <v>31</v>
      </c>
      <c r="C143" s="68" t="s">
        <v>72</v>
      </c>
      <c r="D143" s="11" t="s">
        <v>75</v>
      </c>
      <c r="E143" s="8"/>
      <c r="F143" s="8"/>
      <c r="G143" s="8"/>
      <c r="H143" s="8"/>
      <c r="I143" s="8"/>
      <c r="J143" s="8"/>
      <c r="K143" s="8"/>
    </row>
    <row r="144" spans="1:14" ht="21" customHeight="1" x14ac:dyDescent="0.25">
      <c r="A144" s="20">
        <v>1</v>
      </c>
      <c r="B144" s="11" t="s">
        <v>30</v>
      </c>
      <c r="C144" s="68" t="s">
        <v>32</v>
      </c>
      <c r="D144" s="11" t="s">
        <v>128</v>
      </c>
      <c r="E144" s="8"/>
      <c r="F144" s="8"/>
      <c r="G144" s="8"/>
      <c r="H144" s="8"/>
      <c r="I144" s="8"/>
      <c r="J144" s="8"/>
      <c r="K144" s="8"/>
    </row>
    <row r="145" spans="1:14" ht="21" customHeight="1" x14ac:dyDescent="0.25">
      <c r="A145" s="20">
        <v>1</v>
      </c>
      <c r="B145" s="11" t="s">
        <v>30</v>
      </c>
      <c r="C145" s="68" t="s">
        <v>72</v>
      </c>
      <c r="D145" s="11" t="s">
        <v>176</v>
      </c>
      <c r="E145" s="8"/>
      <c r="F145" s="8"/>
      <c r="G145" s="8"/>
      <c r="H145" s="8"/>
      <c r="I145" s="8"/>
      <c r="J145" s="8"/>
      <c r="K145" s="8"/>
    </row>
    <row r="146" spans="1:14" ht="21" customHeight="1" x14ac:dyDescent="0.25">
      <c r="A146" s="12"/>
      <c r="B146" s="12"/>
      <c r="C146" s="69"/>
      <c r="D146" s="12"/>
      <c r="L146" s="48"/>
    </row>
    <row r="147" spans="1:14" ht="21" customHeight="1" x14ac:dyDescent="0.25">
      <c r="A147" s="12"/>
      <c r="B147" s="12"/>
      <c r="C147" s="69"/>
      <c r="D147" s="12"/>
      <c r="E147" s="19" t="s">
        <v>579</v>
      </c>
      <c r="H147" s="19" t="s">
        <v>576</v>
      </c>
      <c r="I147" s="19" t="s">
        <v>576</v>
      </c>
      <c r="J147" s="19" t="s">
        <v>1012</v>
      </c>
      <c r="K147" s="19" t="s">
        <v>1013</v>
      </c>
      <c r="L147" s="49" t="s">
        <v>1015</v>
      </c>
    </row>
    <row r="148" spans="1:14" ht="21" customHeight="1" x14ac:dyDescent="0.25">
      <c r="A148" s="12"/>
      <c r="B148" s="12"/>
      <c r="C148" s="69"/>
      <c r="D148" s="12"/>
      <c r="E148" s="7">
        <f>COUNTIF(E2:E145,"*OW*")</f>
        <v>0</v>
      </c>
      <c r="H148" s="7">
        <f>COUNTIF(H2:H145,"*I*")</f>
        <v>41</v>
      </c>
      <c r="I148" s="7">
        <f>COUNTIF(I2:I145,"*I*")</f>
        <v>4</v>
      </c>
      <c r="J148" s="7">
        <f>COUNTIF(J2:J145,"*B*")+COUNTIF(J2:J145,"*NL*")</f>
        <v>0</v>
      </c>
      <c r="L148">
        <f>SUM(H154:J154)</f>
        <v>83</v>
      </c>
    </row>
    <row r="149" spans="1:14" ht="21" customHeight="1" x14ac:dyDescent="0.25">
      <c r="A149" s="12"/>
      <c r="B149" s="12"/>
      <c r="C149" s="69"/>
      <c r="D149" s="12"/>
      <c r="E149" s="19" t="s">
        <v>578</v>
      </c>
      <c r="F149" s="19" t="s">
        <v>578</v>
      </c>
      <c r="H149" s="19" t="s">
        <v>1012</v>
      </c>
      <c r="I149" s="19" t="s">
        <v>1012</v>
      </c>
      <c r="J149" s="19"/>
      <c r="K149" s="19" t="s">
        <v>1014</v>
      </c>
    </row>
    <row r="150" spans="1:14" s="51" customFormat="1" ht="21" customHeight="1" x14ac:dyDescent="0.25">
      <c r="A150" s="12"/>
      <c r="B150" s="12"/>
      <c r="C150" s="69"/>
      <c r="D150" s="12"/>
      <c r="E150" s="7">
        <f>COUNTIF(E2:E145,"*L*")</f>
        <v>3</v>
      </c>
      <c r="F150" s="7">
        <f>COUNTIF(F2:F145,"*L*")</f>
        <v>1</v>
      </c>
      <c r="G150" s="7"/>
      <c r="H150" s="7">
        <f>COUNTIF(H2:H145,"*B*")+COUNTIF(H2:H145,"*NL*")</f>
        <v>0</v>
      </c>
      <c r="I150" s="7">
        <f>COUNTIF(I2:I145,"*B*")+COUNTIF(I2:I145,"*NL*")</f>
        <v>0</v>
      </c>
      <c r="J150" s="7"/>
      <c r="K150" s="7"/>
    </row>
    <row r="151" spans="1:14" ht="21" customHeight="1" x14ac:dyDescent="0.25">
      <c r="A151" s="12"/>
      <c r="B151" s="12"/>
      <c r="C151" s="69"/>
      <c r="D151" s="12"/>
      <c r="H151" s="19" t="s">
        <v>577</v>
      </c>
      <c r="I151" s="19" t="s">
        <v>577</v>
      </c>
    </row>
    <row r="152" spans="1:14" ht="21" customHeight="1" x14ac:dyDescent="0.25">
      <c r="A152" s="12"/>
      <c r="B152" s="12"/>
      <c r="C152" s="69"/>
      <c r="D152" s="12"/>
      <c r="H152" s="7">
        <f>COUNTIF(H2:H145,"*O*")</f>
        <v>12</v>
      </c>
      <c r="I152" s="7">
        <f>COUNTIF(I2:I145,"*O*")</f>
        <v>26</v>
      </c>
    </row>
    <row r="153" spans="1:14" s="10" customFormat="1" ht="21" customHeight="1" x14ac:dyDescent="0.25">
      <c r="A153" s="12"/>
      <c r="B153" s="12"/>
      <c r="C153" s="69"/>
      <c r="D153" s="12"/>
      <c r="E153" s="7"/>
      <c r="F153" s="7"/>
      <c r="G153" s="7"/>
      <c r="H153" s="19" t="s">
        <v>1016</v>
      </c>
      <c r="I153" s="19" t="s">
        <v>1016</v>
      </c>
      <c r="J153" s="19" t="s">
        <v>1016</v>
      </c>
      <c r="K153" s="7"/>
      <c r="L153" s="9"/>
      <c r="M153" s="17"/>
      <c r="N153" s="17"/>
    </row>
    <row r="154" spans="1:14" ht="21" customHeight="1" x14ac:dyDescent="0.25">
      <c r="A154" s="12"/>
      <c r="B154" s="12"/>
      <c r="C154" s="69"/>
      <c r="D154" s="12"/>
      <c r="H154" s="7">
        <f>SUM(H148,H150,H152)</f>
        <v>53</v>
      </c>
      <c r="I154" s="7">
        <f>SUM(I148,I150,I152)</f>
        <v>30</v>
      </c>
      <c r="J154" s="7">
        <f>J148</f>
        <v>0</v>
      </c>
    </row>
    <row r="155" spans="1:14" ht="21" customHeight="1" x14ac:dyDescent="0.25">
      <c r="A155" s="12"/>
      <c r="B155" s="12"/>
      <c r="C155" s="69"/>
      <c r="D155" s="12"/>
    </row>
    <row r="156" spans="1:14" ht="21" customHeight="1" x14ac:dyDescent="0.25">
      <c r="A156" s="62"/>
      <c r="B156" s="62"/>
      <c r="C156" s="66"/>
      <c r="D156" s="62"/>
      <c r="E156" s="51"/>
      <c r="F156" s="51"/>
      <c r="G156" s="51"/>
      <c r="H156" s="51"/>
      <c r="I156" s="51"/>
      <c r="J156" s="51"/>
      <c r="K156" s="51"/>
    </row>
    <row r="157" spans="1:14" ht="21" customHeight="1" x14ac:dyDescent="0.25">
      <c r="A157" s="12"/>
      <c r="B157" s="12"/>
      <c r="C157" s="69"/>
      <c r="D157" s="12"/>
    </row>
    <row r="158" spans="1:14" ht="21" customHeight="1" x14ac:dyDescent="0.25">
      <c r="A158" s="53" t="s">
        <v>1017</v>
      </c>
      <c r="B158" s="12"/>
      <c r="C158" s="69"/>
      <c r="D158" s="12"/>
    </row>
    <row r="159" spans="1:14" ht="21" customHeight="1" x14ac:dyDescent="0.25">
      <c r="A159" s="20">
        <v>1</v>
      </c>
      <c r="B159" s="11" t="s">
        <v>68</v>
      </c>
      <c r="C159" s="68" t="s">
        <v>67</v>
      </c>
      <c r="D159" s="11" t="s">
        <v>73</v>
      </c>
      <c r="E159" s="8"/>
      <c r="F159" s="8"/>
      <c r="G159" s="8"/>
      <c r="H159" s="8"/>
      <c r="I159" s="8"/>
      <c r="J159" s="8"/>
      <c r="K159" s="8"/>
    </row>
  </sheetData>
  <autoFilter ref="A1:Y138"/>
  <phoneticPr fontId="0" type="noConversion"/>
  <dataValidations count="5">
    <dataValidation type="list" allowBlank="1" showInputMessage="1" showErrorMessage="1" sqref="H2:J122">
      <formula1>"In,Out,No Cxn,Stuck"</formula1>
    </dataValidation>
    <dataValidation type="list" allowBlank="1" showInputMessage="1" showErrorMessage="1" sqref="K2:K122">
      <formula1>"Missing,Broken,Replaced"</formula1>
    </dataValidation>
    <dataValidation type="list" allowBlank="1" showInputMessage="1" showErrorMessage="1" sqref="G2:G122">
      <formula1>"Loose,Missing"</formula1>
    </dataValidation>
    <dataValidation type="list" showInputMessage="1" showErrorMessage="1" sqref="E2:E122">
      <formula1>"In,Out,Loose, ,"</formula1>
    </dataValidation>
    <dataValidation type="list" allowBlank="1" showInputMessage="1" showErrorMessage="1" sqref="F2:F122">
      <formula1>"Loose,Missing,Broken"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Adirondack (DA)&amp;R&amp;11Dorm Jack Repairs Assessment 2017</oddHeader>
    <oddFooter>&amp;LCODES:&amp;C&amp;"Book Antiqua,Bold"Loose;  Missing;  Pushed IN;  Pulled OUT;  Broken; No cxn=No Connection; Stuck=Something stuck in jack
Page &amp;P of &amp;N&amp;RAdirondack Hall</oddFooter>
  </headerFooter>
  <rowBreaks count="3" manualBreakCount="3">
    <brk id="34" max="11" man="1"/>
    <brk id="56" max="11" man="1"/>
    <brk id="8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Z164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0" sqref="F120"/>
    </sheetView>
  </sheetViews>
  <sheetFormatPr defaultRowHeight="21" customHeight="1" x14ac:dyDescent="0.25"/>
  <cols>
    <col min="1" max="1" width="5.75" style="7" customWidth="1"/>
    <col min="2" max="2" width="7.875" customWidth="1"/>
    <col min="3" max="3" width="5.625" customWidth="1"/>
    <col min="4" max="4" width="8.25" customWidth="1"/>
    <col min="5" max="10" width="8.125" style="7" customWidth="1"/>
    <col min="11" max="11" width="12.25" style="7" customWidth="1"/>
    <col min="12" max="12" width="48.625" style="7" customWidth="1"/>
    <col min="13" max="14" width="9.625" style="17" customWidth="1"/>
    <col min="15" max="15" width="3.75" bestFit="1" customWidth="1"/>
    <col min="16" max="16" width="3.75" customWidth="1"/>
    <col min="17" max="17" width="4.25" bestFit="1" customWidth="1"/>
    <col min="18" max="18" width="3.625" bestFit="1" customWidth="1"/>
    <col min="19" max="19" width="4.125" bestFit="1" customWidth="1"/>
    <col min="20" max="20" width="4" bestFit="1" customWidth="1"/>
    <col min="21" max="21" width="2.875" customWidth="1"/>
    <col min="22" max="22" width="4.375" bestFit="1" customWidth="1"/>
    <col min="23" max="23" width="3.5" bestFit="1" customWidth="1"/>
    <col min="24" max="24" width="4.25" bestFit="1" customWidth="1"/>
    <col min="25" max="25" width="3.5" bestFit="1" customWidth="1"/>
  </cols>
  <sheetData>
    <row r="1" spans="1:26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1356</v>
      </c>
      <c r="G1" s="1" t="s">
        <v>1357</v>
      </c>
      <c r="H1" s="1" t="s">
        <v>1346</v>
      </c>
      <c r="I1" s="1" t="s">
        <v>1347</v>
      </c>
      <c r="J1" s="1" t="s">
        <v>1358</v>
      </c>
      <c r="K1" s="1" t="s">
        <v>1359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6" s="10" customFormat="1" ht="21.75" customHeight="1" x14ac:dyDescent="0.25">
      <c r="A2" s="20">
        <v>1</v>
      </c>
      <c r="B2" s="11" t="s">
        <v>1045</v>
      </c>
      <c r="C2" s="68" t="s">
        <v>72</v>
      </c>
      <c r="D2" s="11" t="s">
        <v>88</v>
      </c>
      <c r="E2" s="8"/>
      <c r="F2" s="8"/>
      <c r="G2" s="8"/>
      <c r="H2" s="8"/>
      <c r="I2" s="8"/>
      <c r="J2" s="8"/>
      <c r="K2" s="8"/>
      <c r="L2" s="9"/>
      <c r="M2" s="8" t="str">
        <f t="shared" ref="M2:M33" si="0">IF(AND(ISBLANK(E2),ISBLANK(F2),ISBLANK(G2),ISBLANK(H2),ISBLANK(I2),ISBLANK(J2)),"","YES")</f>
        <v/>
      </c>
      <c r="N2" s="8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s="10" customFormat="1" ht="21.75" customHeight="1" x14ac:dyDescent="0.25">
      <c r="A3" s="20">
        <v>1</v>
      </c>
      <c r="B3" s="11" t="s">
        <v>1045</v>
      </c>
      <c r="C3" s="68" t="s">
        <v>224</v>
      </c>
      <c r="D3" s="11" t="s">
        <v>168</v>
      </c>
      <c r="E3" s="8"/>
      <c r="F3" s="8"/>
      <c r="G3" s="8"/>
      <c r="H3" s="8" t="s">
        <v>1350</v>
      </c>
      <c r="I3" s="8" t="s">
        <v>1362</v>
      </c>
      <c r="J3" s="8"/>
      <c r="K3" s="8"/>
      <c r="L3" s="9" t="s">
        <v>1478</v>
      </c>
      <c r="M3" s="8" t="str">
        <f t="shared" si="0"/>
        <v>YES</v>
      </c>
      <c r="N3" s="8" t="str">
        <f t="shared" si="1"/>
        <v>YES</v>
      </c>
      <c r="O3" s="5"/>
      <c r="P3" s="5"/>
      <c r="Q3" s="5"/>
      <c r="R3" s="5"/>
      <c r="S3" s="5">
        <v>1</v>
      </c>
      <c r="T3" s="5"/>
      <c r="U3" s="5">
        <v>1</v>
      </c>
      <c r="V3" s="5"/>
      <c r="W3" s="5"/>
      <c r="X3" s="5"/>
      <c r="Y3" s="5">
        <v>1</v>
      </c>
    </row>
    <row r="4" spans="1:26" s="10" customFormat="1" ht="21.75" customHeight="1" x14ac:dyDescent="0.25">
      <c r="A4" s="20">
        <v>1</v>
      </c>
      <c r="B4" s="11" t="s">
        <v>467</v>
      </c>
      <c r="C4" s="68" t="s">
        <v>72</v>
      </c>
      <c r="D4" s="11" t="s">
        <v>103</v>
      </c>
      <c r="E4" s="8"/>
      <c r="F4" s="8"/>
      <c r="G4" s="8"/>
      <c r="H4" s="8"/>
      <c r="I4" s="8" t="s">
        <v>1362</v>
      </c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/>
      <c r="Q4" s="5"/>
      <c r="R4" s="5"/>
      <c r="S4" s="5"/>
      <c r="T4" s="5"/>
      <c r="U4" s="5"/>
      <c r="V4" s="5"/>
      <c r="W4" s="5"/>
      <c r="X4" s="5">
        <v>1</v>
      </c>
      <c r="Y4" s="5"/>
    </row>
    <row r="5" spans="1:26" s="10" customFormat="1" ht="21.75" customHeight="1" x14ac:dyDescent="0.25">
      <c r="A5" s="20">
        <v>1</v>
      </c>
      <c r="B5" s="11" t="s">
        <v>467</v>
      </c>
      <c r="C5" s="68" t="s">
        <v>248</v>
      </c>
      <c r="D5" s="11" t="s">
        <v>111</v>
      </c>
      <c r="E5" s="8" t="s">
        <v>1353</v>
      </c>
      <c r="F5" s="8"/>
      <c r="G5" s="8"/>
      <c r="H5" s="8"/>
      <c r="I5" s="8"/>
      <c r="J5" s="8"/>
      <c r="K5" s="8"/>
      <c r="L5" s="9"/>
      <c r="M5" s="8" t="str">
        <f t="shared" si="0"/>
        <v>YES</v>
      </c>
      <c r="N5" s="8" t="str">
        <f t="shared" si="1"/>
        <v>YES</v>
      </c>
      <c r="O5" s="5">
        <v>1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s="10" customFormat="1" ht="21.75" customHeight="1" x14ac:dyDescent="0.25">
      <c r="A6" s="20">
        <v>1</v>
      </c>
      <c r="B6" s="11" t="s">
        <v>468</v>
      </c>
      <c r="C6" s="68" t="s">
        <v>72</v>
      </c>
      <c r="D6" s="11" t="s">
        <v>126</v>
      </c>
      <c r="E6" s="8"/>
      <c r="F6" s="8"/>
      <c r="G6" s="8"/>
      <c r="H6" s="8" t="s">
        <v>1350</v>
      </c>
      <c r="I6" s="8"/>
      <c r="J6" s="8"/>
      <c r="K6" s="8"/>
      <c r="L6" s="9"/>
      <c r="M6" s="8" t="str">
        <f t="shared" si="0"/>
        <v>YES</v>
      </c>
      <c r="N6" s="8" t="str">
        <f t="shared" si="1"/>
        <v>YES</v>
      </c>
      <c r="O6" s="5"/>
      <c r="P6" s="5"/>
      <c r="Q6" s="5"/>
      <c r="R6" s="5"/>
      <c r="S6" s="5"/>
      <c r="T6" s="5"/>
      <c r="U6" s="5">
        <v>1</v>
      </c>
      <c r="V6" s="5"/>
      <c r="W6" s="5"/>
      <c r="X6" s="5"/>
      <c r="Y6" s="5"/>
    </row>
    <row r="7" spans="1:26" s="10" customFormat="1" ht="21.75" customHeight="1" x14ac:dyDescent="0.25">
      <c r="A7" s="20">
        <v>1</v>
      </c>
      <c r="B7" s="11" t="s">
        <v>468</v>
      </c>
      <c r="C7" s="68" t="s">
        <v>212</v>
      </c>
      <c r="D7" s="11" t="s">
        <v>141</v>
      </c>
      <c r="E7" s="8"/>
      <c r="F7" s="8"/>
      <c r="G7" s="8"/>
      <c r="H7" s="8" t="s">
        <v>1462</v>
      </c>
      <c r="I7" s="8"/>
      <c r="J7" s="8"/>
      <c r="K7" s="8"/>
      <c r="L7" s="9" t="s">
        <v>1463</v>
      </c>
      <c r="M7" s="8" t="str">
        <f t="shared" si="0"/>
        <v>YES</v>
      </c>
      <c r="N7" s="8" t="str">
        <f t="shared" si="1"/>
        <v>YES</v>
      </c>
      <c r="O7" s="5"/>
      <c r="P7" s="5"/>
      <c r="Q7" s="5"/>
      <c r="R7" s="5"/>
      <c r="S7" s="5"/>
      <c r="T7" s="5"/>
      <c r="U7" s="5">
        <v>1</v>
      </c>
      <c r="V7" s="5"/>
      <c r="W7" s="5"/>
      <c r="X7" s="5"/>
      <c r="Y7" s="5"/>
      <c r="Z7" s="10" t="s">
        <v>1879</v>
      </c>
    </row>
    <row r="8" spans="1:26" s="10" customFormat="1" ht="21.75" customHeight="1" x14ac:dyDescent="0.25">
      <c r="A8" s="20">
        <v>1</v>
      </c>
      <c r="B8" s="11" t="s">
        <v>1021</v>
      </c>
      <c r="C8" s="68" t="s">
        <v>72</v>
      </c>
      <c r="D8" s="11" t="s">
        <v>169</v>
      </c>
      <c r="E8" s="8"/>
      <c r="F8" s="8"/>
      <c r="G8" s="8"/>
      <c r="H8" s="8" t="s">
        <v>1352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>
        <v>1</v>
      </c>
      <c r="R8" s="5"/>
      <c r="S8" s="5"/>
      <c r="T8" s="5"/>
      <c r="U8" s="5"/>
      <c r="V8" s="5"/>
      <c r="W8" s="5"/>
      <c r="X8" s="5"/>
      <c r="Y8" s="5"/>
    </row>
    <row r="9" spans="1:26" s="10" customFormat="1" ht="21.75" customHeight="1" x14ac:dyDescent="0.25">
      <c r="A9" s="20">
        <v>1</v>
      </c>
      <c r="B9" s="11" t="s">
        <v>1021</v>
      </c>
      <c r="C9" s="68" t="s">
        <v>233</v>
      </c>
      <c r="D9" s="11" t="s">
        <v>154</v>
      </c>
      <c r="E9" s="8"/>
      <c r="F9" s="8"/>
      <c r="G9" s="8"/>
      <c r="H9" s="8"/>
      <c r="I9" s="8"/>
      <c r="J9" s="8"/>
      <c r="K9" s="8"/>
      <c r="L9" s="9"/>
      <c r="M9" s="8" t="str">
        <f t="shared" si="0"/>
        <v/>
      </c>
      <c r="N9" s="8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s="10" customFormat="1" ht="21.75" customHeight="1" x14ac:dyDescent="0.25">
      <c r="A10" s="20">
        <v>1</v>
      </c>
      <c r="B10" s="11" t="s">
        <v>469</v>
      </c>
      <c r="C10" s="68" t="s">
        <v>72</v>
      </c>
      <c r="D10" s="11" t="s">
        <v>74</v>
      </c>
      <c r="E10" s="8"/>
      <c r="F10" s="8"/>
      <c r="G10" s="8"/>
      <c r="H10" s="8"/>
      <c r="I10" s="8"/>
      <c r="J10" s="8"/>
      <c r="K10" s="8"/>
      <c r="L10" s="9"/>
      <c r="M10" s="8" t="str">
        <f t="shared" si="0"/>
        <v/>
      </c>
      <c r="N10" s="8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s="10" customFormat="1" ht="21.75" customHeight="1" x14ac:dyDescent="0.25">
      <c r="A11" s="20">
        <v>1</v>
      </c>
      <c r="B11" s="11" t="s">
        <v>469</v>
      </c>
      <c r="C11" s="68" t="s">
        <v>213</v>
      </c>
      <c r="D11" s="11" t="s">
        <v>89</v>
      </c>
      <c r="E11" s="8"/>
      <c r="F11" s="8"/>
      <c r="G11" s="8"/>
      <c r="H11" s="8" t="s">
        <v>1350</v>
      </c>
      <c r="I11" s="8" t="s">
        <v>1362</v>
      </c>
      <c r="J11" s="8"/>
      <c r="K11" s="8"/>
      <c r="L11" s="9"/>
      <c r="M11" s="8" t="str">
        <f t="shared" si="0"/>
        <v>YES</v>
      </c>
      <c r="N11" s="8" t="str">
        <f t="shared" si="1"/>
        <v>YES</v>
      </c>
      <c r="O11" s="5"/>
      <c r="P11" s="5"/>
      <c r="Q11" s="5">
        <v>1</v>
      </c>
      <c r="R11" s="5"/>
      <c r="S11" s="5"/>
      <c r="T11" s="5"/>
      <c r="U11" s="5"/>
      <c r="V11" s="5"/>
      <c r="W11" s="5"/>
      <c r="X11" s="5"/>
      <c r="Y11" s="5">
        <v>1</v>
      </c>
    </row>
    <row r="12" spans="1:26" s="10" customFormat="1" ht="21.75" customHeight="1" x14ac:dyDescent="0.25">
      <c r="A12" s="20">
        <v>1</v>
      </c>
      <c r="B12" s="11" t="s">
        <v>511</v>
      </c>
      <c r="C12" s="68" t="s">
        <v>72</v>
      </c>
      <c r="D12" s="11" t="s">
        <v>104</v>
      </c>
      <c r="E12" s="8"/>
      <c r="F12" s="8"/>
      <c r="G12" s="8"/>
      <c r="H12" s="8"/>
      <c r="I12" s="8"/>
      <c r="J12" s="8"/>
      <c r="K12" s="8"/>
      <c r="L12" s="9" t="s">
        <v>1369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s="10" customFormat="1" ht="21.75" customHeight="1" x14ac:dyDescent="0.25">
      <c r="A13" s="20">
        <v>1</v>
      </c>
      <c r="B13" s="11" t="s">
        <v>511</v>
      </c>
      <c r="C13" s="68" t="s">
        <v>234</v>
      </c>
      <c r="D13" s="11" t="s">
        <v>112</v>
      </c>
      <c r="E13" s="8"/>
      <c r="F13" s="8"/>
      <c r="G13" s="8"/>
      <c r="H13" s="8"/>
      <c r="I13" s="8"/>
      <c r="J13" s="8"/>
      <c r="K13" s="8"/>
      <c r="L13" s="9"/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s="10" customFormat="1" ht="21.75" customHeight="1" x14ac:dyDescent="0.25">
      <c r="A14" s="20">
        <v>1</v>
      </c>
      <c r="B14" s="11" t="s">
        <v>512</v>
      </c>
      <c r="C14" s="68" t="s">
        <v>249</v>
      </c>
      <c r="D14" s="11" t="s">
        <v>127</v>
      </c>
      <c r="E14" s="8"/>
      <c r="F14" s="8"/>
      <c r="G14" s="8"/>
      <c r="H14" s="8"/>
      <c r="I14" s="8"/>
      <c r="J14" s="8"/>
      <c r="K14" s="8"/>
      <c r="L14" s="9"/>
      <c r="M14" s="8" t="str">
        <f t="shared" si="0"/>
        <v/>
      </c>
      <c r="N14" s="8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s="10" customFormat="1" ht="21.75" customHeight="1" x14ac:dyDescent="0.25">
      <c r="A15" s="20">
        <v>1</v>
      </c>
      <c r="B15" s="11" t="s">
        <v>1044</v>
      </c>
      <c r="C15" s="68" t="s">
        <v>258</v>
      </c>
      <c r="D15" s="11" t="s">
        <v>142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s="10" customFormat="1" ht="19.5" customHeight="1" x14ac:dyDescent="0.25">
      <c r="A16" s="20">
        <v>1</v>
      </c>
      <c r="B16" s="11" t="s">
        <v>1044</v>
      </c>
      <c r="C16" s="68" t="s">
        <v>72</v>
      </c>
      <c r="D16" s="11" t="s">
        <v>155</v>
      </c>
      <c r="E16" s="8"/>
      <c r="F16" s="8"/>
      <c r="G16" s="8"/>
      <c r="H16" s="8"/>
      <c r="I16" s="8"/>
      <c r="J16" s="8"/>
      <c r="K16" s="8"/>
      <c r="L16" s="9"/>
      <c r="M16" s="8" t="str">
        <f t="shared" si="0"/>
        <v/>
      </c>
      <c r="N16" s="8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0" customFormat="1" ht="21.75" customHeight="1" x14ac:dyDescent="0.25">
      <c r="A17" s="20">
        <v>1</v>
      </c>
      <c r="B17" s="11" t="s">
        <v>1023</v>
      </c>
      <c r="C17" s="68" t="s">
        <v>72</v>
      </c>
      <c r="D17" s="11" t="s">
        <v>75</v>
      </c>
      <c r="E17" s="8"/>
      <c r="F17" s="8"/>
      <c r="G17" s="8"/>
      <c r="H17" s="8" t="s">
        <v>1350</v>
      </c>
      <c r="I17" s="8"/>
      <c r="J17" s="8"/>
      <c r="K17" s="8"/>
      <c r="L17" s="9"/>
      <c r="M17" s="8" t="str">
        <f t="shared" si="0"/>
        <v>YES</v>
      </c>
      <c r="N17" s="8" t="str">
        <f t="shared" si="1"/>
        <v>YES</v>
      </c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</row>
    <row r="18" spans="1:25" s="10" customFormat="1" ht="21.75" customHeight="1" x14ac:dyDescent="0.25">
      <c r="A18" s="20">
        <v>1</v>
      </c>
      <c r="B18" s="11" t="s">
        <v>1023</v>
      </c>
      <c r="C18" s="68" t="s">
        <v>214</v>
      </c>
      <c r="D18" s="11" t="s">
        <v>90</v>
      </c>
      <c r="E18" s="8"/>
      <c r="F18" s="8"/>
      <c r="G18" s="8"/>
      <c r="H18" s="8"/>
      <c r="I18" s="8" t="s">
        <v>1362</v>
      </c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</v>
      </c>
    </row>
    <row r="19" spans="1:25" s="10" customFormat="1" ht="21.75" customHeight="1" x14ac:dyDescent="0.25">
      <c r="A19" s="20">
        <v>1</v>
      </c>
      <c r="B19" s="11" t="s">
        <v>1024</v>
      </c>
      <c r="C19" s="68" t="s">
        <v>72</v>
      </c>
      <c r="D19" s="11" t="s">
        <v>113</v>
      </c>
      <c r="E19" s="8"/>
      <c r="F19" s="8"/>
      <c r="G19" s="8"/>
      <c r="H19" s="8" t="s">
        <v>1350</v>
      </c>
      <c r="I19" s="8" t="s">
        <v>1362</v>
      </c>
      <c r="J19" s="8"/>
      <c r="K19" s="8"/>
      <c r="L19" s="9"/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>
        <v>1</v>
      </c>
    </row>
    <row r="20" spans="1:25" s="10" customFormat="1" ht="21.75" customHeight="1" x14ac:dyDescent="0.25">
      <c r="A20" s="20">
        <v>1</v>
      </c>
      <c r="B20" s="11" t="s">
        <v>1024</v>
      </c>
      <c r="C20" s="68" t="s">
        <v>235</v>
      </c>
      <c r="D20" s="11" t="s">
        <v>128</v>
      </c>
      <c r="E20" s="8"/>
      <c r="F20" s="8"/>
      <c r="G20" s="8"/>
      <c r="H20" s="8" t="s">
        <v>1350</v>
      </c>
      <c r="I20" s="8" t="s">
        <v>1362</v>
      </c>
      <c r="J20" s="8"/>
      <c r="K20" s="8"/>
      <c r="L20" s="9"/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>
        <v>1</v>
      </c>
    </row>
    <row r="21" spans="1:25" s="10" customFormat="1" ht="21.75" customHeight="1" x14ac:dyDescent="0.25">
      <c r="A21" s="20">
        <v>1</v>
      </c>
      <c r="B21" s="11" t="s">
        <v>473</v>
      </c>
      <c r="C21" s="68" t="s">
        <v>72</v>
      </c>
      <c r="D21" s="11" t="s">
        <v>176</v>
      </c>
      <c r="E21" s="8"/>
      <c r="F21" s="8"/>
      <c r="G21" s="8"/>
      <c r="H21" s="8"/>
      <c r="I21" s="8" t="s">
        <v>1362</v>
      </c>
      <c r="J21" s="8"/>
      <c r="K21" s="8"/>
      <c r="L21" s="9"/>
      <c r="M21" s="8" t="str">
        <f t="shared" si="0"/>
        <v>YES</v>
      </c>
      <c r="N21" s="8" t="str">
        <f t="shared" si="1"/>
        <v>YES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1</v>
      </c>
    </row>
    <row r="22" spans="1:25" s="10" customFormat="1" ht="21.75" customHeight="1" x14ac:dyDescent="0.25">
      <c r="A22" s="20">
        <v>1</v>
      </c>
      <c r="B22" s="11" t="s">
        <v>473</v>
      </c>
      <c r="C22" s="68" t="s">
        <v>215</v>
      </c>
      <c r="D22" s="11" t="s">
        <v>76</v>
      </c>
      <c r="E22" s="8"/>
      <c r="F22" s="8"/>
      <c r="G22" s="8"/>
      <c r="H22" s="8"/>
      <c r="I22" s="8"/>
      <c r="J22" s="8"/>
      <c r="K22" s="8"/>
      <c r="L22" s="9"/>
      <c r="M22" s="8" t="str">
        <f t="shared" si="0"/>
        <v/>
      </c>
      <c r="N22" s="8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10" customFormat="1" ht="21.75" customHeight="1" x14ac:dyDescent="0.25">
      <c r="A23" s="20">
        <v>1</v>
      </c>
      <c r="B23" s="11" t="s">
        <v>474</v>
      </c>
      <c r="C23" s="68" t="s">
        <v>72</v>
      </c>
      <c r="D23" s="11" t="s">
        <v>156</v>
      </c>
      <c r="E23" s="8"/>
      <c r="F23" s="8"/>
      <c r="G23" s="8"/>
      <c r="H23" s="8"/>
      <c r="I23" s="8" t="s">
        <v>1362</v>
      </c>
      <c r="J23" s="8"/>
      <c r="K23" s="8"/>
      <c r="L23" s="9" t="s">
        <v>1463</v>
      </c>
      <c r="M23" s="8" t="str">
        <f t="shared" si="0"/>
        <v>YES</v>
      </c>
      <c r="N23" s="8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</v>
      </c>
    </row>
    <row r="24" spans="1:25" s="10" customFormat="1" ht="21.75" customHeight="1" x14ac:dyDescent="0.25">
      <c r="A24" s="20">
        <v>1</v>
      </c>
      <c r="B24" s="11" t="s">
        <v>474</v>
      </c>
      <c r="C24" s="68" t="s">
        <v>236</v>
      </c>
      <c r="D24" s="11" t="s">
        <v>143</v>
      </c>
      <c r="E24" s="8"/>
      <c r="F24" s="8"/>
      <c r="G24" s="8"/>
      <c r="H24" s="8"/>
      <c r="I24" s="8" t="s">
        <v>1362</v>
      </c>
      <c r="J24" s="8"/>
      <c r="K24" s="8" t="s">
        <v>1354</v>
      </c>
      <c r="L24" s="9" t="s">
        <v>1477</v>
      </c>
      <c r="M24" s="8" t="str">
        <f t="shared" si="0"/>
        <v>YES</v>
      </c>
      <c r="N24" s="8" t="str">
        <f t="shared" si="1"/>
        <v>YES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1</v>
      </c>
    </row>
    <row r="25" spans="1:25" s="10" customFormat="1" ht="21.75" customHeight="1" x14ac:dyDescent="0.25">
      <c r="A25" s="20">
        <v>1</v>
      </c>
      <c r="B25" s="11" t="s">
        <v>475</v>
      </c>
      <c r="C25" s="68">
        <v>17316</v>
      </c>
      <c r="D25" s="11" t="s">
        <v>91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0" customFormat="1" ht="21.75" customHeight="1" x14ac:dyDescent="0.25">
      <c r="A26" s="20">
        <v>1</v>
      </c>
      <c r="B26" s="11" t="s">
        <v>475</v>
      </c>
      <c r="C26" s="68"/>
      <c r="D26" s="11" t="s">
        <v>105</v>
      </c>
      <c r="E26" s="8"/>
      <c r="F26" s="8"/>
      <c r="G26" s="8"/>
      <c r="H26" s="8"/>
      <c r="I26" s="8" t="s">
        <v>1350</v>
      </c>
      <c r="J26" s="8" t="s">
        <v>1362</v>
      </c>
      <c r="K26" s="8"/>
      <c r="L26" s="9"/>
      <c r="M26" s="8" t="str">
        <f t="shared" si="0"/>
        <v>YES</v>
      </c>
      <c r="N26" s="8" t="str">
        <f t="shared" si="1"/>
        <v>YES</v>
      </c>
      <c r="O26" s="5"/>
      <c r="P26" s="5"/>
      <c r="Q26" s="5">
        <v>1</v>
      </c>
      <c r="R26" s="5"/>
      <c r="S26" s="5"/>
      <c r="T26" s="5"/>
      <c r="U26" s="5"/>
      <c r="V26" s="5"/>
      <c r="W26" s="5"/>
      <c r="X26" s="5">
        <v>1</v>
      </c>
      <c r="Y26" s="5"/>
    </row>
    <row r="27" spans="1:25" s="10" customFormat="1" ht="21.75" customHeight="1" x14ac:dyDescent="0.25">
      <c r="A27" s="20">
        <v>1</v>
      </c>
      <c r="B27" s="11" t="s">
        <v>476</v>
      </c>
      <c r="C27" s="68" t="s">
        <v>72</v>
      </c>
      <c r="D27" s="11" t="s">
        <v>174</v>
      </c>
      <c r="E27" s="8"/>
      <c r="F27" s="8"/>
      <c r="G27" s="8"/>
      <c r="H27" s="8" t="s">
        <v>1350</v>
      </c>
      <c r="I27" s="8" t="s">
        <v>1362</v>
      </c>
      <c r="J27" s="8" t="s">
        <v>1350</v>
      </c>
      <c r="K27" s="8"/>
      <c r="L27" s="9"/>
      <c r="M27" s="8" t="str">
        <f t="shared" si="0"/>
        <v>YES</v>
      </c>
      <c r="N27" s="8" t="str">
        <f t="shared" si="1"/>
        <v>YES</v>
      </c>
      <c r="O27" s="5"/>
      <c r="P27" s="5">
        <v>1</v>
      </c>
      <c r="Q27" s="5"/>
      <c r="R27" s="5"/>
      <c r="S27" s="5"/>
      <c r="T27" s="5"/>
      <c r="U27" s="5"/>
      <c r="V27" s="5"/>
      <c r="W27" s="5"/>
      <c r="X27" s="5"/>
      <c r="Y27" s="5">
        <v>1</v>
      </c>
    </row>
    <row r="28" spans="1:25" s="10" customFormat="1" ht="21.75" customHeight="1" x14ac:dyDescent="0.25">
      <c r="A28" s="20">
        <v>1</v>
      </c>
      <c r="B28" s="11" t="s">
        <v>476</v>
      </c>
      <c r="C28" s="68" t="s">
        <v>225</v>
      </c>
      <c r="D28" s="11" t="s">
        <v>114</v>
      </c>
      <c r="E28" s="8"/>
      <c r="F28" s="8"/>
      <c r="G28" s="8"/>
      <c r="H28" s="8" t="s">
        <v>1362</v>
      </c>
      <c r="I28" s="8" t="s">
        <v>1362</v>
      </c>
      <c r="J28" s="8"/>
      <c r="K28" s="8"/>
      <c r="L28" s="9"/>
      <c r="M28" s="8" t="str">
        <f t="shared" si="0"/>
        <v>YES</v>
      </c>
      <c r="N28" s="8" t="str">
        <f t="shared" si="1"/>
        <v>YES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1</v>
      </c>
    </row>
    <row r="29" spans="1:25" s="10" customFormat="1" ht="21" customHeight="1" x14ac:dyDescent="0.25">
      <c r="A29" s="20">
        <v>1</v>
      </c>
      <c r="B29" s="11" t="s">
        <v>477</v>
      </c>
      <c r="C29" s="68" t="s">
        <v>72</v>
      </c>
      <c r="D29" s="11" t="s">
        <v>129</v>
      </c>
      <c r="E29" s="8"/>
      <c r="F29" s="8"/>
      <c r="G29" s="8"/>
      <c r="H29" s="8" t="s">
        <v>1352</v>
      </c>
      <c r="I29" s="8" t="s">
        <v>1362</v>
      </c>
      <c r="J29" s="8"/>
      <c r="K29" s="8"/>
      <c r="L29" s="9"/>
      <c r="M29" s="8" t="str">
        <f t="shared" si="0"/>
        <v>YES</v>
      </c>
      <c r="N29" s="8" t="str">
        <f t="shared" si="1"/>
        <v>YES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1</v>
      </c>
    </row>
    <row r="30" spans="1:25" s="10" customFormat="1" ht="21" customHeight="1" x14ac:dyDescent="0.25">
      <c r="A30" s="20">
        <v>1</v>
      </c>
      <c r="B30" s="11" t="s">
        <v>477</v>
      </c>
      <c r="C30" s="68" t="s">
        <v>250</v>
      </c>
      <c r="D30" s="11" t="s">
        <v>144</v>
      </c>
      <c r="E30" s="8"/>
      <c r="F30" s="8"/>
      <c r="G30" s="8"/>
      <c r="H30" s="8"/>
      <c r="I30" s="8" t="s">
        <v>1362</v>
      </c>
      <c r="J30" s="8"/>
      <c r="K30" s="8"/>
      <c r="L30" s="9"/>
      <c r="M30" s="8" t="str">
        <f t="shared" si="0"/>
        <v>YES</v>
      </c>
      <c r="N30" s="8" t="str">
        <f t="shared" si="1"/>
        <v>YES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</v>
      </c>
    </row>
    <row r="31" spans="1:25" s="10" customFormat="1" ht="21" customHeight="1" x14ac:dyDescent="0.25">
      <c r="A31" s="20">
        <v>1</v>
      </c>
      <c r="B31" s="11" t="s">
        <v>478</v>
      </c>
      <c r="C31" s="68" t="s">
        <v>72</v>
      </c>
      <c r="D31" s="11" t="s">
        <v>157</v>
      </c>
      <c r="E31" s="8"/>
      <c r="F31" s="8"/>
      <c r="G31" s="8"/>
      <c r="H31" s="8" t="s">
        <v>1350</v>
      </c>
      <c r="I31" s="8"/>
      <c r="J31" s="8"/>
      <c r="K31" s="8"/>
      <c r="L31" s="9"/>
      <c r="M31" s="8" t="str">
        <f t="shared" si="0"/>
        <v>YES</v>
      </c>
      <c r="N31" s="8" t="str">
        <f t="shared" si="1"/>
        <v>YES</v>
      </c>
      <c r="O31" s="5"/>
      <c r="P31" s="5"/>
      <c r="Q31" s="5"/>
      <c r="R31" s="5"/>
      <c r="S31" s="5"/>
      <c r="T31" s="5"/>
      <c r="U31" s="5">
        <v>1</v>
      </c>
      <c r="V31" s="5"/>
      <c r="W31" s="5"/>
      <c r="X31" s="5"/>
      <c r="Y31" s="5"/>
    </row>
    <row r="32" spans="1:25" s="10" customFormat="1" ht="21" customHeight="1" x14ac:dyDescent="0.25">
      <c r="A32" s="20">
        <v>1</v>
      </c>
      <c r="B32" s="11" t="s">
        <v>478</v>
      </c>
      <c r="C32" s="68" t="s">
        <v>226</v>
      </c>
      <c r="D32" s="11" t="s">
        <v>77</v>
      </c>
      <c r="E32" s="8"/>
      <c r="F32" s="8"/>
      <c r="G32" s="8"/>
      <c r="H32" s="8" t="s">
        <v>1362</v>
      </c>
      <c r="I32" s="8"/>
      <c r="J32" s="8"/>
      <c r="K32" s="8"/>
      <c r="L32" s="9"/>
      <c r="M32" s="8" t="str">
        <f t="shared" si="0"/>
        <v>YES</v>
      </c>
      <c r="N32" s="8" t="str">
        <f t="shared" si="1"/>
        <v>YES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0" customFormat="1" ht="21" customHeight="1" x14ac:dyDescent="0.25">
      <c r="A33" s="20">
        <v>1</v>
      </c>
      <c r="B33" s="11" t="s">
        <v>1025</v>
      </c>
      <c r="C33" s="68" t="s">
        <v>257</v>
      </c>
      <c r="D33" s="11" t="s">
        <v>201</v>
      </c>
      <c r="E33" s="8"/>
      <c r="F33" s="8"/>
      <c r="G33" s="8"/>
      <c r="H33" s="8" t="s">
        <v>1350</v>
      </c>
      <c r="I33" s="8" t="s">
        <v>1362</v>
      </c>
      <c r="J33" s="8"/>
      <c r="K33" s="8"/>
      <c r="L33" s="9"/>
      <c r="M33" s="8" t="str">
        <f t="shared" si="0"/>
        <v>YES</v>
      </c>
      <c r="N33" s="8" t="str">
        <f t="shared" si="1"/>
        <v>YES</v>
      </c>
      <c r="O33" s="5"/>
      <c r="P33" s="5"/>
      <c r="Q33" s="5"/>
      <c r="R33" s="5"/>
      <c r="S33" s="5"/>
      <c r="T33" s="5"/>
      <c r="U33" s="5">
        <v>1</v>
      </c>
      <c r="V33" s="5"/>
      <c r="W33" s="5"/>
      <c r="X33" s="5">
        <v>1</v>
      </c>
      <c r="Y33" s="5"/>
    </row>
    <row r="34" spans="1:25" s="10" customFormat="1" ht="21" customHeight="1" x14ac:dyDescent="0.25">
      <c r="A34" s="20">
        <v>1</v>
      </c>
      <c r="B34" s="11" t="s">
        <v>1025</v>
      </c>
      <c r="C34" s="68" t="s">
        <v>72</v>
      </c>
      <c r="D34" s="11" t="s">
        <v>205</v>
      </c>
      <c r="E34" s="8"/>
      <c r="F34" s="8"/>
      <c r="G34" s="8"/>
      <c r="H34" s="8" t="s">
        <v>1350</v>
      </c>
      <c r="I34" s="8" t="s">
        <v>1462</v>
      </c>
      <c r="J34" s="8"/>
      <c r="K34" s="8"/>
      <c r="L34" s="9"/>
      <c r="M34" s="8" t="str">
        <f t="shared" ref="M34:M65" si="2">IF(AND(ISBLANK(E34),ISBLANK(F34),ISBLANK(G34),ISBLANK(H34),ISBLANK(I34),ISBLANK(J34)),"","YES")</f>
        <v>YES</v>
      </c>
      <c r="N34" s="8" t="str">
        <f t="shared" ref="N34:N65" si="3">IF(AND(ISBLANK(E34),ISBLANK(F34),ISBLANK(G34),ISBLANK(H34),ISBLANK(I34),ISBLANK(J34),ISBLANK(K34)),"","YES")</f>
        <v>YES</v>
      </c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</row>
    <row r="35" spans="1:25" s="10" customFormat="1" ht="21" customHeight="1" x14ac:dyDescent="0.25">
      <c r="A35" s="20">
        <v>2</v>
      </c>
      <c r="B35" s="11" t="s">
        <v>479</v>
      </c>
      <c r="C35" s="68" t="s">
        <v>237</v>
      </c>
      <c r="D35" s="11" t="s">
        <v>92</v>
      </c>
      <c r="E35" s="8"/>
      <c r="F35" s="8"/>
      <c r="G35" s="8"/>
      <c r="H35" s="8"/>
      <c r="I35" s="8"/>
      <c r="J35" s="8" t="s">
        <v>1362</v>
      </c>
      <c r="K35" s="8" t="s">
        <v>1355</v>
      </c>
      <c r="L35" s="9" t="s">
        <v>1471</v>
      </c>
      <c r="M35" s="8" t="str">
        <f t="shared" si="2"/>
        <v>YES</v>
      </c>
      <c r="N35" s="8" t="str">
        <f t="shared" si="3"/>
        <v>YES</v>
      </c>
      <c r="O35" s="5"/>
      <c r="P35" s="5"/>
      <c r="Q35" s="5"/>
      <c r="R35" s="5"/>
      <c r="S35" s="5"/>
      <c r="T35" s="5"/>
      <c r="U35" s="5"/>
      <c r="V35" s="5">
        <v>1</v>
      </c>
      <c r="W35" s="5"/>
      <c r="X35" s="5"/>
      <c r="Y35" s="5"/>
    </row>
    <row r="36" spans="1:25" s="10" customFormat="1" ht="21" customHeight="1" x14ac:dyDescent="0.25">
      <c r="A36" s="20">
        <v>2</v>
      </c>
      <c r="B36" s="11" t="s">
        <v>479</v>
      </c>
      <c r="C36" s="68" t="s">
        <v>72</v>
      </c>
      <c r="D36" s="11" t="s">
        <v>115</v>
      </c>
      <c r="E36" s="8"/>
      <c r="F36" s="8"/>
      <c r="G36" s="8"/>
      <c r="H36" s="8"/>
      <c r="I36" s="8"/>
      <c r="J36" s="8"/>
      <c r="K36" s="8"/>
      <c r="L36" s="9"/>
      <c r="M36" s="8" t="str">
        <f t="shared" si="2"/>
        <v/>
      </c>
      <c r="N36" s="8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0" customFormat="1" ht="21" customHeight="1" x14ac:dyDescent="0.25">
      <c r="A37" s="20">
        <v>2</v>
      </c>
      <c r="B37" s="11" t="s">
        <v>480</v>
      </c>
      <c r="C37" s="68" t="s">
        <v>72</v>
      </c>
      <c r="D37" s="11" t="s">
        <v>130</v>
      </c>
      <c r="E37" s="8"/>
      <c r="F37" s="8" t="s">
        <v>1353</v>
      </c>
      <c r="G37" s="8"/>
      <c r="H37" s="8" t="s">
        <v>1350</v>
      </c>
      <c r="I37" s="8" t="s">
        <v>1350</v>
      </c>
      <c r="J37" s="8"/>
      <c r="K37" s="8"/>
      <c r="L37" s="9"/>
      <c r="M37" s="8" t="str">
        <f t="shared" si="2"/>
        <v>YES</v>
      </c>
      <c r="N37" s="8" t="str">
        <f t="shared" si="3"/>
        <v>YES</v>
      </c>
      <c r="O37" s="5"/>
      <c r="P37" s="5"/>
      <c r="Q37" s="5">
        <v>1</v>
      </c>
      <c r="R37" s="5"/>
      <c r="S37" s="5"/>
      <c r="T37" s="5"/>
      <c r="U37" s="5"/>
      <c r="V37" s="5"/>
      <c r="W37" s="5"/>
      <c r="X37" s="5"/>
      <c r="Y37" s="5"/>
    </row>
    <row r="38" spans="1:25" s="10" customFormat="1" ht="21" customHeight="1" x14ac:dyDescent="0.25">
      <c r="A38" s="20">
        <v>2</v>
      </c>
      <c r="B38" s="11" t="s">
        <v>480</v>
      </c>
      <c r="C38" s="68" t="s">
        <v>216</v>
      </c>
      <c r="D38" s="11" t="s">
        <v>145</v>
      </c>
      <c r="E38" s="8"/>
      <c r="F38" s="8"/>
      <c r="G38" s="8"/>
      <c r="H38" s="8"/>
      <c r="I38" s="8"/>
      <c r="J38" s="8"/>
      <c r="K38" s="8" t="s">
        <v>1355</v>
      </c>
      <c r="L38" s="9" t="s">
        <v>1471</v>
      </c>
      <c r="M38" s="8" t="str">
        <f t="shared" si="2"/>
        <v/>
      </c>
      <c r="N38" s="8" t="str">
        <f t="shared" si="3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0" customFormat="1" ht="21" customHeight="1" x14ac:dyDescent="0.25">
      <c r="A39" s="20">
        <v>2</v>
      </c>
      <c r="B39" s="11" t="s">
        <v>1026</v>
      </c>
      <c r="C39" s="68" t="s">
        <v>72</v>
      </c>
      <c r="D39" s="11" t="s">
        <v>158</v>
      </c>
      <c r="E39" s="8"/>
      <c r="F39" s="8"/>
      <c r="G39" s="8"/>
      <c r="H39" s="8"/>
      <c r="I39" s="8" t="s">
        <v>1362</v>
      </c>
      <c r="J39" s="8"/>
      <c r="K39" s="8"/>
      <c r="L39" s="9"/>
      <c r="M39" s="8" t="str">
        <f t="shared" si="2"/>
        <v>YES</v>
      </c>
      <c r="N39" s="8" t="str">
        <f t="shared" si="3"/>
        <v>YES</v>
      </c>
      <c r="O39" s="5"/>
      <c r="P39" s="5"/>
      <c r="Q39" s="5"/>
      <c r="R39" s="5"/>
      <c r="S39" s="5">
        <v>1</v>
      </c>
      <c r="T39" s="5"/>
      <c r="U39" s="5"/>
      <c r="V39" s="5"/>
      <c r="W39" s="5"/>
      <c r="X39" s="5"/>
      <c r="Y39" s="5">
        <v>1</v>
      </c>
    </row>
    <row r="40" spans="1:25" s="10" customFormat="1" ht="21" customHeight="1" x14ac:dyDescent="0.25">
      <c r="A40" s="20">
        <v>2</v>
      </c>
      <c r="B40" s="11" t="s">
        <v>1026</v>
      </c>
      <c r="C40" s="68" t="s">
        <v>259</v>
      </c>
      <c r="D40" s="11" t="s">
        <v>78</v>
      </c>
      <c r="E40" s="8"/>
      <c r="F40" s="8"/>
      <c r="G40" s="8"/>
      <c r="H40" s="8" t="s">
        <v>1350</v>
      </c>
      <c r="I40" s="8"/>
      <c r="J40" s="8"/>
      <c r="K40" s="8"/>
      <c r="L40" s="9"/>
      <c r="M40" s="8" t="str">
        <f t="shared" si="2"/>
        <v>YES</v>
      </c>
      <c r="N40" s="8" t="str">
        <f t="shared" si="3"/>
        <v>YES</v>
      </c>
      <c r="O40" s="5"/>
      <c r="P40" s="5"/>
      <c r="Q40" s="5"/>
      <c r="R40" s="5"/>
      <c r="S40" s="5"/>
      <c r="T40" s="5"/>
      <c r="U40" s="5">
        <v>1</v>
      </c>
      <c r="V40" s="5"/>
      <c r="W40" s="5"/>
      <c r="X40" s="5"/>
      <c r="Y40" s="5"/>
    </row>
    <row r="41" spans="1:25" s="10" customFormat="1" ht="21" customHeight="1" x14ac:dyDescent="0.25">
      <c r="A41" s="20">
        <v>2</v>
      </c>
      <c r="B41" s="11" t="s">
        <v>481</v>
      </c>
      <c r="C41" s="68" t="s">
        <v>72</v>
      </c>
      <c r="D41" s="11" t="s">
        <v>170</v>
      </c>
      <c r="E41" s="8"/>
      <c r="F41" s="8"/>
      <c r="G41" s="8"/>
      <c r="H41" s="8"/>
      <c r="I41" s="8"/>
      <c r="J41" s="8"/>
      <c r="K41" s="8"/>
      <c r="L41" s="9"/>
      <c r="M41" s="8" t="str">
        <f t="shared" si="2"/>
        <v/>
      </c>
      <c r="N41" s="8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0" customFormat="1" ht="21" customHeight="1" x14ac:dyDescent="0.25">
      <c r="A42" s="20">
        <v>2</v>
      </c>
      <c r="B42" s="11" t="s">
        <v>481</v>
      </c>
      <c r="C42" s="68" t="s">
        <v>238</v>
      </c>
      <c r="D42" s="11" t="s">
        <v>93</v>
      </c>
      <c r="E42" s="8"/>
      <c r="F42" s="8"/>
      <c r="G42" s="8"/>
      <c r="H42" s="8"/>
      <c r="I42" s="8"/>
      <c r="J42" s="8"/>
      <c r="K42" s="8"/>
      <c r="L42" s="9"/>
      <c r="M42" s="8" t="str">
        <f t="shared" si="2"/>
        <v/>
      </c>
      <c r="N42" s="8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0" customFormat="1" ht="21" customHeight="1" x14ac:dyDescent="0.25">
      <c r="A43" s="20">
        <v>2</v>
      </c>
      <c r="B43" s="11" t="s">
        <v>482</v>
      </c>
      <c r="C43" s="68" t="s">
        <v>72</v>
      </c>
      <c r="D43" s="11" t="s">
        <v>106</v>
      </c>
      <c r="E43" s="8"/>
      <c r="F43" s="8"/>
      <c r="G43" s="8"/>
      <c r="H43" s="8"/>
      <c r="I43" s="8" t="s">
        <v>1362</v>
      </c>
      <c r="J43" s="8"/>
      <c r="K43" s="8"/>
      <c r="L43" s="9"/>
      <c r="M43" s="8" t="str">
        <f t="shared" si="2"/>
        <v>YES</v>
      </c>
      <c r="N43" s="8" t="str">
        <f t="shared" si="3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1</v>
      </c>
    </row>
    <row r="44" spans="1:25" s="10" customFormat="1" ht="21" customHeight="1" x14ac:dyDescent="0.25">
      <c r="A44" s="20">
        <v>2</v>
      </c>
      <c r="B44" s="11" t="s">
        <v>482</v>
      </c>
      <c r="C44" s="68" t="s">
        <v>217</v>
      </c>
      <c r="D44" s="11" t="s">
        <v>116</v>
      </c>
      <c r="E44" s="8"/>
      <c r="F44" s="8"/>
      <c r="G44" s="8"/>
      <c r="H44" s="8"/>
      <c r="I44" s="8"/>
      <c r="J44" s="8"/>
      <c r="K44" s="8"/>
      <c r="L44" s="9"/>
      <c r="M44" s="8" t="str">
        <f t="shared" si="2"/>
        <v/>
      </c>
      <c r="N44" s="8" t="str">
        <f t="shared" si="3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0" customFormat="1" ht="21" customHeight="1" x14ac:dyDescent="0.25">
      <c r="A45" s="20">
        <v>2</v>
      </c>
      <c r="B45" s="11" t="s">
        <v>514</v>
      </c>
      <c r="C45" s="68" t="s">
        <v>72</v>
      </c>
      <c r="D45" s="11" t="s">
        <v>131</v>
      </c>
      <c r="E45" s="8"/>
      <c r="F45" s="8"/>
      <c r="G45" s="8"/>
      <c r="H45" s="8"/>
      <c r="I45" s="8"/>
      <c r="J45" s="8"/>
      <c r="K45" s="8"/>
      <c r="L45" s="9"/>
      <c r="M45" s="8" t="str">
        <f t="shared" si="2"/>
        <v/>
      </c>
      <c r="N45" s="8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0" customFormat="1" ht="21" customHeight="1" x14ac:dyDescent="0.25">
      <c r="A46" s="20">
        <v>2</v>
      </c>
      <c r="B46" s="11" t="s">
        <v>514</v>
      </c>
      <c r="C46" s="68" t="s">
        <v>239</v>
      </c>
      <c r="D46" s="11" t="s">
        <v>171</v>
      </c>
      <c r="E46" s="8"/>
      <c r="F46" s="8"/>
      <c r="G46" s="8"/>
      <c r="H46" s="8"/>
      <c r="I46" s="8"/>
      <c r="J46" s="8"/>
      <c r="K46" s="8"/>
      <c r="L46" s="9"/>
      <c r="M46" s="8" t="str">
        <f t="shared" si="2"/>
        <v/>
      </c>
      <c r="N46" s="8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0" customFormat="1" ht="21" customHeight="1" x14ac:dyDescent="0.25">
      <c r="A47" s="20">
        <v>2</v>
      </c>
      <c r="B47" s="11" t="s">
        <v>515</v>
      </c>
      <c r="C47" s="68" t="s">
        <v>72</v>
      </c>
      <c r="D47" s="11" t="s">
        <v>146</v>
      </c>
      <c r="E47" s="8"/>
      <c r="F47" s="8"/>
      <c r="G47" s="8"/>
      <c r="H47" s="8"/>
      <c r="I47" s="8"/>
      <c r="J47" s="8"/>
      <c r="K47" s="8"/>
      <c r="L47" s="9"/>
      <c r="M47" s="8" t="str">
        <f t="shared" si="2"/>
        <v/>
      </c>
      <c r="N47" s="8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0" customFormat="1" ht="21" customHeight="1" x14ac:dyDescent="0.25">
      <c r="A48" s="20">
        <v>2</v>
      </c>
      <c r="B48" s="11" t="s">
        <v>515</v>
      </c>
      <c r="C48" s="68" t="s">
        <v>209</v>
      </c>
      <c r="D48" s="11" t="s">
        <v>159</v>
      </c>
      <c r="E48" s="8"/>
      <c r="F48" s="8"/>
      <c r="G48" s="8"/>
      <c r="H48" s="8"/>
      <c r="I48" s="8"/>
      <c r="J48" s="8"/>
      <c r="K48" s="8"/>
      <c r="L48" s="9"/>
      <c r="M48" s="8" t="str">
        <f t="shared" si="2"/>
        <v/>
      </c>
      <c r="N48" s="8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0" customFormat="1" ht="21" customHeight="1" x14ac:dyDescent="0.25">
      <c r="A49" s="20">
        <v>2</v>
      </c>
      <c r="B49" s="11" t="s">
        <v>516</v>
      </c>
      <c r="C49" s="68" t="s">
        <v>72</v>
      </c>
      <c r="D49" s="11" t="s">
        <v>79</v>
      </c>
      <c r="E49" s="8"/>
      <c r="F49" s="8"/>
      <c r="G49" s="8"/>
      <c r="H49" s="8" t="s">
        <v>1350</v>
      </c>
      <c r="I49" s="8"/>
      <c r="J49" s="8"/>
      <c r="K49" s="8"/>
      <c r="L49" s="9"/>
      <c r="M49" s="8" t="str">
        <f t="shared" si="2"/>
        <v>YES</v>
      </c>
      <c r="N49" s="8" t="str">
        <f t="shared" si="3"/>
        <v>YES</v>
      </c>
      <c r="O49" s="5"/>
      <c r="P49" s="5"/>
      <c r="Q49" s="5">
        <v>1</v>
      </c>
      <c r="R49" s="5"/>
      <c r="S49" s="5"/>
      <c r="T49" s="5"/>
      <c r="U49" s="5"/>
      <c r="V49" s="5"/>
      <c r="W49" s="5"/>
      <c r="X49" s="5"/>
      <c r="Y49" s="5"/>
    </row>
    <row r="50" spans="1:25" s="10" customFormat="1" ht="21" customHeight="1" x14ac:dyDescent="0.25">
      <c r="A50" s="20">
        <v>2</v>
      </c>
      <c r="B50" s="11" t="s">
        <v>516</v>
      </c>
      <c r="C50" s="68" t="s">
        <v>227</v>
      </c>
      <c r="D50" s="11" t="s">
        <v>94</v>
      </c>
      <c r="E50" s="8"/>
      <c r="F50" s="8"/>
      <c r="G50" s="8"/>
      <c r="H50" s="8" t="s">
        <v>1350</v>
      </c>
      <c r="I50" s="8"/>
      <c r="J50" s="8"/>
      <c r="K50" s="8"/>
      <c r="L50" s="9"/>
      <c r="M50" s="8" t="str">
        <f t="shared" si="2"/>
        <v>YES</v>
      </c>
      <c r="N50" s="8" t="str">
        <f t="shared" si="3"/>
        <v>YES</v>
      </c>
      <c r="O50" s="5"/>
      <c r="P50" s="5"/>
      <c r="R50" s="5"/>
      <c r="S50" s="5"/>
      <c r="T50" s="5"/>
      <c r="U50" s="5">
        <v>1</v>
      </c>
      <c r="V50" s="5"/>
      <c r="W50" s="5"/>
      <c r="X50" s="5"/>
      <c r="Y50" s="5"/>
    </row>
    <row r="51" spans="1:25" s="10" customFormat="1" ht="21" customHeight="1" x14ac:dyDescent="0.25">
      <c r="A51" s="20">
        <v>2</v>
      </c>
      <c r="B51" s="11" t="s">
        <v>517</v>
      </c>
      <c r="C51" s="68" t="s">
        <v>72</v>
      </c>
      <c r="D51" s="11" t="s">
        <v>117</v>
      </c>
      <c r="E51" s="8"/>
      <c r="F51" s="8"/>
      <c r="G51" s="8"/>
      <c r="H51" s="8" t="s">
        <v>1350</v>
      </c>
      <c r="I51" s="8"/>
      <c r="J51" s="8"/>
      <c r="K51" s="8"/>
      <c r="L51" s="9"/>
      <c r="M51" s="8" t="str">
        <f t="shared" si="2"/>
        <v>YES</v>
      </c>
      <c r="N51" s="8" t="str">
        <f t="shared" si="3"/>
        <v>YES</v>
      </c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/>
    </row>
    <row r="52" spans="1:25" s="10" customFormat="1" ht="21" customHeight="1" x14ac:dyDescent="0.25">
      <c r="A52" s="20">
        <v>2</v>
      </c>
      <c r="B52" s="11" t="s">
        <v>517</v>
      </c>
      <c r="C52" s="68" t="s">
        <v>251</v>
      </c>
      <c r="D52" s="11" t="s">
        <v>132</v>
      </c>
      <c r="E52" s="8"/>
      <c r="F52" s="8"/>
      <c r="G52" s="8"/>
      <c r="H52" s="8"/>
      <c r="I52" s="8"/>
      <c r="J52" s="8"/>
      <c r="K52" s="8"/>
      <c r="L52" s="9"/>
      <c r="M52" s="8" t="str">
        <f t="shared" si="2"/>
        <v/>
      </c>
      <c r="N52" s="8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10" customFormat="1" ht="21" customHeight="1" x14ac:dyDescent="0.25">
      <c r="A53" s="20">
        <v>2</v>
      </c>
      <c r="B53" s="11" t="s">
        <v>1029</v>
      </c>
      <c r="C53" s="68" t="s">
        <v>72</v>
      </c>
      <c r="D53" s="11" t="s">
        <v>177</v>
      </c>
      <c r="E53" s="8"/>
      <c r="F53" s="8"/>
      <c r="G53" s="8"/>
      <c r="H53" s="8" t="s">
        <v>1350</v>
      </c>
      <c r="I53" s="8"/>
      <c r="J53" s="8"/>
      <c r="K53" s="8"/>
      <c r="L53" s="9"/>
      <c r="M53" s="8" t="str">
        <f t="shared" si="2"/>
        <v>YES</v>
      </c>
      <c r="N53" s="8" t="str">
        <f t="shared" si="3"/>
        <v>YES</v>
      </c>
      <c r="O53" s="5"/>
      <c r="P53" s="5"/>
      <c r="Q53" s="9">
        <v>1</v>
      </c>
      <c r="R53" s="9">
        <v>1</v>
      </c>
      <c r="S53" s="9">
        <v>1</v>
      </c>
      <c r="T53" s="5">
        <v>1</v>
      </c>
      <c r="U53" s="5"/>
      <c r="V53" s="5"/>
      <c r="W53" s="5"/>
      <c r="X53" s="5">
        <v>1</v>
      </c>
      <c r="Y53" s="5"/>
    </row>
    <row r="54" spans="1:25" s="10" customFormat="1" ht="21" customHeight="1" x14ac:dyDescent="0.25">
      <c r="A54" s="20">
        <v>2</v>
      </c>
      <c r="B54" s="11" t="s">
        <v>1029</v>
      </c>
      <c r="C54" s="68" t="s">
        <v>228</v>
      </c>
      <c r="D54" s="11" t="s">
        <v>160</v>
      </c>
      <c r="E54" s="8"/>
      <c r="F54" s="8"/>
      <c r="G54" s="8"/>
      <c r="H54" s="8" t="s">
        <v>1352</v>
      </c>
      <c r="I54" s="8"/>
      <c r="J54" s="8"/>
      <c r="K54" s="8"/>
      <c r="L54" s="9"/>
      <c r="M54" s="8" t="str">
        <f t="shared" si="2"/>
        <v>YES</v>
      </c>
      <c r="N54" s="8" t="str">
        <f t="shared" si="3"/>
        <v>YES</v>
      </c>
      <c r="O54" s="5"/>
      <c r="P54" s="5"/>
      <c r="Q54" s="9"/>
      <c r="R54" s="9"/>
      <c r="S54" s="9"/>
      <c r="T54" s="9"/>
      <c r="U54" s="5"/>
      <c r="V54" s="5"/>
      <c r="W54" s="5"/>
      <c r="X54" s="5"/>
      <c r="Y54" s="5"/>
    </row>
    <row r="55" spans="1:25" s="10" customFormat="1" ht="21" customHeight="1" x14ac:dyDescent="0.25">
      <c r="A55" s="20">
        <v>2</v>
      </c>
      <c r="B55" s="11" t="s">
        <v>1030</v>
      </c>
      <c r="C55" s="68" t="s">
        <v>240</v>
      </c>
      <c r="D55" s="11" t="s">
        <v>80</v>
      </c>
      <c r="E55" s="8"/>
      <c r="F55" s="8"/>
      <c r="G55" s="8"/>
      <c r="H55" s="8" t="s">
        <v>1350</v>
      </c>
      <c r="I55" s="8"/>
      <c r="J55" s="8"/>
      <c r="K55" s="8"/>
      <c r="L55" s="9"/>
      <c r="M55" s="8" t="str">
        <f t="shared" si="2"/>
        <v>YES</v>
      </c>
      <c r="N55" s="8" t="str">
        <f t="shared" si="3"/>
        <v>YES</v>
      </c>
      <c r="O55" s="5"/>
      <c r="P55" s="5"/>
      <c r="Q55" s="5">
        <v>1</v>
      </c>
      <c r="R55" s="5"/>
      <c r="S55" s="5"/>
      <c r="T55" s="5"/>
      <c r="U55" s="5"/>
      <c r="V55" s="5"/>
      <c r="W55" s="5"/>
      <c r="X55" s="5"/>
      <c r="Y55" s="5"/>
    </row>
    <row r="56" spans="1:25" s="10" customFormat="1" ht="21" customHeight="1" x14ac:dyDescent="0.25">
      <c r="A56" s="20">
        <v>2</v>
      </c>
      <c r="B56" s="11" t="s">
        <v>1031</v>
      </c>
      <c r="C56" s="68" t="s">
        <v>261</v>
      </c>
      <c r="D56" s="11" t="s">
        <v>95</v>
      </c>
      <c r="E56" s="8"/>
      <c r="F56" s="8"/>
      <c r="G56" s="8"/>
      <c r="H56" s="8" t="s">
        <v>1352</v>
      </c>
      <c r="I56" s="8" t="s">
        <v>1362</v>
      </c>
      <c r="J56" s="8"/>
      <c r="K56" s="8"/>
      <c r="L56" s="9"/>
      <c r="M56" s="8" t="str">
        <f t="shared" si="2"/>
        <v>YES</v>
      </c>
      <c r="N56" s="8" t="str">
        <f t="shared" si="3"/>
        <v>YES</v>
      </c>
      <c r="O56" s="5"/>
      <c r="P56" s="5"/>
      <c r="Q56" s="5"/>
      <c r="R56" s="5">
        <v>1</v>
      </c>
      <c r="S56" s="5"/>
      <c r="T56" s="5"/>
      <c r="U56" s="5"/>
      <c r="V56" s="5"/>
      <c r="W56" s="5"/>
      <c r="X56" s="5"/>
      <c r="Y56" s="5">
        <v>1</v>
      </c>
    </row>
    <row r="57" spans="1:25" s="10" customFormat="1" ht="21" customHeight="1" x14ac:dyDescent="0.25">
      <c r="A57" s="20">
        <v>2</v>
      </c>
      <c r="B57" s="11" t="s">
        <v>1031</v>
      </c>
      <c r="C57" s="68" t="s">
        <v>72</v>
      </c>
      <c r="D57" s="11" t="s">
        <v>107</v>
      </c>
      <c r="E57" s="8"/>
      <c r="F57" s="8"/>
      <c r="G57" s="8"/>
      <c r="H57" s="8"/>
      <c r="I57" s="8"/>
      <c r="J57" s="8"/>
      <c r="K57" s="8"/>
      <c r="L57" s="9"/>
      <c r="M57" s="8" t="str">
        <f t="shared" si="2"/>
        <v/>
      </c>
      <c r="N57" s="8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0" customFormat="1" ht="21" customHeight="1" x14ac:dyDescent="0.25">
      <c r="A58" s="20">
        <v>2</v>
      </c>
      <c r="B58" s="11" t="s">
        <v>483</v>
      </c>
      <c r="C58" s="68" t="s">
        <v>252</v>
      </c>
      <c r="D58" s="11" t="s">
        <v>118</v>
      </c>
      <c r="E58" s="8"/>
      <c r="F58" s="8"/>
      <c r="G58" s="8"/>
      <c r="H58" s="8"/>
      <c r="I58" s="8" t="s">
        <v>1350</v>
      </c>
      <c r="J58" s="8"/>
      <c r="K58" s="8"/>
      <c r="L58" s="9" t="s">
        <v>1463</v>
      </c>
      <c r="M58" s="8" t="str">
        <f t="shared" si="2"/>
        <v>YES</v>
      </c>
      <c r="N58" s="8" t="str">
        <f t="shared" si="3"/>
        <v>YES</v>
      </c>
      <c r="O58" s="5"/>
      <c r="P58" s="5"/>
      <c r="Q58" s="5"/>
      <c r="R58" s="5"/>
      <c r="S58" s="5"/>
      <c r="T58" s="5"/>
      <c r="U58" s="5">
        <v>1</v>
      </c>
      <c r="V58" s="5"/>
      <c r="W58" s="5"/>
      <c r="X58" s="5"/>
      <c r="Y58" s="5"/>
    </row>
    <row r="59" spans="1:25" s="10" customFormat="1" ht="21" customHeight="1" x14ac:dyDescent="0.25">
      <c r="A59" s="20">
        <v>2</v>
      </c>
      <c r="B59" s="11" t="s">
        <v>483</v>
      </c>
      <c r="C59" s="68" t="s">
        <v>72</v>
      </c>
      <c r="D59" s="11" t="s">
        <v>173</v>
      </c>
      <c r="E59" s="8"/>
      <c r="F59" s="8"/>
      <c r="G59" s="8"/>
      <c r="H59" s="8" t="s">
        <v>1350</v>
      </c>
      <c r="I59" s="8" t="s">
        <v>1362</v>
      </c>
      <c r="J59" s="8"/>
      <c r="K59" s="8"/>
      <c r="L59" s="9"/>
      <c r="M59" s="8" t="str">
        <f t="shared" si="2"/>
        <v>YES</v>
      </c>
      <c r="N59" s="8" t="str">
        <f t="shared" si="3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>
        <v>1</v>
      </c>
      <c r="Y59" s="5"/>
    </row>
    <row r="60" spans="1:25" s="10" customFormat="1" ht="21" customHeight="1" x14ac:dyDescent="0.25">
      <c r="A60" s="20">
        <v>2</v>
      </c>
      <c r="B60" s="11" t="s">
        <v>484</v>
      </c>
      <c r="C60" s="68" t="s">
        <v>218</v>
      </c>
      <c r="D60" s="11" t="s">
        <v>133</v>
      </c>
      <c r="E60" s="8"/>
      <c r="F60" s="8"/>
      <c r="G60" s="8"/>
      <c r="H60" s="8"/>
      <c r="I60" s="8"/>
      <c r="J60" s="8"/>
      <c r="K60" s="8"/>
      <c r="L60" s="9" t="s">
        <v>1463</v>
      </c>
      <c r="M60" s="8" t="str">
        <f t="shared" si="2"/>
        <v/>
      </c>
      <c r="N60" s="8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0" customFormat="1" ht="20.25" customHeight="1" x14ac:dyDescent="0.25">
      <c r="A61" s="20">
        <v>2</v>
      </c>
      <c r="B61" s="11" t="s">
        <v>1032</v>
      </c>
      <c r="C61" s="68" t="s">
        <v>72</v>
      </c>
      <c r="D61" s="11" t="s">
        <v>147</v>
      </c>
      <c r="E61" s="8"/>
      <c r="F61" s="8"/>
      <c r="G61" s="8"/>
      <c r="H61" s="8"/>
      <c r="I61" s="8"/>
      <c r="J61" s="8"/>
      <c r="K61" s="8"/>
      <c r="L61" s="9"/>
      <c r="M61" s="8" t="str">
        <f t="shared" si="2"/>
        <v/>
      </c>
      <c r="N61" s="8" t="str">
        <f t="shared" si="3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0" customFormat="1" ht="21" customHeight="1" x14ac:dyDescent="0.25">
      <c r="A62" s="20">
        <v>2</v>
      </c>
      <c r="B62" s="11" t="s">
        <v>1032</v>
      </c>
      <c r="C62" s="68" t="s">
        <v>262</v>
      </c>
      <c r="D62" s="11" t="s">
        <v>161</v>
      </c>
      <c r="E62" s="8"/>
      <c r="F62" s="8"/>
      <c r="G62" s="8"/>
      <c r="H62" s="8" t="s">
        <v>1350</v>
      </c>
      <c r="I62" s="8"/>
      <c r="J62" s="8"/>
      <c r="K62" s="8"/>
      <c r="L62" s="9"/>
      <c r="M62" s="8" t="str">
        <f t="shared" si="2"/>
        <v>YES</v>
      </c>
      <c r="N62" s="8" t="str">
        <f t="shared" si="3"/>
        <v>YES</v>
      </c>
      <c r="O62" s="5"/>
      <c r="P62" s="5"/>
      <c r="Q62" s="5">
        <v>1</v>
      </c>
      <c r="R62" s="5">
        <v>1</v>
      </c>
      <c r="S62" s="5">
        <v>1</v>
      </c>
      <c r="T62" s="5">
        <v>1</v>
      </c>
      <c r="U62" s="5"/>
      <c r="V62" s="5">
        <v>1</v>
      </c>
      <c r="W62" s="5"/>
      <c r="X62" s="5">
        <v>1</v>
      </c>
      <c r="Y62" s="5"/>
    </row>
    <row r="63" spans="1:25" s="10" customFormat="1" ht="21" customHeight="1" x14ac:dyDescent="0.25">
      <c r="A63" s="20">
        <v>2</v>
      </c>
      <c r="B63" s="11" t="s">
        <v>1046</v>
      </c>
      <c r="C63" s="68" t="s">
        <v>72</v>
      </c>
      <c r="D63" s="11" t="s">
        <v>81</v>
      </c>
      <c r="E63" s="8"/>
      <c r="F63" s="8"/>
      <c r="G63" s="8"/>
      <c r="H63" s="8" t="s">
        <v>1362</v>
      </c>
      <c r="I63" s="8" t="s">
        <v>1362</v>
      </c>
      <c r="J63" s="8"/>
      <c r="K63" s="8"/>
      <c r="L63" s="9"/>
      <c r="M63" s="8" t="str">
        <f t="shared" si="2"/>
        <v>YES</v>
      </c>
      <c r="N63" s="8" t="str">
        <f t="shared" si="3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1</v>
      </c>
    </row>
    <row r="64" spans="1:25" s="10" customFormat="1" ht="21" customHeight="1" x14ac:dyDescent="0.25">
      <c r="A64" s="20">
        <v>2</v>
      </c>
      <c r="B64" s="11" t="s">
        <v>1046</v>
      </c>
      <c r="C64" s="68">
        <v>17793</v>
      </c>
      <c r="D64" s="11" t="s">
        <v>96</v>
      </c>
      <c r="E64" s="8"/>
      <c r="F64" s="8"/>
      <c r="G64" s="8"/>
      <c r="H64" s="8" t="s">
        <v>1350</v>
      </c>
      <c r="I64" s="8"/>
      <c r="J64" s="8"/>
      <c r="K64" s="8"/>
      <c r="L64" s="9"/>
      <c r="M64" s="8" t="str">
        <f t="shared" si="2"/>
        <v>YES</v>
      </c>
      <c r="N64" s="8" t="str">
        <f t="shared" si="3"/>
        <v>YES</v>
      </c>
      <c r="O64" s="5"/>
      <c r="P64" s="5"/>
      <c r="Q64" s="5">
        <v>1</v>
      </c>
      <c r="R64" s="5">
        <v>1</v>
      </c>
      <c r="S64" s="5">
        <v>1</v>
      </c>
      <c r="T64" s="5">
        <v>1</v>
      </c>
      <c r="U64" s="5"/>
      <c r="V64" s="5"/>
      <c r="W64" s="5">
        <v>1</v>
      </c>
      <c r="X64" s="5">
        <v>1</v>
      </c>
      <c r="Y64" s="5"/>
    </row>
    <row r="65" spans="1:25" s="10" customFormat="1" ht="21" customHeight="1" x14ac:dyDescent="0.25">
      <c r="A65" s="20">
        <v>2</v>
      </c>
      <c r="B65" s="11" t="s">
        <v>1047</v>
      </c>
      <c r="C65" s="68" t="s">
        <v>72</v>
      </c>
      <c r="D65" s="11" t="s">
        <v>204</v>
      </c>
      <c r="E65" s="8"/>
      <c r="F65" s="8"/>
      <c r="G65" s="8"/>
      <c r="H65" s="8"/>
      <c r="I65" s="8" t="s">
        <v>1362</v>
      </c>
      <c r="J65" s="8"/>
      <c r="K65" s="8"/>
      <c r="L65" s="9"/>
      <c r="M65" s="8" t="str">
        <f t="shared" si="2"/>
        <v>YES</v>
      </c>
      <c r="N65" s="8" t="str">
        <f t="shared" si="3"/>
        <v>YES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>
        <v>1</v>
      </c>
    </row>
    <row r="66" spans="1:25" s="10" customFormat="1" ht="21" customHeight="1" x14ac:dyDescent="0.25">
      <c r="A66" s="20">
        <v>2</v>
      </c>
      <c r="B66" s="11" t="s">
        <v>1047</v>
      </c>
      <c r="C66" s="68" t="s">
        <v>72</v>
      </c>
      <c r="D66" s="11" t="s">
        <v>206</v>
      </c>
      <c r="E66" s="8"/>
      <c r="F66" s="8"/>
      <c r="G66" s="8"/>
      <c r="H66" s="8"/>
      <c r="I66" s="8"/>
      <c r="J66" s="8"/>
      <c r="K66" s="8"/>
      <c r="L66" s="9" t="s">
        <v>1476</v>
      </c>
      <c r="M66" s="8" t="str">
        <f t="shared" ref="M66:M97" si="4">IF(AND(ISBLANK(E66),ISBLANK(F66),ISBLANK(G66),ISBLANK(H66),ISBLANK(I66),ISBLANK(J66)),"","YES")</f>
        <v/>
      </c>
      <c r="N66" s="8" t="str">
        <f t="shared" ref="N66:N97" si="5">IF(AND(ISBLANK(E66),ISBLANK(F66),ISBLANK(G66),ISBLANK(H66),ISBLANK(I66),ISBLANK(J66),ISBLANK(K66)),"","YES")</f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0" customFormat="1" ht="21" customHeight="1" x14ac:dyDescent="0.25">
      <c r="A67" s="20">
        <v>2</v>
      </c>
      <c r="B67" s="11" t="s">
        <v>1047</v>
      </c>
      <c r="C67" s="68" t="s">
        <v>72</v>
      </c>
      <c r="D67" s="11" t="s">
        <v>207</v>
      </c>
      <c r="E67" s="8"/>
      <c r="F67" s="8"/>
      <c r="G67" s="8"/>
      <c r="H67" s="8"/>
      <c r="I67" s="8"/>
      <c r="J67" s="8"/>
      <c r="K67" s="8"/>
      <c r="L67" s="9"/>
      <c r="M67" s="8" t="str">
        <f t="shared" si="4"/>
        <v/>
      </c>
      <c r="N67" s="8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0" customFormat="1" ht="21" customHeight="1" x14ac:dyDescent="0.25">
      <c r="A68" s="20">
        <v>2</v>
      </c>
      <c r="B68" s="11" t="s">
        <v>1047</v>
      </c>
      <c r="C68" s="68" t="s">
        <v>72</v>
      </c>
      <c r="D68" s="11" t="s">
        <v>196</v>
      </c>
      <c r="E68" s="8"/>
      <c r="F68" s="8"/>
      <c r="G68" s="8"/>
      <c r="H68" s="8"/>
      <c r="I68" s="8"/>
      <c r="J68" s="8"/>
      <c r="K68" s="8"/>
      <c r="L68" s="9"/>
      <c r="M68" s="8" t="str">
        <f t="shared" si="4"/>
        <v/>
      </c>
      <c r="N68" s="8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0" customFormat="1" ht="21" customHeight="1" x14ac:dyDescent="0.25">
      <c r="A69" s="20">
        <v>2</v>
      </c>
      <c r="B69" s="11" t="s">
        <v>1047</v>
      </c>
      <c r="C69" s="68"/>
      <c r="D69" s="11" t="s">
        <v>331</v>
      </c>
      <c r="E69" s="8"/>
      <c r="F69" s="8"/>
      <c r="G69" s="8"/>
      <c r="H69" s="8"/>
      <c r="I69" s="8"/>
      <c r="J69" s="8"/>
      <c r="K69" s="8"/>
      <c r="L69" s="9" t="s">
        <v>1476</v>
      </c>
      <c r="M69" s="8" t="str">
        <f t="shared" si="4"/>
        <v/>
      </c>
      <c r="N69" s="8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0" customFormat="1" ht="21" customHeight="1" x14ac:dyDescent="0.25">
      <c r="A70" s="20">
        <v>2</v>
      </c>
      <c r="B70" s="11" t="s">
        <v>1047</v>
      </c>
      <c r="C70" s="68"/>
      <c r="D70" s="11" t="s">
        <v>330</v>
      </c>
      <c r="E70" s="8"/>
      <c r="F70" s="8"/>
      <c r="G70" s="8"/>
      <c r="H70" s="8"/>
      <c r="I70" s="8" t="s">
        <v>1362</v>
      </c>
      <c r="J70" s="8"/>
      <c r="K70" s="8"/>
      <c r="L70" s="9"/>
      <c r="M70" s="8" t="str">
        <f t="shared" si="4"/>
        <v>YES</v>
      </c>
      <c r="N70" s="8" t="str">
        <f t="shared" si="5"/>
        <v>YES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>
        <v>1</v>
      </c>
    </row>
    <row r="71" spans="1:25" s="10" customFormat="1" ht="21" customHeight="1" x14ac:dyDescent="0.25">
      <c r="A71" s="20">
        <v>2</v>
      </c>
      <c r="B71" s="11" t="s">
        <v>518</v>
      </c>
      <c r="C71" s="68" t="s">
        <v>219</v>
      </c>
      <c r="D71" s="11" t="s">
        <v>134</v>
      </c>
      <c r="E71" s="8" t="s">
        <v>1353</v>
      </c>
      <c r="F71" s="8"/>
      <c r="G71" s="8"/>
      <c r="H71" s="8" t="s">
        <v>1350</v>
      </c>
      <c r="I71" s="8" t="s">
        <v>1362</v>
      </c>
      <c r="J71" s="8" t="s">
        <v>1362</v>
      </c>
      <c r="K71" s="8"/>
      <c r="L71" s="9" t="s">
        <v>1475</v>
      </c>
      <c r="M71" s="8" t="str">
        <f t="shared" si="4"/>
        <v>YES</v>
      </c>
      <c r="N71" s="8" t="str">
        <f t="shared" si="5"/>
        <v>YES</v>
      </c>
      <c r="O71" s="5">
        <v>1</v>
      </c>
      <c r="P71" s="5"/>
      <c r="Q71" s="5"/>
      <c r="R71" s="5"/>
      <c r="S71" s="5"/>
      <c r="T71" s="5"/>
      <c r="U71" s="5"/>
      <c r="V71" s="5"/>
      <c r="W71" s="5">
        <v>1</v>
      </c>
      <c r="X71" s="5"/>
      <c r="Y71" s="5">
        <v>1</v>
      </c>
    </row>
    <row r="72" spans="1:25" s="10" customFormat="1" ht="21" customHeight="1" x14ac:dyDescent="0.25">
      <c r="A72" s="20">
        <v>2</v>
      </c>
      <c r="B72" s="11" t="s">
        <v>518</v>
      </c>
      <c r="C72" s="68" t="s">
        <v>72</v>
      </c>
      <c r="D72" s="11" t="s">
        <v>200</v>
      </c>
      <c r="E72" s="8" t="s">
        <v>1353</v>
      </c>
      <c r="F72" s="8"/>
      <c r="G72" s="8"/>
      <c r="H72" s="8"/>
      <c r="I72" s="8" t="s">
        <v>1362</v>
      </c>
      <c r="J72" s="8" t="s">
        <v>1362</v>
      </c>
      <c r="K72" s="8"/>
      <c r="L72" s="9"/>
      <c r="M72" s="8" t="str">
        <f t="shared" si="4"/>
        <v>YES</v>
      </c>
      <c r="N72" s="8" t="str">
        <f t="shared" si="5"/>
        <v>YES</v>
      </c>
      <c r="O72" s="5"/>
      <c r="P72" s="5"/>
      <c r="Q72" s="5">
        <v>1</v>
      </c>
      <c r="R72" s="5">
        <v>1</v>
      </c>
      <c r="S72" s="5">
        <v>1</v>
      </c>
      <c r="T72" s="5">
        <v>1</v>
      </c>
      <c r="U72" s="5"/>
      <c r="V72" s="5"/>
      <c r="W72" s="5"/>
      <c r="X72" s="5"/>
      <c r="Y72" s="5">
        <v>1</v>
      </c>
    </row>
    <row r="73" spans="1:25" s="10" customFormat="1" ht="21" customHeight="1" x14ac:dyDescent="0.25">
      <c r="A73" s="20">
        <v>2</v>
      </c>
      <c r="B73" s="11" t="s">
        <v>519</v>
      </c>
      <c r="C73" s="68" t="s">
        <v>72</v>
      </c>
      <c r="D73" s="11" t="s">
        <v>148</v>
      </c>
      <c r="E73" s="8"/>
      <c r="F73" s="8"/>
      <c r="G73" s="8"/>
      <c r="H73" s="8"/>
      <c r="I73" s="8" t="s">
        <v>1362</v>
      </c>
      <c r="J73" s="8"/>
      <c r="K73" s="8"/>
      <c r="L73" s="9"/>
      <c r="M73" s="8" t="str">
        <f t="shared" si="4"/>
        <v>YES</v>
      </c>
      <c r="N73" s="8" t="str">
        <f t="shared" si="5"/>
        <v>YES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1</v>
      </c>
    </row>
    <row r="74" spans="1:25" s="10" customFormat="1" ht="21" customHeight="1" x14ac:dyDescent="0.25">
      <c r="A74" s="20">
        <v>2</v>
      </c>
      <c r="B74" s="11" t="s">
        <v>519</v>
      </c>
      <c r="C74" s="68" t="s">
        <v>241</v>
      </c>
      <c r="D74" s="11" t="s">
        <v>162</v>
      </c>
      <c r="E74" s="8"/>
      <c r="F74" s="8"/>
      <c r="G74" s="8"/>
      <c r="H74" s="8"/>
      <c r="I74" s="8" t="s">
        <v>1362</v>
      </c>
      <c r="J74" s="8"/>
      <c r="K74" s="8"/>
      <c r="L74" s="9"/>
      <c r="M74" s="8" t="str">
        <f t="shared" si="4"/>
        <v>YES</v>
      </c>
      <c r="N74" s="8" t="str">
        <f t="shared" si="5"/>
        <v>YES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1</v>
      </c>
    </row>
    <row r="75" spans="1:25" s="10" customFormat="1" ht="21" customHeight="1" x14ac:dyDescent="0.25">
      <c r="A75" s="20">
        <v>2</v>
      </c>
      <c r="B75" s="11" t="s">
        <v>487</v>
      </c>
      <c r="C75" s="68" t="s">
        <v>72</v>
      </c>
      <c r="D75" s="11" t="s">
        <v>82</v>
      </c>
      <c r="E75" s="8"/>
      <c r="F75" s="8"/>
      <c r="G75" s="8"/>
      <c r="H75" s="8" t="s">
        <v>1352</v>
      </c>
      <c r="I75" s="8" t="s">
        <v>1362</v>
      </c>
      <c r="J75" s="8"/>
      <c r="K75" s="8"/>
      <c r="L75" s="9"/>
      <c r="M75" s="8" t="str">
        <f t="shared" si="4"/>
        <v>YES</v>
      </c>
      <c r="N75" s="8" t="str">
        <f t="shared" si="5"/>
        <v>YES</v>
      </c>
      <c r="O75" s="5"/>
      <c r="P75" s="5"/>
      <c r="Q75" s="5">
        <v>1</v>
      </c>
      <c r="R75" s="5"/>
      <c r="S75" s="5"/>
      <c r="T75" s="5"/>
      <c r="U75" s="5"/>
      <c r="V75" s="5"/>
      <c r="W75" s="5"/>
      <c r="X75" s="5"/>
      <c r="Y75" s="5">
        <v>1</v>
      </c>
    </row>
    <row r="76" spans="1:25" s="10" customFormat="1" ht="21" customHeight="1" x14ac:dyDescent="0.25">
      <c r="A76" s="20">
        <v>2</v>
      </c>
      <c r="B76" s="11" t="s">
        <v>487</v>
      </c>
      <c r="C76" s="68" t="s">
        <v>210</v>
      </c>
      <c r="D76" s="11" t="s">
        <v>97</v>
      </c>
      <c r="E76" s="8"/>
      <c r="F76" s="8"/>
      <c r="G76" s="8"/>
      <c r="H76" s="8" t="s">
        <v>1362</v>
      </c>
      <c r="I76" s="8" t="s">
        <v>1362</v>
      </c>
      <c r="J76" s="8"/>
      <c r="K76" s="8"/>
      <c r="L76" s="9"/>
      <c r="M76" s="8" t="str">
        <f t="shared" si="4"/>
        <v>YES</v>
      </c>
      <c r="N76" s="8" t="str">
        <f t="shared" si="5"/>
        <v>YES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1</v>
      </c>
    </row>
    <row r="77" spans="1:25" s="10" customFormat="1" ht="21" customHeight="1" x14ac:dyDescent="0.25">
      <c r="A77" s="20">
        <v>2</v>
      </c>
      <c r="B77" s="11" t="s">
        <v>488</v>
      </c>
      <c r="C77" s="68" t="s">
        <v>72</v>
      </c>
      <c r="D77" s="11" t="s">
        <v>108</v>
      </c>
      <c r="E77" s="8"/>
      <c r="F77" s="8"/>
      <c r="G77" s="8"/>
      <c r="H77" s="8" t="s">
        <v>1362</v>
      </c>
      <c r="I77" s="8"/>
      <c r="J77" s="8"/>
      <c r="K77" s="8"/>
      <c r="L77" s="9"/>
      <c r="M77" s="8" t="str">
        <f t="shared" si="4"/>
        <v>YES</v>
      </c>
      <c r="N77" s="8" t="str">
        <f t="shared" si="5"/>
        <v>YES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0" customFormat="1" ht="21" customHeight="1" x14ac:dyDescent="0.25">
      <c r="A78" s="20">
        <v>2</v>
      </c>
      <c r="B78" s="11" t="s">
        <v>488</v>
      </c>
      <c r="C78" s="68" t="s">
        <v>229</v>
      </c>
      <c r="D78" s="11" t="s">
        <v>181</v>
      </c>
      <c r="E78" s="8"/>
      <c r="F78" s="8"/>
      <c r="G78" s="8"/>
      <c r="H78" s="8" t="s">
        <v>1350</v>
      </c>
      <c r="I78" s="8" t="s">
        <v>1362</v>
      </c>
      <c r="J78" s="8"/>
      <c r="K78" s="8"/>
      <c r="L78" s="9"/>
      <c r="M78" s="8" t="str">
        <f t="shared" si="4"/>
        <v>YES</v>
      </c>
      <c r="N78" s="8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>
        <v>1</v>
      </c>
    </row>
    <row r="79" spans="1:25" s="10" customFormat="1" ht="21" customHeight="1" x14ac:dyDescent="0.25">
      <c r="A79" s="20">
        <v>2</v>
      </c>
      <c r="B79" s="11" t="s">
        <v>1035</v>
      </c>
      <c r="C79" s="68" t="s">
        <v>255</v>
      </c>
      <c r="D79" s="11" t="s">
        <v>183</v>
      </c>
      <c r="E79" s="8"/>
      <c r="F79" s="8"/>
      <c r="G79" s="8"/>
      <c r="H79" s="8"/>
      <c r="I79" s="8" t="s">
        <v>1362</v>
      </c>
      <c r="J79" s="8"/>
      <c r="K79" s="8"/>
      <c r="L79" s="9"/>
      <c r="M79" s="8" t="str">
        <f t="shared" si="4"/>
        <v>YES</v>
      </c>
      <c r="N79" s="8" t="str">
        <f t="shared" si="5"/>
        <v>YES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>
        <v>1</v>
      </c>
    </row>
    <row r="80" spans="1:25" s="10" customFormat="1" ht="21" customHeight="1" x14ac:dyDescent="0.25">
      <c r="A80" s="20">
        <v>2</v>
      </c>
      <c r="B80" s="11" t="s">
        <v>1035</v>
      </c>
      <c r="C80" s="68" t="s">
        <v>72</v>
      </c>
      <c r="D80" s="11" t="s">
        <v>198</v>
      </c>
      <c r="E80" s="8"/>
      <c r="F80" s="8"/>
      <c r="G80" s="8"/>
      <c r="H80" s="8" t="s">
        <v>1350</v>
      </c>
      <c r="I80" s="8" t="s">
        <v>1350</v>
      </c>
      <c r="J80" s="8"/>
      <c r="K80" s="8"/>
      <c r="L80" s="9"/>
      <c r="M80" s="8" t="str">
        <f t="shared" si="4"/>
        <v>YES</v>
      </c>
      <c r="N80" s="8" t="str">
        <f t="shared" si="5"/>
        <v>YES</v>
      </c>
      <c r="O80" s="5"/>
      <c r="P80" s="5"/>
      <c r="Q80" s="5">
        <v>1</v>
      </c>
      <c r="R80" s="5">
        <v>1</v>
      </c>
      <c r="S80" s="5">
        <v>1</v>
      </c>
      <c r="T80" s="5">
        <v>1</v>
      </c>
      <c r="U80" s="5"/>
      <c r="V80" s="5"/>
      <c r="W80" s="5"/>
      <c r="X80" s="5"/>
      <c r="Y80" s="5">
        <v>1</v>
      </c>
    </row>
    <row r="81" spans="1:25" s="10" customFormat="1" ht="21" customHeight="1" x14ac:dyDescent="0.25">
      <c r="A81" s="20">
        <v>2</v>
      </c>
      <c r="B81" s="11" t="s">
        <v>71</v>
      </c>
      <c r="C81" s="68" t="s">
        <v>265</v>
      </c>
      <c r="D81" s="11" t="s">
        <v>172</v>
      </c>
      <c r="E81" s="8"/>
      <c r="F81" s="8"/>
      <c r="G81" s="8"/>
      <c r="H81" s="8"/>
      <c r="I81" s="8"/>
      <c r="J81" s="8"/>
      <c r="K81" s="8"/>
      <c r="L81" s="9" t="s">
        <v>1470</v>
      </c>
      <c r="M81" s="8" t="str">
        <f t="shared" si="4"/>
        <v/>
      </c>
      <c r="N81" s="8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0" customFormat="1" ht="21" customHeight="1" x14ac:dyDescent="0.25">
      <c r="A82" s="20">
        <v>2</v>
      </c>
      <c r="B82" s="11" t="s">
        <v>71</v>
      </c>
      <c r="C82" s="68" t="s">
        <v>72</v>
      </c>
      <c r="D82" s="11" t="s">
        <v>200</v>
      </c>
      <c r="E82" s="8"/>
      <c r="F82" s="8"/>
      <c r="G82" s="8"/>
      <c r="H82" s="8"/>
      <c r="I82" s="8"/>
      <c r="J82" s="8"/>
      <c r="K82" s="8"/>
      <c r="L82" s="9" t="s">
        <v>1470</v>
      </c>
      <c r="M82" s="8" t="str">
        <f t="shared" si="4"/>
        <v/>
      </c>
      <c r="N82" s="8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0" customFormat="1" ht="21" customHeight="1" x14ac:dyDescent="0.25">
      <c r="A83" s="20">
        <v>3</v>
      </c>
      <c r="B83" s="11" t="s">
        <v>1036</v>
      </c>
      <c r="C83" s="68" t="s">
        <v>242</v>
      </c>
      <c r="D83" s="11" t="s">
        <v>120</v>
      </c>
      <c r="E83" s="8"/>
      <c r="F83" s="8"/>
      <c r="G83" s="8"/>
      <c r="H83" s="8" t="s">
        <v>1362</v>
      </c>
      <c r="I83" s="8"/>
      <c r="J83" s="8"/>
      <c r="K83" s="8"/>
      <c r="L83" s="9"/>
      <c r="M83" s="8" t="str">
        <f t="shared" si="4"/>
        <v>YES</v>
      </c>
      <c r="N83" s="8" t="str">
        <f t="shared" si="5"/>
        <v>YES</v>
      </c>
      <c r="O83" s="5"/>
      <c r="P83" s="5"/>
      <c r="Q83" s="14"/>
      <c r="R83" s="5"/>
      <c r="S83" s="5"/>
      <c r="T83" s="5"/>
      <c r="U83" s="5"/>
      <c r="V83" s="5"/>
      <c r="W83" s="5"/>
      <c r="X83" s="5"/>
      <c r="Y83" s="5"/>
    </row>
    <row r="84" spans="1:25" s="10" customFormat="1" ht="21" customHeight="1" x14ac:dyDescent="0.25">
      <c r="A84" s="20">
        <v>3</v>
      </c>
      <c r="B84" s="11" t="s">
        <v>1036</v>
      </c>
      <c r="C84" s="68" t="s">
        <v>72</v>
      </c>
      <c r="D84" s="11" t="s">
        <v>135</v>
      </c>
      <c r="E84" s="8"/>
      <c r="F84" s="8"/>
      <c r="G84" s="8"/>
      <c r="H84" s="8"/>
      <c r="I84" s="8" t="s">
        <v>1350</v>
      </c>
      <c r="J84" s="8"/>
      <c r="K84" s="8"/>
      <c r="L84" s="9"/>
      <c r="M84" s="8" t="str">
        <f t="shared" si="4"/>
        <v>YES</v>
      </c>
      <c r="N84" s="8" t="str">
        <f t="shared" si="5"/>
        <v>YES</v>
      </c>
      <c r="O84" s="5"/>
      <c r="P84" s="5"/>
      <c r="Q84" s="5"/>
      <c r="R84" s="5"/>
      <c r="S84" s="5"/>
      <c r="T84" s="5"/>
      <c r="U84" s="5">
        <v>1</v>
      </c>
      <c r="V84" s="5"/>
      <c r="W84" s="5"/>
      <c r="X84" s="5"/>
      <c r="Y84" s="5"/>
    </row>
    <row r="85" spans="1:25" s="10" customFormat="1" ht="21" customHeight="1" x14ac:dyDescent="0.25">
      <c r="A85" s="20">
        <v>3</v>
      </c>
      <c r="B85" s="11" t="s">
        <v>1037</v>
      </c>
      <c r="C85" s="68" t="s">
        <v>72</v>
      </c>
      <c r="D85" s="11" t="s">
        <v>149</v>
      </c>
      <c r="E85" s="8"/>
      <c r="F85" s="8"/>
      <c r="G85" s="8"/>
      <c r="H85" s="8"/>
      <c r="I85" s="8"/>
      <c r="J85" s="8"/>
      <c r="K85" s="8"/>
      <c r="L85" s="9" t="s">
        <v>1474</v>
      </c>
      <c r="M85" s="8" t="str">
        <f t="shared" si="4"/>
        <v/>
      </c>
      <c r="N85" s="8" t="str">
        <f t="shared" si="5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0" customFormat="1" ht="21" customHeight="1" x14ac:dyDescent="0.25">
      <c r="A86" s="20">
        <v>3</v>
      </c>
      <c r="B86" s="11" t="s">
        <v>1037</v>
      </c>
      <c r="C86" s="68" t="s">
        <v>230</v>
      </c>
      <c r="D86" s="11" t="s">
        <v>163</v>
      </c>
      <c r="E86" s="8"/>
      <c r="F86" s="8"/>
      <c r="G86" s="8"/>
      <c r="H86" s="8"/>
      <c r="I86" s="8"/>
      <c r="J86" s="8"/>
      <c r="K86" s="8"/>
      <c r="L86" s="9" t="s">
        <v>1474</v>
      </c>
      <c r="M86" s="8" t="str">
        <f t="shared" si="4"/>
        <v/>
      </c>
      <c r="N86" s="8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0" customFormat="1" ht="21" customHeight="1" x14ac:dyDescent="0.25">
      <c r="A87" s="20">
        <v>3</v>
      </c>
      <c r="B87" s="11" t="s">
        <v>1038</v>
      </c>
      <c r="C87" s="68" t="s">
        <v>72</v>
      </c>
      <c r="D87" s="11" t="s">
        <v>83</v>
      </c>
      <c r="E87" s="8"/>
      <c r="F87" s="8"/>
      <c r="G87" s="8"/>
      <c r="H87" s="8" t="s">
        <v>1362</v>
      </c>
      <c r="I87" s="8"/>
      <c r="J87" s="8"/>
      <c r="K87" s="8"/>
      <c r="L87" s="9"/>
      <c r="M87" s="8" t="str">
        <f t="shared" si="4"/>
        <v>YES</v>
      </c>
      <c r="N87" s="8" t="str">
        <f t="shared" si="5"/>
        <v>YES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0" customFormat="1" ht="21" customHeight="1" x14ac:dyDescent="0.25">
      <c r="A88" s="20">
        <v>3</v>
      </c>
      <c r="B88" s="11" t="s">
        <v>1038</v>
      </c>
      <c r="C88" s="68" t="s">
        <v>263</v>
      </c>
      <c r="D88" s="11" t="s">
        <v>98</v>
      </c>
      <c r="E88" s="8"/>
      <c r="F88" s="8" t="s">
        <v>1355</v>
      </c>
      <c r="G88" s="8"/>
      <c r="H88" s="8" t="s">
        <v>1350</v>
      </c>
      <c r="I88" s="8" t="s">
        <v>1352</v>
      </c>
      <c r="J88" s="8"/>
      <c r="K88" s="8" t="s">
        <v>1355</v>
      </c>
      <c r="L88" s="9" t="s">
        <v>1471</v>
      </c>
      <c r="M88" s="8" t="str">
        <f t="shared" si="4"/>
        <v>YES</v>
      </c>
      <c r="N88" s="8" t="str">
        <f t="shared" si="5"/>
        <v>YES</v>
      </c>
      <c r="O88" s="5"/>
      <c r="P88" s="5"/>
      <c r="Q88" s="5">
        <v>1</v>
      </c>
      <c r="R88" s="5">
        <v>1</v>
      </c>
      <c r="S88" s="5">
        <v>1</v>
      </c>
      <c r="T88" s="5">
        <v>1</v>
      </c>
      <c r="U88" s="5"/>
      <c r="V88" s="5">
        <v>1</v>
      </c>
      <c r="W88" s="5"/>
      <c r="X88" s="5">
        <v>1</v>
      </c>
      <c r="Y88" s="5"/>
    </row>
    <row r="89" spans="1:25" s="10" customFormat="1" ht="21" customHeight="1" x14ac:dyDescent="0.25">
      <c r="A89" s="20">
        <v>3</v>
      </c>
      <c r="B89" s="11" t="s">
        <v>495</v>
      </c>
      <c r="C89" s="68" t="s">
        <v>72</v>
      </c>
      <c r="D89" s="11" t="s">
        <v>136</v>
      </c>
      <c r="E89" s="8"/>
      <c r="F89" s="8"/>
      <c r="G89" s="8"/>
      <c r="H89" s="8"/>
      <c r="I89" s="8"/>
      <c r="J89" s="8"/>
      <c r="K89" s="8"/>
      <c r="L89" s="9"/>
      <c r="M89" s="8" t="str">
        <f t="shared" si="4"/>
        <v/>
      </c>
      <c r="N89" s="8" t="str">
        <f t="shared" si="5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0" customFormat="1" ht="21" customHeight="1" x14ac:dyDescent="0.25">
      <c r="A90" s="20">
        <v>3</v>
      </c>
      <c r="B90" s="11" t="s">
        <v>495</v>
      </c>
      <c r="C90" s="68" t="s">
        <v>220</v>
      </c>
      <c r="D90" s="11" t="s">
        <v>150</v>
      </c>
      <c r="E90" s="8"/>
      <c r="F90" s="8"/>
      <c r="G90" s="8"/>
      <c r="H90" s="8"/>
      <c r="I90" s="8"/>
      <c r="J90" s="8"/>
      <c r="K90" s="8"/>
      <c r="L90" s="9"/>
      <c r="M90" s="8" t="str">
        <f t="shared" si="4"/>
        <v/>
      </c>
      <c r="N90" s="8" t="str">
        <f t="shared" si="5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0" customFormat="1" ht="21" customHeight="1" x14ac:dyDescent="0.25">
      <c r="A91" s="20">
        <v>3</v>
      </c>
      <c r="B91" s="11" t="s">
        <v>496</v>
      </c>
      <c r="C91" s="68" t="s">
        <v>72</v>
      </c>
      <c r="D91" s="11" t="s">
        <v>175</v>
      </c>
      <c r="E91" s="8"/>
      <c r="F91" s="8"/>
      <c r="G91" s="8"/>
      <c r="H91" s="8"/>
      <c r="I91" s="8" t="s">
        <v>1350</v>
      </c>
      <c r="J91" s="8"/>
      <c r="K91" s="8"/>
      <c r="L91" s="9"/>
      <c r="M91" s="8" t="str">
        <f t="shared" si="4"/>
        <v>YES</v>
      </c>
      <c r="N91" s="8" t="str">
        <f t="shared" si="5"/>
        <v>YES</v>
      </c>
      <c r="O91" s="5"/>
      <c r="P91" s="5"/>
      <c r="Q91" s="5"/>
      <c r="R91" s="5"/>
      <c r="S91" s="5"/>
      <c r="T91" s="5"/>
      <c r="U91" s="5">
        <v>1</v>
      </c>
      <c r="V91" s="5"/>
      <c r="W91" s="5"/>
      <c r="X91" s="5"/>
      <c r="Y91" s="5"/>
    </row>
    <row r="92" spans="1:25" s="10" customFormat="1" ht="21" customHeight="1" x14ac:dyDescent="0.25">
      <c r="A92" s="20">
        <v>3</v>
      </c>
      <c r="B92" s="11" t="s">
        <v>496</v>
      </c>
      <c r="C92" s="68" t="s">
        <v>253</v>
      </c>
      <c r="D92" s="11" t="s">
        <v>121</v>
      </c>
      <c r="E92" s="8"/>
      <c r="F92" s="8"/>
      <c r="G92" s="8"/>
      <c r="H92" s="8" t="s">
        <v>1362</v>
      </c>
      <c r="I92" s="8"/>
      <c r="J92" s="8"/>
      <c r="K92" s="8"/>
      <c r="L92" s="9" t="s">
        <v>1463</v>
      </c>
      <c r="M92" s="8" t="str">
        <f t="shared" si="4"/>
        <v>YES</v>
      </c>
      <c r="N92" s="8" t="str">
        <f t="shared" si="5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0" customFormat="1" ht="21" customHeight="1" x14ac:dyDescent="0.25">
      <c r="A93" s="20">
        <v>3</v>
      </c>
      <c r="B93" s="11" t="s">
        <v>524</v>
      </c>
      <c r="C93" s="68" t="s">
        <v>72</v>
      </c>
      <c r="D93" s="11" t="s">
        <v>164</v>
      </c>
      <c r="E93" s="8"/>
      <c r="F93" s="8"/>
      <c r="G93" s="8"/>
      <c r="H93" s="8" t="s">
        <v>1352</v>
      </c>
      <c r="I93" s="8"/>
      <c r="J93" s="8"/>
      <c r="K93" s="8"/>
      <c r="L93" s="9"/>
      <c r="M93" s="8" t="str">
        <f t="shared" si="4"/>
        <v>YES</v>
      </c>
      <c r="N93" s="8" t="str">
        <f t="shared" si="5"/>
        <v>YES</v>
      </c>
      <c r="O93" s="5"/>
      <c r="P93" s="5"/>
      <c r="Q93" s="5">
        <v>1</v>
      </c>
      <c r="R93" s="5">
        <v>1</v>
      </c>
      <c r="S93" s="5">
        <v>1</v>
      </c>
      <c r="T93" s="5">
        <v>1</v>
      </c>
      <c r="U93" s="5"/>
      <c r="V93" s="5"/>
      <c r="W93" s="5"/>
      <c r="X93" s="5"/>
      <c r="Y93" s="5">
        <v>1</v>
      </c>
    </row>
    <row r="94" spans="1:25" s="10" customFormat="1" ht="21" customHeight="1" x14ac:dyDescent="0.25">
      <c r="A94" s="20">
        <v>3</v>
      </c>
      <c r="B94" s="11" t="s">
        <v>524</v>
      </c>
      <c r="C94" s="68" t="s">
        <v>243</v>
      </c>
      <c r="D94" s="11" t="s">
        <v>178</v>
      </c>
      <c r="E94" s="8"/>
      <c r="F94" s="8" t="s">
        <v>1353</v>
      </c>
      <c r="G94" s="8"/>
      <c r="H94" s="8"/>
      <c r="I94" s="8"/>
      <c r="J94" s="8"/>
      <c r="K94" s="8"/>
      <c r="L94" s="9"/>
      <c r="M94" s="8" t="str">
        <f t="shared" si="4"/>
        <v>YES</v>
      </c>
      <c r="N94" s="8" t="str">
        <f t="shared" si="5"/>
        <v>YES</v>
      </c>
      <c r="O94" s="5"/>
      <c r="P94" s="5"/>
      <c r="Q94" s="5">
        <v>1</v>
      </c>
      <c r="R94" s="5"/>
      <c r="S94" s="5"/>
      <c r="T94" s="5"/>
      <c r="U94" s="5"/>
      <c r="V94" s="5"/>
      <c r="W94" s="5"/>
      <c r="X94" s="5"/>
      <c r="Y94" s="5"/>
    </row>
    <row r="95" spans="1:25" s="10" customFormat="1" ht="21" customHeight="1" x14ac:dyDescent="0.25">
      <c r="A95" s="20">
        <v>3</v>
      </c>
      <c r="B95" s="11" t="s">
        <v>525</v>
      </c>
      <c r="C95" s="68" t="s">
        <v>72</v>
      </c>
      <c r="D95" s="11" t="s">
        <v>84</v>
      </c>
      <c r="E95" s="8"/>
      <c r="F95" s="8"/>
      <c r="G95" s="8"/>
      <c r="H95" s="8" t="s">
        <v>1362</v>
      </c>
      <c r="I95" s="8" t="s">
        <v>1362</v>
      </c>
      <c r="J95" s="8"/>
      <c r="K95" s="8"/>
      <c r="L95" s="9"/>
      <c r="M95" s="8" t="str">
        <f t="shared" si="4"/>
        <v>YES</v>
      </c>
      <c r="N95" s="8" t="str">
        <f t="shared" si="5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>
        <v>1</v>
      </c>
      <c r="Y95" s="5"/>
    </row>
    <row r="96" spans="1:25" s="10" customFormat="1" ht="21" customHeight="1" x14ac:dyDescent="0.25">
      <c r="A96" s="20">
        <v>3</v>
      </c>
      <c r="B96" s="11" t="s">
        <v>525</v>
      </c>
      <c r="C96" s="68" t="s">
        <v>221</v>
      </c>
      <c r="D96" s="11" t="s">
        <v>99</v>
      </c>
      <c r="E96" s="8"/>
      <c r="F96" s="8"/>
      <c r="G96" s="8"/>
      <c r="H96" s="8"/>
      <c r="I96" s="8"/>
      <c r="J96" s="8"/>
      <c r="K96" s="8"/>
      <c r="L96" s="9" t="s">
        <v>1463</v>
      </c>
      <c r="M96" s="8" t="str">
        <f t="shared" si="4"/>
        <v/>
      </c>
      <c r="N96" s="8" t="str">
        <f t="shared" si="5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10" customFormat="1" ht="21" customHeight="1" x14ac:dyDescent="0.25">
      <c r="A97" s="20">
        <v>3</v>
      </c>
      <c r="B97" s="11" t="s">
        <v>526</v>
      </c>
      <c r="C97" s="68" t="s">
        <v>72</v>
      </c>
      <c r="D97" s="11" t="s">
        <v>109</v>
      </c>
      <c r="E97" s="8"/>
      <c r="F97" s="8"/>
      <c r="G97" s="8"/>
      <c r="H97" s="8"/>
      <c r="I97" s="8" t="s">
        <v>1350</v>
      </c>
      <c r="J97" s="8"/>
      <c r="K97" s="8"/>
      <c r="L97" s="9" t="s">
        <v>1463</v>
      </c>
      <c r="M97" s="8" t="str">
        <f t="shared" si="4"/>
        <v>YES</v>
      </c>
      <c r="N97" s="8" t="str">
        <f t="shared" si="5"/>
        <v>YES</v>
      </c>
      <c r="O97" s="5"/>
      <c r="P97" s="5"/>
      <c r="Q97" s="5">
        <v>1</v>
      </c>
      <c r="R97" s="5">
        <v>1</v>
      </c>
      <c r="S97" s="5">
        <v>1</v>
      </c>
      <c r="T97" s="5">
        <v>1</v>
      </c>
      <c r="U97" s="5"/>
      <c r="V97" s="5"/>
      <c r="W97" s="5"/>
      <c r="X97" s="5">
        <v>1</v>
      </c>
      <c r="Y97" s="5"/>
    </row>
    <row r="98" spans="1:25" s="10" customFormat="1" ht="21" customHeight="1" x14ac:dyDescent="0.25">
      <c r="A98" s="20">
        <v>3</v>
      </c>
      <c r="B98" s="11" t="s">
        <v>526</v>
      </c>
      <c r="C98" s="68" t="s">
        <v>244</v>
      </c>
      <c r="D98" s="11" t="s">
        <v>122</v>
      </c>
      <c r="E98" s="8"/>
      <c r="F98" s="8"/>
      <c r="G98" s="8"/>
      <c r="H98" s="8"/>
      <c r="I98" s="8"/>
      <c r="J98" s="8"/>
      <c r="K98" s="8" t="s">
        <v>1355</v>
      </c>
      <c r="L98" s="9" t="s">
        <v>1471</v>
      </c>
      <c r="M98" s="8" t="str">
        <f t="shared" ref="M98:M129" si="6">IF(AND(ISBLANK(E98),ISBLANK(F98),ISBLANK(G98),ISBLANK(H98),ISBLANK(I98),ISBLANK(J98)),"","YES")</f>
        <v/>
      </c>
      <c r="N98" s="8" t="str">
        <f t="shared" ref="N98:N129" si="7">IF(AND(ISBLANK(E98),ISBLANK(F98),ISBLANK(G98),ISBLANK(H98),ISBLANK(I98),ISBLANK(J98),ISBLANK(K98)),"","YES")</f>
        <v>YES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10" customFormat="1" ht="21" customHeight="1" x14ac:dyDescent="0.25">
      <c r="A99" s="20">
        <v>3</v>
      </c>
      <c r="B99" s="11" t="s">
        <v>527</v>
      </c>
      <c r="C99" s="68" t="s">
        <v>72</v>
      </c>
      <c r="D99" s="11" t="s">
        <v>137</v>
      </c>
      <c r="E99" s="8"/>
      <c r="F99" s="8"/>
      <c r="G99" s="8"/>
      <c r="H99" s="8" t="s">
        <v>1350</v>
      </c>
      <c r="I99" s="8" t="s">
        <v>1350</v>
      </c>
      <c r="J99" s="8"/>
      <c r="K99" s="8"/>
      <c r="L99" s="9"/>
      <c r="M99" s="8" t="str">
        <f t="shared" si="6"/>
        <v>YES</v>
      </c>
      <c r="N99" s="8" t="str">
        <f t="shared" si="7"/>
        <v>YES</v>
      </c>
      <c r="O99" s="5"/>
      <c r="P99" s="5"/>
      <c r="Q99" s="5"/>
      <c r="R99" s="5"/>
      <c r="S99" s="5"/>
      <c r="T99" s="5"/>
      <c r="U99" s="5">
        <v>1</v>
      </c>
      <c r="V99" s="5"/>
      <c r="W99" s="5"/>
      <c r="X99" s="5"/>
      <c r="Y99" s="5"/>
    </row>
    <row r="100" spans="1:25" s="10" customFormat="1" ht="21" customHeight="1" x14ac:dyDescent="0.25">
      <c r="A100" s="20">
        <v>3</v>
      </c>
      <c r="B100" s="11" t="s">
        <v>527</v>
      </c>
      <c r="C100" s="68" t="s">
        <v>211</v>
      </c>
      <c r="D100" s="11" t="s">
        <v>151</v>
      </c>
      <c r="E100" s="8"/>
      <c r="F100" s="8"/>
      <c r="G100" s="8"/>
      <c r="H100" s="8"/>
      <c r="I100" s="8"/>
      <c r="J100" s="8"/>
      <c r="K100" s="8"/>
      <c r="L100" s="9" t="s">
        <v>1463</v>
      </c>
      <c r="M100" s="8" t="str">
        <f t="shared" si="6"/>
        <v/>
      </c>
      <c r="N100" s="8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0" customFormat="1" ht="21" customHeight="1" x14ac:dyDescent="0.25">
      <c r="A101" s="20">
        <v>3</v>
      </c>
      <c r="B101" s="11" t="s">
        <v>528</v>
      </c>
      <c r="C101" s="68" t="s">
        <v>72</v>
      </c>
      <c r="D101" s="11" t="s">
        <v>165</v>
      </c>
      <c r="E101" s="8"/>
      <c r="F101" s="8"/>
      <c r="G101" s="8"/>
      <c r="H101" s="8" t="s">
        <v>1350</v>
      </c>
      <c r="I101" s="8" t="s">
        <v>1350</v>
      </c>
      <c r="J101" s="8"/>
      <c r="K101" s="8"/>
      <c r="L101" s="9"/>
      <c r="M101" s="8" t="str">
        <f t="shared" si="6"/>
        <v>YES</v>
      </c>
      <c r="N101" s="8" t="str">
        <f t="shared" si="7"/>
        <v>YES</v>
      </c>
      <c r="O101" s="5"/>
      <c r="P101" s="5"/>
      <c r="Q101" s="5">
        <v>1</v>
      </c>
      <c r="R101" s="5">
        <v>1</v>
      </c>
      <c r="S101" s="5">
        <v>1</v>
      </c>
      <c r="T101" s="5">
        <v>1</v>
      </c>
      <c r="U101" s="5"/>
      <c r="V101" s="5"/>
      <c r="W101" s="5"/>
      <c r="X101" s="5">
        <v>1</v>
      </c>
      <c r="Y101" s="5"/>
    </row>
    <row r="102" spans="1:25" s="10" customFormat="1" ht="21" customHeight="1" x14ac:dyDescent="0.25">
      <c r="A102" s="20">
        <v>3</v>
      </c>
      <c r="B102" s="11" t="s">
        <v>528</v>
      </c>
      <c r="C102" s="68" t="s">
        <v>231</v>
      </c>
      <c r="D102" s="11" t="s">
        <v>85</v>
      </c>
      <c r="E102" s="8"/>
      <c r="F102" s="8"/>
      <c r="G102" s="8"/>
      <c r="H102" s="8" t="s">
        <v>1350</v>
      </c>
      <c r="I102" s="8"/>
      <c r="J102" s="8"/>
      <c r="K102" s="8"/>
      <c r="L102" s="9"/>
      <c r="M102" s="8" t="str">
        <f t="shared" si="6"/>
        <v>YES</v>
      </c>
      <c r="N102" s="8" t="str">
        <f t="shared" si="7"/>
        <v>YES</v>
      </c>
      <c r="O102" s="5"/>
      <c r="P102" s="5"/>
      <c r="Q102" s="5">
        <v>1</v>
      </c>
      <c r="R102" s="5">
        <v>1</v>
      </c>
      <c r="S102" s="5">
        <v>1</v>
      </c>
      <c r="T102" s="5">
        <v>1</v>
      </c>
      <c r="U102" s="5"/>
      <c r="V102" s="5">
        <v>1</v>
      </c>
      <c r="W102" s="5"/>
      <c r="X102" s="5">
        <v>1</v>
      </c>
      <c r="Y102" s="5"/>
    </row>
    <row r="103" spans="1:25" s="10" customFormat="1" ht="21" customHeight="1" x14ac:dyDescent="0.25">
      <c r="A103" s="20">
        <v>3</v>
      </c>
      <c r="B103" s="11" t="s">
        <v>529</v>
      </c>
      <c r="C103" s="68" t="s">
        <v>245</v>
      </c>
      <c r="D103" s="11" t="s">
        <v>100</v>
      </c>
      <c r="E103" s="8"/>
      <c r="F103" s="8"/>
      <c r="G103" s="8"/>
      <c r="H103" s="8"/>
      <c r="I103" s="8"/>
      <c r="J103" s="8" t="s">
        <v>1362</v>
      </c>
      <c r="K103" s="8"/>
      <c r="L103" s="9"/>
      <c r="M103" s="8" t="str">
        <f t="shared" si="6"/>
        <v>YES</v>
      </c>
      <c r="N103" s="8" t="str">
        <f t="shared" si="7"/>
        <v>YES</v>
      </c>
      <c r="O103" s="5"/>
      <c r="P103" s="5"/>
      <c r="Q103" s="5"/>
      <c r="R103" s="5"/>
      <c r="S103" s="5"/>
      <c r="T103" s="5"/>
      <c r="U103" s="5"/>
      <c r="V103" s="5"/>
      <c r="W103" s="5">
        <v>1</v>
      </c>
      <c r="X103" s="5"/>
      <c r="Y103" s="5"/>
    </row>
    <row r="104" spans="1:25" s="10" customFormat="1" ht="21" customHeight="1" x14ac:dyDescent="0.25">
      <c r="A104" s="20">
        <v>3</v>
      </c>
      <c r="B104" s="11" t="s">
        <v>1040</v>
      </c>
      <c r="C104" s="68" t="s">
        <v>256</v>
      </c>
      <c r="D104" s="11" t="s">
        <v>123</v>
      </c>
      <c r="E104" s="8"/>
      <c r="F104" s="8"/>
      <c r="G104" s="8"/>
      <c r="H104" s="8" t="s">
        <v>1350</v>
      </c>
      <c r="I104" s="8"/>
      <c r="J104" s="8"/>
      <c r="K104" s="8" t="s">
        <v>1355</v>
      </c>
      <c r="L104" s="9" t="s">
        <v>1471</v>
      </c>
      <c r="M104" s="8" t="str">
        <f t="shared" si="6"/>
        <v>YES</v>
      </c>
      <c r="N104" s="8" t="str">
        <f t="shared" si="7"/>
        <v>YES</v>
      </c>
      <c r="O104" s="5"/>
      <c r="P104" s="5"/>
      <c r="Q104" s="5"/>
      <c r="R104" s="5"/>
      <c r="S104" s="5"/>
      <c r="T104" s="5"/>
      <c r="U104" s="5">
        <v>1</v>
      </c>
      <c r="V104" s="5"/>
      <c r="W104" s="5"/>
      <c r="X104" s="5"/>
      <c r="Y104" s="5"/>
    </row>
    <row r="105" spans="1:25" s="10" customFormat="1" ht="21" customHeight="1" x14ac:dyDescent="0.25">
      <c r="A105" s="20">
        <v>3</v>
      </c>
      <c r="B105" s="11" t="s">
        <v>1040</v>
      </c>
      <c r="C105" s="68" t="s">
        <v>72</v>
      </c>
      <c r="D105" s="11" t="s">
        <v>138</v>
      </c>
      <c r="E105" s="8"/>
      <c r="F105" s="8"/>
      <c r="G105" s="8"/>
      <c r="H105" s="8" t="s">
        <v>1350</v>
      </c>
      <c r="I105" s="8"/>
      <c r="J105" s="8"/>
      <c r="K105" s="8"/>
      <c r="L105" s="9"/>
      <c r="M105" s="8" t="str">
        <f t="shared" si="6"/>
        <v>YES</v>
      </c>
      <c r="N105" s="8" t="str">
        <f t="shared" si="7"/>
        <v>YES</v>
      </c>
      <c r="O105" s="5"/>
      <c r="P105" s="5"/>
      <c r="Q105" s="5"/>
      <c r="R105" s="5"/>
      <c r="S105" s="5"/>
      <c r="T105" s="5"/>
      <c r="U105" s="5">
        <v>1</v>
      </c>
      <c r="V105" s="5"/>
      <c r="W105" s="5"/>
      <c r="X105" s="5"/>
      <c r="Y105" s="5"/>
    </row>
    <row r="106" spans="1:25" s="10" customFormat="1" ht="21" customHeight="1" x14ac:dyDescent="0.25">
      <c r="A106" s="20">
        <v>3</v>
      </c>
      <c r="B106" s="11" t="s">
        <v>497</v>
      </c>
      <c r="C106" s="68" t="s">
        <v>254</v>
      </c>
      <c r="D106" s="11" t="s">
        <v>152</v>
      </c>
      <c r="E106" s="8"/>
      <c r="F106" s="8"/>
      <c r="G106" s="8"/>
      <c r="H106" s="8"/>
      <c r="I106" s="8"/>
      <c r="J106" s="8"/>
      <c r="K106" s="8"/>
      <c r="L106" s="9" t="s">
        <v>1463</v>
      </c>
      <c r="M106" s="8" t="str">
        <f t="shared" si="6"/>
        <v/>
      </c>
      <c r="N106" s="8" t="str">
        <f t="shared" si="7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s="10" customFormat="1" ht="21" customHeight="1" x14ac:dyDescent="0.25">
      <c r="A107" s="20">
        <v>3</v>
      </c>
      <c r="B107" s="11" t="s">
        <v>497</v>
      </c>
      <c r="C107" s="68" t="s">
        <v>72</v>
      </c>
      <c r="D107" s="11" t="s">
        <v>179</v>
      </c>
      <c r="E107" s="8"/>
      <c r="F107" s="8"/>
      <c r="G107" s="8"/>
      <c r="H107" s="8"/>
      <c r="I107" s="8"/>
      <c r="J107" s="8"/>
      <c r="K107" s="8"/>
      <c r="L107" s="9"/>
      <c r="M107" s="8" t="str">
        <f t="shared" si="6"/>
        <v/>
      </c>
      <c r="N107" s="8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10" customFormat="1" ht="21" customHeight="1" x14ac:dyDescent="0.25">
      <c r="A108" s="20">
        <v>3</v>
      </c>
      <c r="B108" s="11" t="s">
        <v>498</v>
      </c>
      <c r="C108" s="68" t="s">
        <v>232</v>
      </c>
      <c r="D108" s="11" t="s">
        <v>166</v>
      </c>
      <c r="E108" s="8"/>
      <c r="F108" s="8" t="s">
        <v>1355</v>
      </c>
      <c r="G108" s="8"/>
      <c r="H108" s="8" t="s">
        <v>1352</v>
      </c>
      <c r="I108" s="8"/>
      <c r="J108" s="8" t="s">
        <v>1352</v>
      </c>
      <c r="K108" s="8"/>
      <c r="L108" s="9"/>
      <c r="M108" s="8" t="str">
        <f t="shared" si="6"/>
        <v>YES</v>
      </c>
      <c r="N108" s="8" t="str">
        <f t="shared" si="7"/>
        <v>YES</v>
      </c>
      <c r="O108" s="5"/>
      <c r="P108" s="5"/>
      <c r="Q108" s="5">
        <v>1</v>
      </c>
      <c r="R108" s="5">
        <v>1</v>
      </c>
      <c r="S108" s="5">
        <v>1</v>
      </c>
      <c r="T108" s="5">
        <v>1</v>
      </c>
      <c r="U108" s="5"/>
      <c r="V108" s="5"/>
      <c r="W108" s="5">
        <v>1</v>
      </c>
      <c r="X108" s="5"/>
      <c r="Y108" s="5">
        <v>1</v>
      </c>
    </row>
    <row r="109" spans="1:25" s="10" customFormat="1" ht="21" customHeight="1" x14ac:dyDescent="0.25">
      <c r="A109" s="20">
        <v>3</v>
      </c>
      <c r="B109" s="11" t="s">
        <v>1041</v>
      </c>
      <c r="C109" s="68" t="s">
        <v>72</v>
      </c>
      <c r="D109" s="11" t="s">
        <v>86</v>
      </c>
      <c r="E109" s="8"/>
      <c r="F109" s="8"/>
      <c r="G109" s="8"/>
      <c r="H109" s="8"/>
      <c r="I109" s="8"/>
      <c r="J109" s="8"/>
      <c r="K109" s="8"/>
      <c r="L109" s="9"/>
      <c r="M109" s="8" t="str">
        <f t="shared" si="6"/>
        <v/>
      </c>
      <c r="N109" s="8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10" customFormat="1" ht="21" customHeight="1" x14ac:dyDescent="0.25">
      <c r="A110" s="20">
        <v>3</v>
      </c>
      <c r="B110" s="11" t="s">
        <v>1041</v>
      </c>
      <c r="C110" s="68" t="s">
        <v>260</v>
      </c>
      <c r="D110" s="11" t="s">
        <v>101</v>
      </c>
      <c r="E110" s="8"/>
      <c r="F110" s="8"/>
      <c r="G110" s="8"/>
      <c r="H110" s="8"/>
      <c r="I110" s="8"/>
      <c r="J110" s="8"/>
      <c r="K110" s="8" t="s">
        <v>1355</v>
      </c>
      <c r="L110" s="9" t="s">
        <v>1471</v>
      </c>
      <c r="M110" s="8" t="str">
        <f t="shared" si="6"/>
        <v/>
      </c>
      <c r="N110" s="8" t="str">
        <f t="shared" si="7"/>
        <v>YES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0" customFormat="1" ht="21" customHeight="1" x14ac:dyDescent="0.25">
      <c r="A111" s="20">
        <v>3</v>
      </c>
      <c r="B111" s="11" t="s">
        <v>1048</v>
      </c>
      <c r="C111" s="68" t="s">
        <v>72</v>
      </c>
      <c r="D111" s="11" t="s">
        <v>110</v>
      </c>
      <c r="E111" s="8"/>
      <c r="F111" s="8"/>
      <c r="G111" s="8"/>
      <c r="H111" s="8" t="s">
        <v>1350</v>
      </c>
      <c r="I111" s="8" t="s">
        <v>1362</v>
      </c>
      <c r="J111" s="8" t="s">
        <v>1362</v>
      </c>
      <c r="K111" s="8"/>
      <c r="L111" s="9"/>
      <c r="M111" s="8" t="str">
        <f t="shared" si="6"/>
        <v>YES</v>
      </c>
      <c r="N111" s="8" t="str">
        <f t="shared" si="7"/>
        <v>YES</v>
      </c>
      <c r="O111" s="5"/>
      <c r="P111" s="5"/>
      <c r="Q111" s="5">
        <v>1</v>
      </c>
      <c r="R111" s="5"/>
      <c r="S111" s="5"/>
      <c r="T111" s="5">
        <v>1</v>
      </c>
      <c r="U111" s="5"/>
      <c r="V111" s="5"/>
      <c r="W111" s="5">
        <v>1</v>
      </c>
      <c r="X111" s="5"/>
      <c r="Y111" s="5">
        <v>1</v>
      </c>
    </row>
    <row r="112" spans="1:25" s="10" customFormat="1" ht="21" customHeight="1" x14ac:dyDescent="0.25">
      <c r="A112" s="20">
        <v>3</v>
      </c>
      <c r="B112" s="11" t="s">
        <v>1048</v>
      </c>
      <c r="C112" s="68"/>
      <c r="D112" s="11" t="s">
        <v>180</v>
      </c>
      <c r="E112" s="8"/>
      <c r="F112" s="8"/>
      <c r="G112" s="8"/>
      <c r="H112" s="8"/>
      <c r="I112" s="8"/>
      <c r="J112" s="8"/>
      <c r="K112" s="8"/>
      <c r="L112" s="9" t="s">
        <v>1473</v>
      </c>
      <c r="M112" s="8" t="str">
        <f t="shared" si="6"/>
        <v/>
      </c>
      <c r="N112" s="8" t="str">
        <f t="shared" si="7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10" customFormat="1" ht="21" customHeight="1" x14ac:dyDescent="0.25">
      <c r="A113" s="20">
        <v>3</v>
      </c>
      <c r="B113" s="11" t="s">
        <v>1049</v>
      </c>
      <c r="C113" s="68"/>
      <c r="D113" s="11" t="s">
        <v>189</v>
      </c>
      <c r="E113" s="8"/>
      <c r="F113" s="8"/>
      <c r="G113" s="8"/>
      <c r="H113" s="8"/>
      <c r="I113" s="8"/>
      <c r="J113" s="8"/>
      <c r="K113" s="8"/>
      <c r="L113" s="9" t="s">
        <v>1472</v>
      </c>
      <c r="M113" s="8" t="str">
        <f t="shared" si="6"/>
        <v/>
      </c>
      <c r="N113" s="8" t="str">
        <f t="shared" si="7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0" customFormat="1" ht="21" customHeight="1" x14ac:dyDescent="0.25">
      <c r="A114" s="20">
        <v>3</v>
      </c>
      <c r="B114" s="11" t="s">
        <v>1049</v>
      </c>
      <c r="C114" s="68" t="s">
        <v>72</v>
      </c>
      <c r="D114" s="11" t="s">
        <v>267</v>
      </c>
      <c r="E114" s="8"/>
      <c r="F114" s="8"/>
      <c r="G114" s="8"/>
      <c r="H114" s="8"/>
      <c r="I114" s="8"/>
      <c r="J114" s="8"/>
      <c r="K114" s="8"/>
      <c r="L114" s="9" t="s">
        <v>1472</v>
      </c>
      <c r="M114" s="8" t="str">
        <f t="shared" si="6"/>
        <v/>
      </c>
      <c r="N114" s="8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10" customFormat="1" ht="21" customHeight="1" x14ac:dyDescent="0.25">
      <c r="A115" s="20">
        <v>3</v>
      </c>
      <c r="B115" s="11" t="s">
        <v>1049</v>
      </c>
      <c r="C115" s="68" t="s">
        <v>72</v>
      </c>
      <c r="D115" s="11" t="s">
        <v>190</v>
      </c>
      <c r="E115" s="8"/>
      <c r="F115" s="8"/>
      <c r="G115" s="8"/>
      <c r="H115" s="8"/>
      <c r="I115" s="8"/>
      <c r="J115" s="8"/>
      <c r="K115" s="8"/>
      <c r="L115" s="9"/>
      <c r="M115" s="8" t="str">
        <f t="shared" si="6"/>
        <v/>
      </c>
      <c r="N115" s="8" t="str">
        <f t="shared" si="7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s="10" customFormat="1" ht="21" customHeight="1" x14ac:dyDescent="0.25">
      <c r="A116" s="20">
        <v>3</v>
      </c>
      <c r="B116" s="11" t="s">
        <v>1049</v>
      </c>
      <c r="C116" s="68" t="s">
        <v>72</v>
      </c>
      <c r="D116" s="11" t="s">
        <v>191</v>
      </c>
      <c r="E116" s="8"/>
      <c r="F116" s="8"/>
      <c r="G116" s="8"/>
      <c r="H116" s="8"/>
      <c r="I116" s="8" t="s">
        <v>1362</v>
      </c>
      <c r="J116" s="8"/>
      <c r="K116" s="8"/>
      <c r="L116" s="9"/>
      <c r="M116" s="8" t="str">
        <f t="shared" si="6"/>
        <v>YES</v>
      </c>
      <c r="N116" s="8" t="str">
        <f t="shared" si="7"/>
        <v>YES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>
        <v>1</v>
      </c>
    </row>
    <row r="117" spans="1:25" s="10" customFormat="1" ht="21" customHeight="1" x14ac:dyDescent="0.25">
      <c r="A117" s="20">
        <v>3</v>
      </c>
      <c r="B117" s="11" t="s">
        <v>1049</v>
      </c>
      <c r="C117" s="68" t="s">
        <v>72</v>
      </c>
      <c r="D117" s="11" t="s">
        <v>334</v>
      </c>
      <c r="E117" s="8"/>
      <c r="F117" s="8"/>
      <c r="G117" s="8"/>
      <c r="H117" s="8" t="s">
        <v>1350</v>
      </c>
      <c r="I117" s="8" t="s">
        <v>1362</v>
      </c>
      <c r="J117" s="8"/>
      <c r="K117" s="8"/>
      <c r="L117" s="9"/>
      <c r="M117" s="8" t="str">
        <f t="shared" si="6"/>
        <v>YES</v>
      </c>
      <c r="N117" s="8" t="str">
        <f t="shared" si="7"/>
        <v>YES</v>
      </c>
      <c r="O117" s="5"/>
      <c r="P117" s="5"/>
      <c r="Q117" s="5"/>
      <c r="R117" s="5"/>
      <c r="S117" s="5"/>
      <c r="T117" s="5"/>
      <c r="U117" s="5">
        <v>1</v>
      </c>
      <c r="V117" s="5"/>
      <c r="W117" s="5"/>
      <c r="X117" s="5"/>
      <c r="Y117" s="5">
        <v>1</v>
      </c>
    </row>
    <row r="118" spans="1:25" s="10" customFormat="1" ht="21" customHeight="1" x14ac:dyDescent="0.25">
      <c r="A118" s="20">
        <v>3</v>
      </c>
      <c r="B118" s="11" t="s">
        <v>1049</v>
      </c>
      <c r="C118" s="68" t="s">
        <v>72</v>
      </c>
      <c r="D118" s="11" t="s">
        <v>332</v>
      </c>
      <c r="E118" s="8"/>
      <c r="F118" s="8"/>
      <c r="G118" s="8"/>
      <c r="H118" s="8"/>
      <c r="I118" s="8" t="s">
        <v>1362</v>
      </c>
      <c r="J118" s="8"/>
      <c r="K118" s="8"/>
      <c r="L118" s="9"/>
      <c r="M118" s="8" t="str">
        <f t="shared" si="6"/>
        <v>YES</v>
      </c>
      <c r="N118" s="8" t="str">
        <f t="shared" si="7"/>
        <v>YES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v>1</v>
      </c>
    </row>
    <row r="119" spans="1:25" s="10" customFormat="1" ht="21" customHeight="1" x14ac:dyDescent="0.25">
      <c r="A119" s="20">
        <v>3</v>
      </c>
      <c r="B119" s="11" t="s">
        <v>531</v>
      </c>
      <c r="C119" s="68" t="s">
        <v>72</v>
      </c>
      <c r="D119" s="11" t="s">
        <v>124</v>
      </c>
      <c r="E119" s="8"/>
      <c r="F119" s="8"/>
      <c r="G119" s="8"/>
      <c r="H119" s="8" t="s">
        <v>1350</v>
      </c>
      <c r="I119" s="8" t="s">
        <v>1350</v>
      </c>
      <c r="J119" s="8" t="s">
        <v>1350</v>
      </c>
      <c r="K119" s="8"/>
      <c r="L119" s="9"/>
      <c r="M119" s="8" t="str">
        <f t="shared" si="6"/>
        <v>YES</v>
      </c>
      <c r="N119" s="8" t="str">
        <f t="shared" si="7"/>
        <v>YES</v>
      </c>
      <c r="O119" s="5"/>
      <c r="P119" s="5"/>
      <c r="Q119" s="5"/>
      <c r="R119" s="5">
        <v>1</v>
      </c>
      <c r="S119" s="5"/>
      <c r="T119" s="5"/>
      <c r="U119" s="5">
        <v>1</v>
      </c>
      <c r="V119" s="5"/>
      <c r="W119" s="5"/>
      <c r="X119" s="5"/>
      <c r="Y119" s="5"/>
    </row>
    <row r="120" spans="1:25" s="10" customFormat="1" ht="21" customHeight="1" x14ac:dyDescent="0.25">
      <c r="A120" s="20">
        <v>3</v>
      </c>
      <c r="B120" s="11" t="s">
        <v>531</v>
      </c>
      <c r="C120" s="68" t="s">
        <v>222</v>
      </c>
      <c r="D120" s="11" t="s">
        <v>153</v>
      </c>
      <c r="E120" s="8"/>
      <c r="F120" s="8"/>
      <c r="G120" s="8"/>
      <c r="H120" s="8"/>
      <c r="I120" s="8"/>
      <c r="J120" s="8"/>
      <c r="K120" s="8" t="s">
        <v>1355</v>
      </c>
      <c r="L120" s="9" t="s">
        <v>1471</v>
      </c>
      <c r="M120" s="8" t="str">
        <f t="shared" si="6"/>
        <v/>
      </c>
      <c r="N120" s="8" t="str">
        <f t="shared" si="7"/>
        <v>YES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10" customFormat="1" ht="21" customHeight="1" x14ac:dyDescent="0.25">
      <c r="A121" s="20">
        <v>3</v>
      </c>
      <c r="B121" s="11" t="s">
        <v>532</v>
      </c>
      <c r="C121" s="68" t="s">
        <v>72</v>
      </c>
      <c r="D121" s="11" t="s">
        <v>167</v>
      </c>
      <c r="E121" s="8"/>
      <c r="F121" s="8"/>
      <c r="G121" s="8"/>
      <c r="H121" s="8"/>
      <c r="I121" s="8"/>
      <c r="J121" s="16" t="s">
        <v>1362</v>
      </c>
      <c r="K121" s="8"/>
      <c r="L121" s="9"/>
      <c r="M121" s="8" t="str">
        <f t="shared" si="6"/>
        <v>YES</v>
      </c>
      <c r="N121" s="8" t="str">
        <f t="shared" si="7"/>
        <v>YES</v>
      </c>
      <c r="O121" s="5"/>
      <c r="P121" s="5"/>
      <c r="Q121" s="5"/>
      <c r="R121" s="5"/>
      <c r="S121" s="5"/>
      <c r="T121" s="5"/>
      <c r="U121" s="5"/>
      <c r="V121" s="5"/>
      <c r="W121" s="5">
        <v>1</v>
      </c>
      <c r="X121" s="5"/>
      <c r="Y121" s="5"/>
    </row>
    <row r="122" spans="1:25" s="10" customFormat="1" ht="21" customHeight="1" x14ac:dyDescent="0.25">
      <c r="A122" s="20">
        <v>3</v>
      </c>
      <c r="B122" s="11" t="s">
        <v>532</v>
      </c>
      <c r="C122" s="68" t="s">
        <v>246</v>
      </c>
      <c r="D122" s="11" t="s">
        <v>87</v>
      </c>
      <c r="E122" s="8"/>
      <c r="F122" s="8"/>
      <c r="G122" s="8"/>
      <c r="H122" s="8"/>
      <c r="I122" s="8"/>
      <c r="J122" s="8" t="s">
        <v>1362</v>
      </c>
      <c r="K122" s="8"/>
      <c r="L122" s="9"/>
      <c r="M122" s="8" t="str">
        <f t="shared" si="6"/>
        <v>YES</v>
      </c>
      <c r="N122" s="8" t="str">
        <f t="shared" si="7"/>
        <v>YES</v>
      </c>
      <c r="O122" s="5"/>
      <c r="P122" s="5"/>
      <c r="Q122" s="5"/>
      <c r="R122" s="5"/>
      <c r="S122" s="5"/>
      <c r="T122" s="5"/>
      <c r="U122" s="5"/>
      <c r="V122" s="5"/>
      <c r="W122" s="5">
        <v>1</v>
      </c>
      <c r="X122" s="5"/>
      <c r="Y122" s="5"/>
    </row>
    <row r="123" spans="1:25" s="10" customFormat="1" ht="21.75" customHeight="1" x14ac:dyDescent="0.25">
      <c r="A123" s="20">
        <v>3</v>
      </c>
      <c r="B123" s="11" t="s">
        <v>501</v>
      </c>
      <c r="C123" s="68" t="s">
        <v>72</v>
      </c>
      <c r="D123" s="11" t="s">
        <v>102</v>
      </c>
      <c r="E123" s="8"/>
      <c r="F123" s="8"/>
      <c r="G123" s="8"/>
      <c r="H123" s="8"/>
      <c r="I123" s="8"/>
      <c r="J123" s="8"/>
      <c r="K123" s="8"/>
      <c r="L123" s="9"/>
      <c r="M123" s="8" t="str">
        <f t="shared" si="6"/>
        <v/>
      </c>
      <c r="N123" s="8" t="str">
        <f t="shared" si="7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s="10" customFormat="1" ht="21" customHeight="1" x14ac:dyDescent="0.25">
      <c r="A124" s="20">
        <v>3</v>
      </c>
      <c r="B124" s="11" t="s">
        <v>501</v>
      </c>
      <c r="C124" s="68" t="s">
        <v>223</v>
      </c>
      <c r="D124" s="11" t="s">
        <v>125</v>
      </c>
      <c r="E124" s="8"/>
      <c r="F124" s="8"/>
      <c r="G124" s="8"/>
      <c r="H124" s="8" t="s">
        <v>1350</v>
      </c>
      <c r="I124" s="8" t="s">
        <v>1350</v>
      </c>
      <c r="J124" s="8"/>
      <c r="K124" s="8"/>
      <c r="L124" s="9"/>
      <c r="M124" s="8" t="str">
        <f t="shared" si="6"/>
        <v>YES</v>
      </c>
      <c r="N124" s="8" t="str">
        <f t="shared" si="7"/>
        <v>YES</v>
      </c>
      <c r="O124" s="5"/>
      <c r="P124" s="5"/>
      <c r="Q124" s="5">
        <v>1</v>
      </c>
      <c r="R124" s="5"/>
      <c r="S124" s="5"/>
      <c r="T124" s="5"/>
      <c r="U124" s="5"/>
      <c r="V124" s="5"/>
      <c r="W124" s="5"/>
      <c r="X124" s="5">
        <v>1</v>
      </c>
      <c r="Y124" s="5"/>
    </row>
    <row r="125" spans="1:25" s="10" customFormat="1" ht="21" customHeight="1" x14ac:dyDescent="0.25">
      <c r="A125" s="20">
        <v>3</v>
      </c>
      <c r="B125" s="11" t="s">
        <v>502</v>
      </c>
      <c r="C125" s="68" t="s">
        <v>72</v>
      </c>
      <c r="D125" s="11" t="s">
        <v>140</v>
      </c>
      <c r="E125" s="8"/>
      <c r="F125" s="8"/>
      <c r="G125" s="8"/>
      <c r="H125" s="8"/>
      <c r="I125" s="8"/>
      <c r="J125" s="8"/>
      <c r="K125" s="8"/>
      <c r="L125" s="9"/>
      <c r="M125" s="8" t="str">
        <f t="shared" si="6"/>
        <v/>
      </c>
      <c r="N125" s="8" t="str">
        <f t="shared" si="7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10" customFormat="1" ht="21" customHeight="1" x14ac:dyDescent="0.25">
      <c r="A126" s="20">
        <v>3</v>
      </c>
      <c r="B126" s="11" t="s">
        <v>502</v>
      </c>
      <c r="C126" s="68" t="s">
        <v>247</v>
      </c>
      <c r="D126" s="11" t="s">
        <v>184</v>
      </c>
      <c r="E126" s="8"/>
      <c r="F126" s="8"/>
      <c r="G126" s="8"/>
      <c r="H126" s="8" t="s">
        <v>1350</v>
      </c>
      <c r="I126" s="8"/>
      <c r="J126" s="8"/>
      <c r="K126" s="8" t="s">
        <v>1354</v>
      </c>
      <c r="L126" s="9" t="s">
        <v>1471</v>
      </c>
      <c r="M126" s="8" t="str">
        <f t="shared" si="6"/>
        <v>YES</v>
      </c>
      <c r="N126" s="8" t="str">
        <f t="shared" si="7"/>
        <v>YES</v>
      </c>
      <c r="O126" s="5"/>
      <c r="P126" s="5"/>
      <c r="Q126" s="5"/>
      <c r="R126" s="5"/>
      <c r="S126" s="5"/>
      <c r="T126" s="5"/>
      <c r="U126" s="5">
        <v>1</v>
      </c>
      <c r="V126" s="5"/>
      <c r="W126" s="5"/>
      <c r="X126" s="5"/>
      <c r="Y126" s="5"/>
    </row>
    <row r="127" spans="1:25" s="10" customFormat="1" ht="21" customHeight="1" x14ac:dyDescent="0.25">
      <c r="A127" s="20">
        <v>3</v>
      </c>
      <c r="B127" s="11" t="s">
        <v>1043</v>
      </c>
      <c r="C127" s="68" t="s">
        <v>264</v>
      </c>
      <c r="D127" s="11" t="s">
        <v>185</v>
      </c>
      <c r="E127" s="8"/>
      <c r="F127" s="8"/>
      <c r="G127" s="8"/>
      <c r="H127" s="8"/>
      <c r="I127" s="8"/>
      <c r="J127" s="8"/>
      <c r="K127" s="8"/>
      <c r="L127" s="9"/>
      <c r="M127" s="8" t="str">
        <f t="shared" si="6"/>
        <v/>
      </c>
      <c r="N127" s="8" t="str">
        <f t="shared" si="7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10" customFormat="1" ht="21" customHeight="1" x14ac:dyDescent="0.25">
      <c r="A128" s="20">
        <v>3</v>
      </c>
      <c r="B128" s="11" t="s">
        <v>1043</v>
      </c>
      <c r="C128" s="68" t="s">
        <v>72</v>
      </c>
      <c r="D128" s="11" t="s">
        <v>186</v>
      </c>
      <c r="E128" s="8"/>
      <c r="F128" s="8"/>
      <c r="G128" s="8"/>
      <c r="H128" s="8"/>
      <c r="I128" s="8"/>
      <c r="J128" s="8"/>
      <c r="K128" s="8"/>
      <c r="L128" s="9"/>
      <c r="M128" s="8" t="str">
        <f t="shared" si="6"/>
        <v/>
      </c>
      <c r="N128" s="8" t="str">
        <f t="shared" si="7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10" customFormat="1" ht="21" customHeight="1" x14ac:dyDescent="0.25">
      <c r="A129" s="20">
        <v>3</v>
      </c>
      <c r="B129" s="11" t="s">
        <v>71</v>
      </c>
      <c r="C129" s="68" t="s">
        <v>266</v>
      </c>
      <c r="D129" s="11" t="s">
        <v>180</v>
      </c>
      <c r="E129" s="8"/>
      <c r="F129" s="8"/>
      <c r="G129" s="8"/>
      <c r="H129" s="8"/>
      <c r="I129" s="8"/>
      <c r="J129" s="8"/>
      <c r="K129" s="8"/>
      <c r="L129" s="15" t="s">
        <v>1487</v>
      </c>
      <c r="M129" s="8" t="str">
        <f t="shared" si="6"/>
        <v/>
      </c>
      <c r="N129" s="8" t="str">
        <f t="shared" si="7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10" customFormat="1" ht="21" customHeight="1" x14ac:dyDescent="0.25">
      <c r="A130" s="62">
        <f>SUBTOTAL(103,A2:A129)</f>
        <v>128</v>
      </c>
      <c r="B130" s="62"/>
      <c r="C130" s="66"/>
      <c r="D130" s="62"/>
      <c r="E130" s="50">
        <f t="shared" ref="E130:K130" si="8">COUNTA(E2:E129)</f>
        <v>3</v>
      </c>
      <c r="F130" s="50">
        <f t="shared" si="8"/>
        <v>4</v>
      </c>
      <c r="G130" s="50">
        <f t="shared" si="8"/>
        <v>0</v>
      </c>
      <c r="H130" s="50">
        <f t="shared" si="8"/>
        <v>51</v>
      </c>
      <c r="I130" s="50">
        <f t="shared" si="8"/>
        <v>47</v>
      </c>
      <c r="J130" s="50">
        <f t="shared" si="8"/>
        <v>11</v>
      </c>
      <c r="K130" s="50">
        <f t="shared" si="8"/>
        <v>9</v>
      </c>
      <c r="L130" s="9"/>
      <c r="M130" s="56">
        <f>COUNTIF(M2:M129,"YES")</f>
        <v>78</v>
      </c>
      <c r="N130" s="56">
        <f>COUNTIF(N2:N129,"YES")</f>
        <v>82</v>
      </c>
      <c r="O130" s="50">
        <f t="shared" ref="O130:Y130" si="9">COUNTA(O2:O129)</f>
        <v>2</v>
      </c>
      <c r="P130" s="50">
        <f t="shared" si="9"/>
        <v>1</v>
      </c>
      <c r="Q130" s="50">
        <f t="shared" si="9"/>
        <v>21</v>
      </c>
      <c r="R130" s="50">
        <f t="shared" si="9"/>
        <v>13</v>
      </c>
      <c r="S130" s="50">
        <f t="shared" si="9"/>
        <v>13</v>
      </c>
      <c r="T130" s="50">
        <f t="shared" si="9"/>
        <v>12</v>
      </c>
      <c r="U130" s="50">
        <f t="shared" si="9"/>
        <v>23</v>
      </c>
      <c r="V130" s="50">
        <f t="shared" si="9"/>
        <v>4</v>
      </c>
      <c r="W130" s="50">
        <f t="shared" si="9"/>
        <v>7</v>
      </c>
      <c r="X130" s="50">
        <f t="shared" si="9"/>
        <v>13</v>
      </c>
      <c r="Y130" s="50">
        <f t="shared" si="9"/>
        <v>33</v>
      </c>
    </row>
    <row r="131" spans="1:25" s="10" customFormat="1" ht="21" customHeight="1" x14ac:dyDescent="0.3">
      <c r="A131" s="67"/>
      <c r="B131" s="11"/>
      <c r="C131" s="68"/>
      <c r="D131" s="11" t="s">
        <v>1362</v>
      </c>
      <c r="E131" s="39"/>
      <c r="F131" s="124"/>
      <c r="G131" s="39"/>
      <c r="H131" s="56">
        <f>COUNTIF(H2:H129,"No Cxn")</f>
        <v>9</v>
      </c>
      <c r="I131" s="56">
        <f t="shared" ref="I131:J131" si="10">COUNTIF(I2:I129,"No Cxn")</f>
        <v>34</v>
      </c>
      <c r="J131" s="56">
        <f t="shared" si="10"/>
        <v>8</v>
      </c>
      <c r="K131" s="39"/>
      <c r="L131" s="9"/>
      <c r="M131" s="17"/>
      <c r="N131" s="17"/>
    </row>
    <row r="132" spans="1:25" s="10" customFormat="1" ht="21" customHeight="1" x14ac:dyDescent="0.3">
      <c r="A132" s="67"/>
      <c r="B132" s="11"/>
      <c r="C132" s="68"/>
      <c r="D132" s="11" t="s">
        <v>1462</v>
      </c>
      <c r="E132" s="39"/>
      <c r="F132" s="124"/>
      <c r="G132" s="39"/>
      <c r="H132" s="34">
        <f>COUNTIF(H1:H129,"Stuck")</f>
        <v>1</v>
      </c>
      <c r="I132" s="34">
        <f t="shared" ref="I132:J132" si="11">COUNTIF(I1:I129,"Stuck")</f>
        <v>1</v>
      </c>
      <c r="J132" s="34">
        <f t="shared" si="11"/>
        <v>0</v>
      </c>
      <c r="K132" s="39"/>
      <c r="L132" s="9"/>
      <c r="M132" s="17"/>
      <c r="N132" s="17"/>
    </row>
    <row r="133" spans="1:25" s="10" customFormat="1" ht="21.75" customHeight="1" x14ac:dyDescent="0.3">
      <c r="A133" s="67"/>
      <c r="B133" s="11"/>
      <c r="C133" s="68"/>
      <c r="D133" s="11" t="s">
        <v>1350</v>
      </c>
      <c r="E133" s="56">
        <f>COUNTIF(E2:E129,"In")</f>
        <v>0</v>
      </c>
      <c r="F133" s="39"/>
      <c r="G133" s="39"/>
      <c r="H133" s="56">
        <f>COUNTIF(H2:H129,"In")</f>
        <v>34</v>
      </c>
      <c r="I133" s="56">
        <f>COUNTIF(I2:I129,"In")</f>
        <v>11</v>
      </c>
      <c r="J133" s="56">
        <f>COUNTIF(J2:J129,"In")</f>
        <v>2</v>
      </c>
      <c r="K133" s="39"/>
      <c r="L133" s="9"/>
      <c r="M133" s="17"/>
      <c r="N133" s="17"/>
    </row>
    <row r="134" spans="1:25" s="10" customFormat="1" ht="21" customHeight="1" x14ac:dyDescent="0.3">
      <c r="A134" s="67"/>
      <c r="B134" s="11"/>
      <c r="C134" s="68"/>
      <c r="D134" s="11" t="s">
        <v>1352</v>
      </c>
      <c r="E134" s="56">
        <f>COUNTIF(E2:E130,"Out")</f>
        <v>0</v>
      </c>
      <c r="F134" s="124"/>
      <c r="G134" s="39"/>
      <c r="H134" s="56">
        <f>COUNTIF(H2:H130,"Out")</f>
        <v>7</v>
      </c>
      <c r="I134" s="56">
        <f>COUNTIF(I2:I130,"Out")</f>
        <v>1</v>
      </c>
      <c r="J134" s="56">
        <f>COUNTIF(J2:J130,"Out")</f>
        <v>1</v>
      </c>
      <c r="K134" s="39"/>
      <c r="L134" s="9"/>
      <c r="M134" s="17"/>
      <c r="N134" s="17"/>
    </row>
    <row r="135" spans="1:25" s="10" customFormat="1" ht="21" customHeight="1" x14ac:dyDescent="0.3">
      <c r="A135" s="67"/>
      <c r="B135" s="11"/>
      <c r="C135" s="68"/>
      <c r="D135" s="11" t="s">
        <v>1485</v>
      </c>
      <c r="E135" s="39"/>
      <c r="F135" s="39"/>
      <c r="G135" s="39"/>
      <c r="H135" s="39"/>
      <c r="I135" s="39"/>
      <c r="J135" s="39"/>
      <c r="K135" s="34">
        <f>COUNTIF(K1:K129,"Replaced")</f>
        <v>0</v>
      </c>
      <c r="L135" s="9"/>
      <c r="M135" s="17"/>
      <c r="N135" s="17"/>
    </row>
    <row r="136" spans="1:25" s="10" customFormat="1" ht="21" customHeight="1" x14ac:dyDescent="0.3">
      <c r="A136" s="67"/>
      <c r="B136" s="11"/>
      <c r="C136" s="68"/>
      <c r="D136" s="11" t="s">
        <v>1353</v>
      </c>
      <c r="E136" s="56">
        <f>COUNTIF(E2:E129,"Loose")</f>
        <v>3</v>
      </c>
      <c r="F136" s="56">
        <f>COUNTIF(F2:F129,"Loose")</f>
        <v>2</v>
      </c>
      <c r="G136" s="56">
        <f>COUNTIF(G2:G129,"Loose")</f>
        <v>0</v>
      </c>
      <c r="H136" s="39"/>
      <c r="I136" s="39"/>
      <c r="J136" s="39"/>
      <c r="K136" s="39"/>
      <c r="L136" s="9"/>
      <c r="M136" s="17"/>
      <c r="N136" s="17"/>
    </row>
    <row r="137" spans="1:25" s="10" customFormat="1" ht="21" customHeight="1" x14ac:dyDescent="0.3">
      <c r="A137" s="67"/>
      <c r="B137" s="11"/>
      <c r="C137" s="68"/>
      <c r="D137" s="11" t="s">
        <v>1354</v>
      </c>
      <c r="E137" s="39"/>
      <c r="F137" s="56">
        <f>COUNTIF(F2:F129,"Missing")</f>
        <v>0</v>
      </c>
      <c r="G137" s="56">
        <f>COUNTIF(G2:G129,"Missing")</f>
        <v>0</v>
      </c>
      <c r="H137" s="39"/>
      <c r="I137" s="39"/>
      <c r="J137" s="39"/>
      <c r="K137" s="56">
        <f>COUNTIF(K2:K129,"Missing")</f>
        <v>2</v>
      </c>
      <c r="L137" s="9"/>
      <c r="M137" s="17"/>
      <c r="N137" s="17"/>
    </row>
    <row r="138" spans="1:25" s="10" customFormat="1" ht="21" customHeight="1" x14ac:dyDescent="0.3">
      <c r="A138" s="67"/>
      <c r="B138" s="11"/>
      <c r="C138" s="68"/>
      <c r="D138" s="11" t="s">
        <v>1355</v>
      </c>
      <c r="E138" s="39"/>
      <c r="F138" s="56">
        <f>COUNTIF(F2:F129,"Broken")</f>
        <v>2</v>
      </c>
      <c r="G138" s="39"/>
      <c r="H138" s="39"/>
      <c r="I138" s="39"/>
      <c r="J138" s="39"/>
      <c r="K138" s="56">
        <f>COUNTIF(K2:K129,"Broken")</f>
        <v>7</v>
      </c>
      <c r="L138" s="9"/>
      <c r="M138" s="17"/>
      <c r="N138" s="17"/>
    </row>
    <row r="139" spans="1:25" s="10" customFormat="1" ht="21" customHeight="1" x14ac:dyDescent="0.3">
      <c r="A139" s="70" t="s">
        <v>985</v>
      </c>
      <c r="B139" s="18"/>
      <c r="C139" s="71"/>
      <c r="D139" s="18"/>
      <c r="E139" s="17"/>
      <c r="F139" s="17"/>
      <c r="G139" s="17"/>
      <c r="H139" s="17"/>
      <c r="I139" s="17"/>
      <c r="J139" s="17"/>
      <c r="K139" s="17"/>
      <c r="L139"/>
      <c r="M139" s="17"/>
      <c r="N139" s="17"/>
    </row>
    <row r="140" spans="1:25" s="10" customFormat="1" ht="21" customHeight="1" x14ac:dyDescent="0.25">
      <c r="A140" s="20">
        <v>1</v>
      </c>
      <c r="B140" s="11" t="s">
        <v>208</v>
      </c>
      <c r="C140" s="68" t="s">
        <v>67</v>
      </c>
      <c r="D140" s="11" t="s">
        <v>73</v>
      </c>
      <c r="E140" s="8"/>
      <c r="F140" s="8"/>
      <c r="G140" s="8"/>
      <c r="H140" s="8"/>
      <c r="I140" s="8"/>
      <c r="J140" s="8"/>
      <c r="K140" s="8"/>
      <c r="L140"/>
      <c r="M140" s="17"/>
      <c r="N140" s="17"/>
    </row>
    <row r="141" spans="1:25" s="10" customFormat="1" ht="21" customHeight="1" x14ac:dyDescent="0.25">
      <c r="A141" s="18"/>
      <c r="B141" s="18"/>
      <c r="C141" s="71"/>
      <c r="D141" s="18"/>
      <c r="E141" s="17"/>
      <c r="F141" s="17"/>
      <c r="G141" s="17"/>
      <c r="H141" s="17"/>
      <c r="I141" s="17"/>
      <c r="J141" s="17"/>
      <c r="K141" s="17"/>
      <c r="L141" s="48"/>
      <c r="M141" s="17"/>
      <c r="N141" s="17"/>
    </row>
    <row r="142" spans="1:25" s="10" customFormat="1" ht="21" customHeight="1" x14ac:dyDescent="0.25">
      <c r="A142" s="18"/>
      <c r="B142" s="18"/>
      <c r="C142" s="71"/>
      <c r="D142" s="18"/>
      <c r="E142" s="19" t="s">
        <v>579</v>
      </c>
      <c r="F142" s="7"/>
      <c r="G142" s="7"/>
      <c r="H142" s="19" t="s">
        <v>576</v>
      </c>
      <c r="I142" s="19" t="s">
        <v>576</v>
      </c>
      <c r="J142" s="19" t="s">
        <v>1012</v>
      </c>
      <c r="K142" s="19" t="s">
        <v>1013</v>
      </c>
      <c r="L142" s="49" t="s">
        <v>1015</v>
      </c>
      <c r="M142" s="17"/>
      <c r="N142" s="17"/>
    </row>
    <row r="143" spans="1:25" s="10" customFormat="1" ht="21" customHeight="1" x14ac:dyDescent="0.25">
      <c r="A143" s="18"/>
      <c r="B143" s="18"/>
      <c r="C143" s="71"/>
      <c r="D143" s="18"/>
      <c r="E143" s="7">
        <f>COUNTIF(E2:E128,"*OW*")</f>
        <v>0</v>
      </c>
      <c r="F143" s="7"/>
      <c r="G143" s="7"/>
      <c r="H143" s="7">
        <f>COUNTIF(H2:H128,"*I*")</f>
        <v>34</v>
      </c>
      <c r="I143" s="7">
        <f>COUNTIF(I2:I128,"*I*")</f>
        <v>11</v>
      </c>
      <c r="J143" s="7">
        <f>COUNTIF(J2:J128,"*B*")+COUNTIF(J2:J128,"*NL*")</f>
        <v>0</v>
      </c>
      <c r="K143" s="7">
        <v>1</v>
      </c>
      <c r="L143">
        <f>SUM(H149:J149)</f>
        <v>96</v>
      </c>
      <c r="M143" s="17"/>
      <c r="N143" s="17"/>
    </row>
    <row r="144" spans="1:25" s="10" customFormat="1" ht="21" customHeight="1" x14ac:dyDescent="0.25">
      <c r="A144" s="18"/>
      <c r="B144" s="18"/>
      <c r="C144" s="71"/>
      <c r="D144" s="18"/>
      <c r="E144" s="19" t="s">
        <v>578</v>
      </c>
      <c r="F144" s="19" t="s">
        <v>578</v>
      </c>
      <c r="G144" s="7"/>
      <c r="H144" s="19" t="s">
        <v>1012</v>
      </c>
      <c r="I144" s="19" t="s">
        <v>1012</v>
      </c>
      <c r="J144" s="19"/>
      <c r="K144" s="19" t="s">
        <v>1014</v>
      </c>
      <c r="L144" s="17"/>
      <c r="M144" s="17"/>
      <c r="N144" s="17"/>
    </row>
    <row r="145" spans="1:14" s="51" customFormat="1" ht="21" customHeight="1" x14ac:dyDescent="0.25">
      <c r="A145" s="18"/>
      <c r="B145" s="18"/>
      <c r="C145" s="71"/>
      <c r="D145" s="18"/>
      <c r="E145" s="7">
        <f>COUNTIF(E2:E128,"*L*")</f>
        <v>3</v>
      </c>
      <c r="F145" s="7">
        <f>COUNTIF(F2:F128,"*L*")</f>
        <v>2</v>
      </c>
      <c r="G145" s="7"/>
      <c r="H145" s="7">
        <f>COUNTIF(H2:H128,"*B*")+COUNTIF(H2:H128,"*NL*")</f>
        <v>0</v>
      </c>
      <c r="I145" s="7">
        <f>COUNTIF(I2:I128,"*B*")+COUNTIF(I2:I128,"*NL*")</f>
        <v>0</v>
      </c>
      <c r="J145" s="7"/>
      <c r="K145" s="7">
        <v>0</v>
      </c>
    </row>
    <row r="146" spans="1:14" s="10" customFormat="1" ht="21" customHeight="1" x14ac:dyDescent="0.25">
      <c r="A146" s="18"/>
      <c r="B146" s="18"/>
      <c r="C146" s="71"/>
      <c r="D146" s="18"/>
      <c r="E146" s="7"/>
      <c r="F146" s="7"/>
      <c r="G146" s="7"/>
      <c r="H146" s="19" t="s">
        <v>577</v>
      </c>
      <c r="I146" s="19" t="s">
        <v>577</v>
      </c>
      <c r="J146" s="7"/>
      <c r="K146" s="7"/>
      <c r="L146" s="17"/>
      <c r="M146" s="17"/>
      <c r="N146" s="17"/>
    </row>
    <row r="147" spans="1:14" s="10" customFormat="1" ht="21" customHeight="1" x14ac:dyDescent="0.25">
      <c r="A147" s="18"/>
      <c r="B147" s="18"/>
      <c r="C147" s="71"/>
      <c r="D147" s="18"/>
      <c r="E147" s="7"/>
      <c r="F147" s="7"/>
      <c r="G147" s="7"/>
      <c r="H147" s="7">
        <f>COUNTIF(H2:H128,"*O*")</f>
        <v>16</v>
      </c>
      <c r="I147" s="7">
        <f>COUNTIF(I2:I128,"*O*")</f>
        <v>35</v>
      </c>
      <c r="J147" s="7"/>
      <c r="K147" s="7"/>
      <c r="L147" s="17"/>
      <c r="M147" s="17"/>
      <c r="N147" s="17"/>
    </row>
    <row r="148" spans="1:14" s="10" customFormat="1" ht="21" customHeight="1" x14ac:dyDescent="0.25">
      <c r="A148" s="18"/>
      <c r="B148" s="18"/>
      <c r="C148" s="71"/>
      <c r="D148" s="18"/>
      <c r="E148" s="7"/>
      <c r="F148" s="7"/>
      <c r="G148" s="7"/>
      <c r="H148" s="19" t="s">
        <v>1016</v>
      </c>
      <c r="I148" s="19" t="s">
        <v>1016</v>
      </c>
      <c r="J148" s="19" t="s">
        <v>1016</v>
      </c>
      <c r="K148" s="7"/>
      <c r="L148" s="17"/>
      <c r="M148" s="17"/>
      <c r="N148" s="17"/>
    </row>
    <row r="149" spans="1:14" s="10" customFormat="1" ht="21" customHeight="1" x14ac:dyDescent="0.25">
      <c r="A149" s="18"/>
      <c r="B149" s="18"/>
      <c r="C149" s="71"/>
      <c r="D149" s="18"/>
      <c r="E149" s="7"/>
      <c r="F149" s="7"/>
      <c r="G149" s="7"/>
      <c r="H149" s="7">
        <f>SUM(H143,H145,H147)</f>
        <v>50</v>
      </c>
      <c r="I149" s="7">
        <f>SUM(I143,I145,I147)</f>
        <v>46</v>
      </c>
      <c r="J149" s="7">
        <f>J143</f>
        <v>0</v>
      </c>
      <c r="K149" s="7"/>
      <c r="L149" s="17"/>
      <c r="M149" s="17"/>
      <c r="N149" s="17"/>
    </row>
    <row r="150" spans="1:14" s="10" customFormat="1" ht="21" customHeight="1" x14ac:dyDescent="0.25">
      <c r="A150" s="18"/>
      <c r="B150" s="18"/>
      <c r="C150" s="71"/>
      <c r="D150" s="18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1:14" s="10" customFormat="1" ht="21" customHeight="1" x14ac:dyDescent="0.25">
      <c r="A151" s="62"/>
      <c r="B151" s="62"/>
      <c r="C151" s="66"/>
      <c r="D151" s="62"/>
      <c r="E151" s="51"/>
      <c r="F151" s="51"/>
      <c r="G151" s="51"/>
      <c r="H151" s="51"/>
      <c r="I151" s="51"/>
      <c r="J151" s="51"/>
      <c r="K151" s="51"/>
      <c r="L151" s="17"/>
      <c r="M151" s="17"/>
      <c r="N151" s="17"/>
    </row>
    <row r="152" spans="1:14" s="10" customFormat="1" ht="21" customHeight="1" x14ac:dyDescent="0.25">
      <c r="A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1:14" s="10" customFormat="1" ht="21" customHeight="1" x14ac:dyDescent="0.25">
      <c r="A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1:14" s="10" customFormat="1" ht="21" customHeight="1" x14ac:dyDescent="0.25">
      <c r="A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1:14" s="10" customFormat="1" ht="21" customHeight="1" x14ac:dyDescent="0.25">
      <c r="A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1:14" s="10" customFormat="1" ht="21" customHeight="1" x14ac:dyDescent="0.25">
      <c r="A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1:14" s="10" customFormat="1" ht="21" customHeight="1" x14ac:dyDescent="0.25">
      <c r="A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1:14" s="10" customFormat="1" ht="21" customHeight="1" x14ac:dyDescent="0.25">
      <c r="A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1:14" ht="21" customHeight="1" x14ac:dyDescent="0.25">
      <c r="A159" s="17"/>
      <c r="B159" s="10"/>
      <c r="C159" s="10"/>
      <c r="D159" s="10"/>
      <c r="E159" s="17"/>
      <c r="F159" s="17"/>
      <c r="G159" s="17"/>
      <c r="H159" s="17"/>
      <c r="I159" s="17"/>
      <c r="J159" s="17"/>
      <c r="K159" s="17"/>
    </row>
    <row r="160" spans="1:14" ht="21" customHeight="1" x14ac:dyDescent="0.25">
      <c r="A160" s="17"/>
      <c r="B160" s="10"/>
      <c r="C160" s="10"/>
      <c r="D160" s="10"/>
      <c r="E160" s="17"/>
      <c r="F160" s="17"/>
      <c r="G160" s="17"/>
      <c r="H160" s="17"/>
      <c r="I160" s="17"/>
      <c r="J160" s="17"/>
      <c r="K160" s="17"/>
    </row>
    <row r="161" spans="1:11" ht="21" customHeight="1" x14ac:dyDescent="0.25">
      <c r="A161" s="17"/>
      <c r="B161" s="10"/>
      <c r="C161" s="10"/>
      <c r="D161" s="10"/>
      <c r="E161" s="17"/>
      <c r="F161" s="17"/>
      <c r="G161" s="17"/>
      <c r="H161" s="17"/>
      <c r="I161" s="17"/>
      <c r="J161" s="17"/>
      <c r="K161" s="17"/>
    </row>
    <row r="162" spans="1:11" ht="21" customHeight="1" x14ac:dyDescent="0.25">
      <c r="A162" s="17"/>
      <c r="B162" s="10"/>
      <c r="C162" s="10"/>
      <c r="D162" s="10"/>
      <c r="E162" s="17"/>
      <c r="F162" s="17"/>
      <c r="G162" s="17"/>
      <c r="H162" s="17"/>
      <c r="I162" s="17"/>
      <c r="J162" s="17"/>
      <c r="K162" s="17"/>
    </row>
    <row r="163" spans="1:11" ht="21" customHeight="1" x14ac:dyDescent="0.25">
      <c r="A163" s="17"/>
      <c r="B163" s="10"/>
      <c r="C163" s="10"/>
      <c r="D163" s="10"/>
      <c r="E163" s="17"/>
      <c r="F163" s="17"/>
      <c r="G163" s="17"/>
      <c r="H163" s="17"/>
      <c r="I163" s="17"/>
      <c r="J163" s="17"/>
      <c r="K163" s="17"/>
    </row>
    <row r="164" spans="1:11" ht="21" customHeight="1" x14ac:dyDescent="0.25">
      <c r="A164" s="17"/>
      <c r="B164" s="10"/>
      <c r="C164" s="10"/>
      <c r="D164" s="10"/>
      <c r="E164" s="17"/>
      <c r="F164" s="17"/>
      <c r="G164" s="17"/>
      <c r="H164" s="17"/>
      <c r="I164" s="17"/>
      <c r="J164" s="17"/>
      <c r="K164" s="17"/>
    </row>
  </sheetData>
  <autoFilter ref="A1:Y140"/>
  <dataValidations count="6">
    <dataValidation type="list" allowBlank="1" showInputMessage="1" showErrorMessage="1" sqref="H2:H129">
      <formula1>"In,Out,No Cxn, Stuck"</formula1>
    </dataValidation>
    <dataValidation type="list" allowBlank="1" showInputMessage="1" showErrorMessage="1" sqref="I2:J129">
      <formula1>"In,Out,No Cxn,Stuck"</formula1>
    </dataValidation>
    <dataValidation type="list" allowBlank="1" showInputMessage="1" showErrorMessage="1" sqref="K2:K129">
      <formula1>"Missing,Broken,Replaced"</formula1>
    </dataValidation>
    <dataValidation type="list" allowBlank="1" showInputMessage="1" showErrorMessage="1" sqref="G2:G129">
      <formula1>"Loose,Missing"</formula1>
    </dataValidation>
    <dataValidation type="list" showInputMessage="1" showErrorMessage="1" sqref="E2:E129">
      <formula1>"In,Out,Loose, ,"</formula1>
    </dataValidation>
    <dataValidation type="list" allowBlank="1" showInputMessage="1" showErrorMessage="1" sqref="F2:F129">
      <formula1>"Loose,Missing,Broken"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Cayuga(DB)&amp;R&amp;11Dorm Jack Repairs Assessment 2017</oddHeader>
    <oddFooter>&amp;LCODES:&amp;C&amp;"Book Antiqua,Bold"Loose;  Missing;  Pushed IN;  Pulled OUT;  Broken; No cxn=No Connection; Stuck=Something stuck in jack
Page &amp;P of &amp;N&amp;RCayuga Hall</oddFooter>
  </headerFooter>
  <rowBreaks count="1" manualBreakCount="1">
    <brk id="34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148"/>
  <sheetViews>
    <sheetView zoomScaleNormal="100" zoomScaleSheetLayoutView="100" workbookViewId="0">
      <pane ySplit="2" topLeftCell="A3" activePane="bottomLeft" state="frozen"/>
      <selection pane="bottomLeft" activeCell="F5" sqref="F5"/>
    </sheetView>
  </sheetViews>
  <sheetFormatPr defaultRowHeight="21" customHeight="1" x14ac:dyDescent="0.25"/>
  <cols>
    <col min="1" max="1" width="5.75" style="7" customWidth="1"/>
    <col min="2" max="2" width="7.625" style="7" bestFit="1" customWidth="1"/>
    <col min="3" max="3" width="5.25" style="7" bestFit="1" customWidth="1"/>
    <col min="4" max="4" width="7.5" style="7" customWidth="1"/>
    <col min="5" max="9" width="8.125" style="7" customWidth="1"/>
    <col min="10" max="10" width="8.25" style="7" customWidth="1"/>
    <col min="11" max="11" width="8.125" style="7" customWidth="1"/>
    <col min="12" max="12" width="39.75" style="7" customWidth="1"/>
    <col min="13" max="14" width="9.625" style="17" customWidth="1"/>
    <col min="15" max="15" width="3.75" style="7" bestFit="1" customWidth="1"/>
    <col min="16" max="16" width="3.75" style="7" customWidth="1"/>
    <col min="17" max="17" width="4.25" style="7" bestFit="1" customWidth="1"/>
    <col min="18" max="18" width="3.625" style="7" bestFit="1" customWidth="1"/>
    <col min="19" max="19" width="4.125" style="7" bestFit="1" customWidth="1"/>
    <col min="20" max="20" width="4" style="7" bestFit="1" customWidth="1"/>
    <col min="21" max="21" width="2.75" style="7" customWidth="1"/>
    <col min="22" max="22" width="4.375" style="7" bestFit="1" customWidth="1"/>
    <col min="23" max="23" width="3.5" style="7" bestFit="1" customWidth="1"/>
    <col min="24" max="24" width="4.25" style="7" bestFit="1" customWidth="1"/>
    <col min="25" max="25" width="3.5" style="7" bestFit="1" customWidth="1"/>
    <col min="26" max="16384" width="9" style="7"/>
  </cols>
  <sheetData>
    <row r="1" spans="1:26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1357</v>
      </c>
      <c r="H1" s="1" t="s">
        <v>1346</v>
      </c>
      <c r="I1" s="1" t="s">
        <v>1347</v>
      </c>
      <c r="J1" s="1" t="s">
        <v>1348</v>
      </c>
      <c r="K1" s="1" t="s">
        <v>1349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6" ht="21" customHeight="1" x14ac:dyDescent="0.25">
      <c r="A2" s="60">
        <v>1</v>
      </c>
      <c r="B2" s="11" t="s">
        <v>1050</v>
      </c>
      <c r="C2" s="68">
        <v>17320</v>
      </c>
      <c r="D2" s="11" t="s">
        <v>73</v>
      </c>
      <c r="E2" s="8"/>
      <c r="F2" s="8"/>
      <c r="G2" s="8"/>
      <c r="H2" s="8"/>
      <c r="I2" s="8"/>
      <c r="J2" s="8"/>
      <c r="K2" s="8"/>
      <c r="L2" s="9"/>
      <c r="M2" s="8" t="str">
        <f t="shared" ref="M2:M27" si="0">IF(AND(ISBLANK(E2),ISBLANK(F2),ISBLANK(G2),ISBLANK(H2),ISBLANK(I2),ISBLANK(J2)),"","YES")</f>
        <v/>
      </c>
      <c r="N2" s="8" t="str">
        <f t="shared" ref="N2:N27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1" customHeight="1" x14ac:dyDescent="0.25">
      <c r="A3" s="60">
        <v>1</v>
      </c>
      <c r="B3" s="11" t="s">
        <v>1053</v>
      </c>
      <c r="C3" s="68" t="s">
        <v>72</v>
      </c>
      <c r="D3" s="11" t="s">
        <v>73</v>
      </c>
      <c r="E3" s="8"/>
      <c r="F3" s="8"/>
      <c r="G3" s="8"/>
      <c r="H3" s="8" t="s">
        <v>1350</v>
      </c>
      <c r="I3" s="8" t="s">
        <v>1350</v>
      </c>
      <c r="J3" s="8"/>
      <c r="K3" s="8"/>
      <c r="L3" s="9" t="s">
        <v>1483</v>
      </c>
      <c r="M3" s="8" t="str">
        <f t="shared" si="0"/>
        <v>YES</v>
      </c>
      <c r="N3" s="8" t="str">
        <f t="shared" si="1"/>
        <v>YES</v>
      </c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17"/>
    </row>
    <row r="4" spans="1:26" ht="21" customHeight="1" x14ac:dyDescent="0.25">
      <c r="A4" s="60">
        <v>1</v>
      </c>
      <c r="B4" s="11" t="s">
        <v>1053</v>
      </c>
      <c r="C4" s="68" t="s">
        <v>271</v>
      </c>
      <c r="D4" s="11" t="s">
        <v>88</v>
      </c>
      <c r="E4" s="8"/>
      <c r="F4" s="8" t="s">
        <v>1353</v>
      </c>
      <c r="G4" s="8"/>
      <c r="H4" s="8"/>
      <c r="I4" s="8"/>
      <c r="J4" s="8"/>
      <c r="K4" s="8"/>
      <c r="L4" s="9"/>
      <c r="M4" s="8" t="str">
        <f t="shared" si="0"/>
        <v>YES</v>
      </c>
      <c r="N4" s="8" t="str">
        <f t="shared" si="1"/>
        <v>YES</v>
      </c>
      <c r="O4" s="5"/>
      <c r="P4" s="5">
        <v>1</v>
      </c>
      <c r="Q4" s="5"/>
      <c r="R4" s="5"/>
      <c r="S4" s="5"/>
      <c r="T4" s="5"/>
      <c r="U4" s="5"/>
      <c r="V4" s="5"/>
      <c r="W4" s="5"/>
      <c r="X4" s="5"/>
      <c r="Y4" s="5"/>
      <c r="Z4" s="17"/>
    </row>
    <row r="5" spans="1:26" ht="21" customHeight="1" x14ac:dyDescent="0.25">
      <c r="A5" s="60">
        <v>1</v>
      </c>
      <c r="B5" s="11" t="s">
        <v>1051</v>
      </c>
      <c r="C5" s="68" t="s">
        <v>274</v>
      </c>
      <c r="D5" s="11" t="s">
        <v>168</v>
      </c>
      <c r="E5" s="8"/>
      <c r="F5" s="8"/>
      <c r="G5" s="8"/>
      <c r="H5" s="8"/>
      <c r="I5" s="8"/>
      <c r="J5" s="8"/>
      <c r="K5" s="8"/>
      <c r="L5" s="9"/>
      <c r="M5" s="8" t="str">
        <f t="shared" si="0"/>
        <v/>
      </c>
      <c r="N5" s="8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21" customHeight="1" x14ac:dyDescent="0.25">
      <c r="A6" s="60">
        <v>1</v>
      </c>
      <c r="B6" s="11" t="s">
        <v>1052</v>
      </c>
      <c r="C6" s="68" t="s">
        <v>324</v>
      </c>
      <c r="D6" s="11" t="s">
        <v>103</v>
      </c>
      <c r="E6" s="8"/>
      <c r="F6" s="8"/>
      <c r="G6" s="8"/>
      <c r="H6" s="8"/>
      <c r="I6" s="8"/>
      <c r="J6" s="8"/>
      <c r="K6" s="8"/>
      <c r="L6" s="9" t="s">
        <v>1483</v>
      </c>
      <c r="M6" s="8" t="str">
        <f t="shared" si="0"/>
        <v/>
      </c>
      <c r="N6" s="8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21" customHeight="1" x14ac:dyDescent="0.25">
      <c r="A7" s="60">
        <v>1</v>
      </c>
      <c r="B7" s="11" t="s">
        <v>1052</v>
      </c>
      <c r="C7" s="68" t="s">
        <v>72</v>
      </c>
      <c r="D7" s="11" t="s">
        <v>111</v>
      </c>
      <c r="E7" s="8"/>
      <c r="F7" s="8"/>
      <c r="G7" s="8"/>
      <c r="H7" s="8"/>
      <c r="I7" s="8"/>
      <c r="J7" s="8"/>
      <c r="K7" s="8"/>
      <c r="L7" s="9" t="s">
        <v>1483</v>
      </c>
      <c r="M7" s="8" t="str">
        <f t="shared" si="0"/>
        <v/>
      </c>
      <c r="N7" s="8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21" customHeight="1" x14ac:dyDescent="0.25">
      <c r="A8" s="60">
        <v>1</v>
      </c>
      <c r="B8" s="11" t="s">
        <v>1054</v>
      </c>
      <c r="C8" s="68" t="s">
        <v>72</v>
      </c>
      <c r="D8" s="11" t="s">
        <v>126</v>
      </c>
      <c r="E8" s="8"/>
      <c r="F8" s="8"/>
      <c r="G8" s="8"/>
      <c r="H8" s="8" t="s">
        <v>1350</v>
      </c>
      <c r="I8" s="8"/>
      <c r="J8" s="8"/>
      <c r="K8" s="8"/>
      <c r="L8" s="9"/>
      <c r="M8" s="8" t="str">
        <f t="shared" si="0"/>
        <v>YES</v>
      </c>
      <c r="N8" s="8" t="str">
        <f t="shared" si="1"/>
        <v>YES</v>
      </c>
      <c r="O8" s="5"/>
      <c r="P8" s="5"/>
      <c r="Q8" s="5">
        <v>1</v>
      </c>
      <c r="R8" s="5">
        <v>1</v>
      </c>
      <c r="S8" s="5">
        <v>1</v>
      </c>
      <c r="T8" s="5">
        <v>1</v>
      </c>
      <c r="U8" s="5"/>
      <c r="V8" s="5"/>
      <c r="W8" s="5"/>
      <c r="X8" s="5">
        <v>1</v>
      </c>
      <c r="Y8" s="5"/>
      <c r="Z8" s="17"/>
    </row>
    <row r="9" spans="1:26" ht="21" customHeight="1" x14ac:dyDescent="0.25">
      <c r="A9" s="60">
        <v>1</v>
      </c>
      <c r="B9" s="11" t="s">
        <v>1054</v>
      </c>
      <c r="C9" s="68" t="s">
        <v>284</v>
      </c>
      <c r="D9" s="11" t="s">
        <v>141</v>
      </c>
      <c r="E9" s="8"/>
      <c r="F9" s="8"/>
      <c r="G9" s="8"/>
      <c r="H9" s="8"/>
      <c r="I9" s="8"/>
      <c r="J9" s="8"/>
      <c r="K9" s="8"/>
      <c r="L9" s="9"/>
      <c r="M9" s="8" t="str">
        <f t="shared" si="0"/>
        <v/>
      </c>
      <c r="N9" s="8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21" customHeight="1" x14ac:dyDescent="0.25">
      <c r="A10" s="60">
        <v>1</v>
      </c>
      <c r="B10" s="11" t="s">
        <v>1019</v>
      </c>
      <c r="C10" s="68" t="s">
        <v>72</v>
      </c>
      <c r="D10" s="11" t="s">
        <v>169</v>
      </c>
      <c r="E10" s="8"/>
      <c r="F10" s="8"/>
      <c r="G10" s="8"/>
      <c r="H10" s="8" t="s">
        <v>1350</v>
      </c>
      <c r="I10" s="8"/>
      <c r="J10" s="8"/>
      <c r="K10" s="8"/>
      <c r="L10" s="9"/>
      <c r="M10" s="8" t="str">
        <f t="shared" si="0"/>
        <v>YES</v>
      </c>
      <c r="N10" s="8" t="str">
        <f t="shared" si="1"/>
        <v>YES</v>
      </c>
      <c r="O10" s="5"/>
      <c r="P10" s="5"/>
      <c r="Q10" s="5">
        <v>1</v>
      </c>
      <c r="R10" s="5">
        <v>1</v>
      </c>
      <c r="S10" s="5">
        <v>1</v>
      </c>
      <c r="T10" s="5">
        <v>1</v>
      </c>
      <c r="U10" s="5"/>
      <c r="V10" s="5"/>
      <c r="W10" s="5"/>
      <c r="X10" s="5">
        <v>1</v>
      </c>
      <c r="Y10" s="5"/>
      <c r="Z10" s="17"/>
    </row>
    <row r="11" spans="1:26" ht="21" customHeight="1" x14ac:dyDescent="0.25">
      <c r="A11" s="60">
        <v>1</v>
      </c>
      <c r="B11" s="11" t="s">
        <v>1019</v>
      </c>
      <c r="C11" s="68" t="s">
        <v>275</v>
      </c>
      <c r="D11" s="11" t="s">
        <v>154</v>
      </c>
      <c r="E11" s="8"/>
      <c r="F11" s="8"/>
      <c r="G11" s="8"/>
      <c r="H11" s="8"/>
      <c r="I11" s="8"/>
      <c r="J11" s="8"/>
      <c r="K11" s="8"/>
      <c r="L11" s="9" t="s">
        <v>1484</v>
      </c>
      <c r="M11" s="8" t="str">
        <f t="shared" si="0"/>
        <v/>
      </c>
      <c r="N11" s="8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21" customHeight="1" x14ac:dyDescent="0.25">
      <c r="A12" s="60">
        <v>1</v>
      </c>
      <c r="B12" s="11" t="s">
        <v>1020</v>
      </c>
      <c r="C12" s="68" t="s">
        <v>72</v>
      </c>
      <c r="D12" s="11" t="s">
        <v>74</v>
      </c>
      <c r="E12" s="8"/>
      <c r="F12" s="8"/>
      <c r="G12" s="8"/>
      <c r="H12" s="8"/>
      <c r="I12" s="8"/>
      <c r="J12" s="8"/>
      <c r="K12" s="8"/>
      <c r="L12" s="9" t="s">
        <v>1484</v>
      </c>
      <c r="M12" s="8" t="str">
        <f t="shared" si="0"/>
        <v/>
      </c>
      <c r="N12" s="8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21" customHeight="1" x14ac:dyDescent="0.25">
      <c r="A13" s="60">
        <v>1</v>
      </c>
      <c r="B13" s="11" t="s">
        <v>1020</v>
      </c>
      <c r="C13" s="68" t="s">
        <v>285</v>
      </c>
      <c r="D13" s="11" t="s">
        <v>89</v>
      </c>
      <c r="E13" s="8"/>
      <c r="F13" s="8"/>
      <c r="G13" s="8"/>
      <c r="H13" s="8"/>
      <c r="I13" s="8"/>
      <c r="J13" s="8"/>
      <c r="K13" s="8"/>
      <c r="L13" s="9" t="s">
        <v>1484</v>
      </c>
      <c r="M13" s="8" t="str">
        <f t="shared" si="0"/>
        <v/>
      </c>
      <c r="N13" s="8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1" customHeight="1" x14ac:dyDescent="0.25">
      <c r="A14" s="60">
        <v>1</v>
      </c>
      <c r="B14" s="11" t="s">
        <v>467</v>
      </c>
      <c r="C14" s="68" t="s">
        <v>72</v>
      </c>
      <c r="D14" s="11" t="s">
        <v>104</v>
      </c>
      <c r="E14" s="8"/>
      <c r="F14" s="8"/>
      <c r="G14" s="8"/>
      <c r="H14" s="8" t="s">
        <v>1350</v>
      </c>
      <c r="I14" s="8"/>
      <c r="J14" s="8"/>
      <c r="K14" s="8"/>
      <c r="L14" s="9"/>
      <c r="M14" s="8" t="str">
        <f t="shared" si="0"/>
        <v>YES</v>
      </c>
      <c r="N14" s="8" t="str">
        <f t="shared" si="1"/>
        <v>YES</v>
      </c>
      <c r="O14" s="5"/>
      <c r="P14" s="5"/>
      <c r="Q14" s="5"/>
      <c r="R14" s="5"/>
      <c r="S14" s="5"/>
      <c r="T14" s="5"/>
      <c r="U14" s="5">
        <v>1</v>
      </c>
      <c r="V14" s="5"/>
      <c r="W14" s="5"/>
      <c r="X14" s="5"/>
      <c r="Y14" s="5"/>
      <c r="Z14" s="17"/>
    </row>
    <row r="15" spans="1:26" ht="21" customHeight="1" x14ac:dyDescent="0.25">
      <c r="A15" s="60">
        <v>1</v>
      </c>
      <c r="B15" s="11" t="s">
        <v>467</v>
      </c>
      <c r="C15" s="68" t="s">
        <v>272</v>
      </c>
      <c r="D15" s="11" t="s">
        <v>112</v>
      </c>
      <c r="E15" s="8"/>
      <c r="F15" s="8"/>
      <c r="G15" s="8"/>
      <c r="H15" s="8"/>
      <c r="I15" s="8"/>
      <c r="J15" s="8"/>
      <c r="K15" s="8"/>
      <c r="L15" s="9"/>
      <c r="M15" s="8" t="str">
        <f t="shared" si="0"/>
        <v/>
      </c>
      <c r="N15" s="8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ht="21" customHeight="1" x14ac:dyDescent="0.25">
      <c r="A16" s="60">
        <v>1</v>
      </c>
      <c r="B16" s="11" t="s">
        <v>468</v>
      </c>
      <c r="C16" s="68" t="s">
        <v>72</v>
      </c>
      <c r="D16" s="11" t="s">
        <v>127</v>
      </c>
      <c r="E16" s="8"/>
      <c r="F16" s="8"/>
      <c r="G16" s="8"/>
      <c r="H16" s="8" t="s">
        <v>1350</v>
      </c>
      <c r="I16" s="8" t="s">
        <v>1362</v>
      </c>
      <c r="J16" s="8"/>
      <c r="K16" s="8"/>
      <c r="L16" s="9"/>
      <c r="M16" s="8" t="str">
        <f t="shared" si="0"/>
        <v>YES</v>
      </c>
      <c r="N16" s="8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  <c r="Z16" s="17"/>
    </row>
    <row r="17" spans="1:26" ht="21" customHeight="1" x14ac:dyDescent="0.25">
      <c r="A17" s="60">
        <v>1</v>
      </c>
      <c r="B17" s="11" t="s">
        <v>468</v>
      </c>
      <c r="C17" s="68" t="s">
        <v>280</v>
      </c>
      <c r="D17" s="11" t="s">
        <v>142</v>
      </c>
      <c r="E17" s="8"/>
      <c r="F17" s="8"/>
      <c r="G17" s="8"/>
      <c r="H17" s="8"/>
      <c r="I17" s="8"/>
      <c r="J17" s="8"/>
      <c r="K17" s="8"/>
      <c r="L17" s="9" t="s">
        <v>1483</v>
      </c>
      <c r="M17" s="8" t="str">
        <f t="shared" si="0"/>
        <v/>
      </c>
      <c r="N17" s="8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6" ht="21" customHeight="1" x14ac:dyDescent="0.25">
      <c r="A18" s="60">
        <v>1</v>
      </c>
      <c r="B18" s="11" t="s">
        <v>1021</v>
      </c>
      <c r="C18" s="68" t="s">
        <v>286</v>
      </c>
      <c r="D18" s="11" t="s">
        <v>155</v>
      </c>
      <c r="E18" s="8"/>
      <c r="F18" s="8"/>
      <c r="G18" s="8"/>
      <c r="H18" s="8" t="s">
        <v>1350</v>
      </c>
      <c r="I18" s="8"/>
      <c r="J18" s="8"/>
      <c r="K18" s="8"/>
      <c r="L18" s="9"/>
      <c r="M18" s="8" t="str">
        <f t="shared" si="0"/>
        <v>YES</v>
      </c>
      <c r="N18" s="8" t="str">
        <f t="shared" si="1"/>
        <v>YES</v>
      </c>
      <c r="O18" s="5"/>
      <c r="P18" s="5"/>
      <c r="Q18" s="5">
        <v>1</v>
      </c>
      <c r="R18" s="5">
        <v>1</v>
      </c>
      <c r="S18" s="5">
        <v>1</v>
      </c>
      <c r="T18" s="5">
        <v>1</v>
      </c>
      <c r="U18" s="5"/>
      <c r="V18" s="5"/>
      <c r="W18" s="5"/>
      <c r="X18" s="5">
        <v>1</v>
      </c>
      <c r="Y18" s="5"/>
      <c r="Z18" s="17"/>
    </row>
    <row r="19" spans="1:26" ht="21" customHeight="1" x14ac:dyDescent="0.25">
      <c r="A19" s="60">
        <v>1</v>
      </c>
      <c r="B19" s="11" t="s">
        <v>1021</v>
      </c>
      <c r="C19" s="68" t="s">
        <v>72</v>
      </c>
      <c r="D19" s="11" t="s">
        <v>75</v>
      </c>
      <c r="E19" s="8"/>
      <c r="F19" s="8"/>
      <c r="G19" s="8"/>
      <c r="H19" s="8" t="s">
        <v>1352</v>
      </c>
      <c r="I19" s="8"/>
      <c r="J19" s="8"/>
      <c r="K19" s="8"/>
      <c r="L19" s="9"/>
      <c r="M19" s="8" t="str">
        <f t="shared" si="0"/>
        <v>YES</v>
      </c>
      <c r="N19" s="8" t="str">
        <f t="shared" si="1"/>
        <v>YES</v>
      </c>
      <c r="O19" s="5"/>
      <c r="P19" s="5"/>
      <c r="Q19" s="5"/>
      <c r="R19" s="5"/>
      <c r="S19" s="5"/>
      <c r="T19" s="5"/>
      <c r="U19" s="5">
        <v>1</v>
      </c>
      <c r="V19" s="5"/>
      <c r="W19" s="5"/>
      <c r="X19" s="5"/>
      <c r="Y19" s="5"/>
      <c r="Z19" s="17"/>
    </row>
    <row r="20" spans="1:26" ht="21" customHeight="1" x14ac:dyDescent="0.25">
      <c r="A20" s="60">
        <v>1</v>
      </c>
      <c r="B20" s="11" t="s">
        <v>469</v>
      </c>
      <c r="C20" s="68" t="s">
        <v>276</v>
      </c>
      <c r="D20" s="11" t="s">
        <v>90</v>
      </c>
      <c r="E20" s="8"/>
      <c r="F20" s="8"/>
      <c r="G20" s="8"/>
      <c r="H20" s="8"/>
      <c r="I20" s="8" t="s">
        <v>1350</v>
      </c>
      <c r="J20" s="8"/>
      <c r="K20" s="8"/>
      <c r="L20" s="9" t="s">
        <v>1483</v>
      </c>
      <c r="M20" s="8" t="str">
        <f t="shared" si="0"/>
        <v>YES</v>
      </c>
      <c r="N20" s="8" t="str">
        <f t="shared" si="1"/>
        <v>YES</v>
      </c>
      <c r="O20" s="5"/>
      <c r="P20" s="5"/>
      <c r="Q20" s="5"/>
      <c r="R20" s="5"/>
      <c r="S20" s="5"/>
      <c r="T20" s="5"/>
      <c r="U20" s="5">
        <v>1</v>
      </c>
      <c r="V20" s="5"/>
      <c r="W20" s="5"/>
      <c r="X20" s="5"/>
      <c r="Y20" s="5"/>
      <c r="Z20" s="17"/>
    </row>
    <row r="21" spans="1:26" ht="21" customHeight="1" x14ac:dyDescent="0.25">
      <c r="A21" s="60">
        <v>1</v>
      </c>
      <c r="B21" s="11" t="s">
        <v>1022</v>
      </c>
      <c r="C21" s="68" t="s">
        <v>72</v>
      </c>
      <c r="D21" s="11" t="s">
        <v>113</v>
      </c>
      <c r="E21" s="8"/>
      <c r="F21" s="8"/>
      <c r="G21" s="8"/>
      <c r="H21" s="8"/>
      <c r="I21" s="8"/>
      <c r="J21" s="8"/>
      <c r="K21" s="8"/>
      <c r="L21" s="9"/>
      <c r="M21" s="8" t="str">
        <f t="shared" si="0"/>
        <v/>
      </c>
      <c r="N21" s="8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21" customHeight="1" x14ac:dyDescent="0.25">
      <c r="A22" s="60">
        <v>1</v>
      </c>
      <c r="B22" s="11" t="s">
        <v>1022</v>
      </c>
      <c r="C22" s="68" t="s">
        <v>319</v>
      </c>
      <c r="D22" s="11" t="s">
        <v>128</v>
      </c>
      <c r="E22" s="8" t="s">
        <v>1353</v>
      </c>
      <c r="F22" s="8"/>
      <c r="G22" s="8"/>
      <c r="H22" s="8"/>
      <c r="I22" s="8" t="s">
        <v>1350</v>
      </c>
      <c r="J22" s="8"/>
      <c r="K22" s="8"/>
      <c r="L22" s="9" t="s">
        <v>1483</v>
      </c>
      <c r="M22" s="8" t="str">
        <f t="shared" si="0"/>
        <v>YES</v>
      </c>
      <c r="N22" s="8" t="str">
        <f t="shared" si="1"/>
        <v>YES</v>
      </c>
      <c r="O22" s="5">
        <v>1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17"/>
    </row>
    <row r="23" spans="1:26" ht="21" customHeight="1" x14ac:dyDescent="0.25">
      <c r="A23" s="60">
        <v>1</v>
      </c>
      <c r="B23" s="11" t="s">
        <v>511</v>
      </c>
      <c r="C23" s="68" t="s">
        <v>281</v>
      </c>
      <c r="D23" s="11" t="s">
        <v>176</v>
      </c>
      <c r="E23" s="8"/>
      <c r="F23" s="8"/>
      <c r="G23" s="8"/>
      <c r="H23" s="8"/>
      <c r="I23" s="8"/>
      <c r="J23" s="8"/>
      <c r="K23" s="8"/>
      <c r="L23" s="9"/>
      <c r="M23" s="8" t="str">
        <f t="shared" si="0"/>
        <v/>
      </c>
      <c r="N23" s="8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6" ht="21" customHeight="1" x14ac:dyDescent="0.25">
      <c r="A24" s="60">
        <v>1</v>
      </c>
      <c r="B24" s="11" t="s">
        <v>511</v>
      </c>
      <c r="C24" s="68" t="s">
        <v>72</v>
      </c>
      <c r="D24" s="11" t="s">
        <v>76</v>
      </c>
      <c r="E24" s="8"/>
      <c r="F24" s="8"/>
      <c r="G24" s="8"/>
      <c r="H24" s="8" t="s">
        <v>1350</v>
      </c>
      <c r="I24" s="8"/>
      <c r="J24" s="8"/>
      <c r="K24" s="8"/>
      <c r="L24" s="9"/>
      <c r="M24" s="8" t="str">
        <f t="shared" si="0"/>
        <v>YES</v>
      </c>
      <c r="N24" s="8" t="str">
        <f t="shared" si="1"/>
        <v>YES</v>
      </c>
      <c r="O24" s="5"/>
      <c r="P24" s="5"/>
      <c r="Q24" s="5">
        <v>1</v>
      </c>
      <c r="R24" s="5">
        <v>1</v>
      </c>
      <c r="S24" s="5">
        <v>1</v>
      </c>
      <c r="T24" s="5">
        <v>1</v>
      </c>
      <c r="U24" s="5"/>
      <c r="V24" s="5"/>
      <c r="W24" s="5"/>
      <c r="X24" s="5">
        <v>1</v>
      </c>
      <c r="Y24" s="5"/>
      <c r="Z24" s="17"/>
    </row>
    <row r="25" spans="1:26" ht="21" customHeight="1" x14ac:dyDescent="0.25">
      <c r="A25" s="60">
        <v>1</v>
      </c>
      <c r="B25" s="11" t="s">
        <v>512</v>
      </c>
      <c r="C25" s="68" t="s">
        <v>290</v>
      </c>
      <c r="D25" s="11" t="s">
        <v>156</v>
      </c>
      <c r="E25" s="8"/>
      <c r="F25" s="8"/>
      <c r="G25" s="8"/>
      <c r="H25" s="8"/>
      <c r="I25" s="8"/>
      <c r="J25" s="8"/>
      <c r="K25" s="8"/>
      <c r="L25" s="9"/>
      <c r="M25" s="8" t="str">
        <f t="shared" si="0"/>
        <v/>
      </c>
      <c r="N25" s="8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21" customHeight="1" x14ac:dyDescent="0.25">
      <c r="A26" s="60">
        <v>1</v>
      </c>
      <c r="B26" s="11" t="s">
        <v>512</v>
      </c>
      <c r="C26" s="68" t="s">
        <v>72</v>
      </c>
      <c r="D26" s="11" t="s">
        <v>143</v>
      </c>
      <c r="E26" s="8"/>
      <c r="F26" s="8"/>
      <c r="G26" s="8"/>
      <c r="H26" s="8"/>
      <c r="I26" s="8"/>
      <c r="J26" s="8"/>
      <c r="K26" s="8"/>
      <c r="L26" s="9"/>
      <c r="M26" s="8" t="str">
        <f t="shared" si="0"/>
        <v/>
      </c>
      <c r="N26" s="8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21" customHeight="1" x14ac:dyDescent="0.25">
      <c r="A27" s="60">
        <v>1</v>
      </c>
      <c r="B27" s="11" t="s">
        <v>1044</v>
      </c>
      <c r="C27" s="68" t="s">
        <v>325</v>
      </c>
      <c r="D27" s="11" t="s">
        <v>91</v>
      </c>
      <c r="E27" s="8"/>
      <c r="F27" s="8"/>
      <c r="G27" s="8"/>
      <c r="H27" s="8" t="s">
        <v>1350</v>
      </c>
      <c r="I27" s="8"/>
      <c r="J27" s="8"/>
      <c r="K27" s="8"/>
      <c r="L27" s="9"/>
      <c r="M27" s="8" t="str">
        <f t="shared" si="0"/>
        <v>YES</v>
      </c>
      <c r="N27" s="8" t="str">
        <f t="shared" si="1"/>
        <v>YES</v>
      </c>
      <c r="O27" s="5"/>
      <c r="P27" s="5"/>
      <c r="Q27" s="5">
        <v>1</v>
      </c>
      <c r="R27" s="5"/>
      <c r="S27" s="5"/>
      <c r="T27" s="5"/>
      <c r="U27" s="5"/>
      <c r="V27" s="5"/>
      <c r="W27" s="5"/>
      <c r="X27" s="5"/>
      <c r="Y27" s="5"/>
      <c r="Z27" s="17"/>
    </row>
    <row r="28" spans="1:26" ht="21" customHeight="1" x14ac:dyDescent="0.25">
      <c r="A28" s="60">
        <v>1</v>
      </c>
      <c r="B28" s="11" t="s">
        <v>1044</v>
      </c>
      <c r="C28" s="68"/>
      <c r="D28" s="11" t="s">
        <v>1486</v>
      </c>
      <c r="E28" s="8"/>
      <c r="F28" s="8"/>
      <c r="G28" s="8"/>
      <c r="H28" s="8" t="s">
        <v>1350</v>
      </c>
      <c r="I28" s="8"/>
      <c r="J28" s="8"/>
      <c r="K28" s="8"/>
      <c r="L28" s="9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21" customHeight="1" x14ac:dyDescent="0.25">
      <c r="A29" s="60">
        <v>1</v>
      </c>
      <c r="B29" s="11" t="s">
        <v>475</v>
      </c>
      <c r="C29" s="68" t="s">
        <v>277</v>
      </c>
      <c r="D29" s="11" t="s">
        <v>174</v>
      </c>
      <c r="E29" s="8"/>
      <c r="F29" s="8"/>
      <c r="G29" s="8"/>
      <c r="H29" s="8"/>
      <c r="I29" s="8"/>
      <c r="J29" s="8"/>
      <c r="K29" s="8"/>
      <c r="L29" s="9"/>
      <c r="M29" s="8" t="str">
        <f t="shared" ref="M29:M60" si="2">IF(AND(ISBLANK(E29),ISBLANK(F29),ISBLANK(G29),ISBLANK(H29),ISBLANK(I29),ISBLANK(J29)),"","YES")</f>
        <v/>
      </c>
      <c r="N29" s="8" t="str">
        <f t="shared" ref="N29:N60" si="3">IF(AND(ISBLANK(E29),ISBLANK(F29),ISBLANK(G29),ISBLANK(H29),ISBLANK(I29),ISBLANK(J29),ISBLANK(K29)),"","YES")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21" customHeight="1" x14ac:dyDescent="0.25">
      <c r="A30" s="60">
        <v>1</v>
      </c>
      <c r="B30" s="11" t="s">
        <v>475</v>
      </c>
      <c r="C30" s="68" t="s">
        <v>72</v>
      </c>
      <c r="D30" s="11" t="s">
        <v>114</v>
      </c>
      <c r="E30" s="8"/>
      <c r="F30" s="8"/>
      <c r="G30" s="8"/>
      <c r="H30" s="8" t="s">
        <v>1350</v>
      </c>
      <c r="I30" s="8"/>
      <c r="J30" s="8"/>
      <c r="K30" s="8"/>
      <c r="L30" s="9"/>
      <c r="M30" s="8" t="str">
        <f t="shared" si="2"/>
        <v>YES</v>
      </c>
      <c r="N30" s="8" t="str">
        <f t="shared" si="3"/>
        <v>YES</v>
      </c>
      <c r="O30" s="5"/>
      <c r="P30" s="5"/>
      <c r="Q30" s="5"/>
      <c r="R30" s="5"/>
      <c r="S30" s="5"/>
      <c r="T30" s="5"/>
      <c r="U30" s="5">
        <v>1</v>
      </c>
      <c r="V30" s="5"/>
      <c r="W30" s="5"/>
      <c r="X30" s="5"/>
      <c r="Y30" s="5"/>
      <c r="Z30" s="17"/>
    </row>
    <row r="31" spans="1:26" ht="21" customHeight="1" x14ac:dyDescent="0.25">
      <c r="A31" s="60">
        <v>1</v>
      </c>
      <c r="B31" s="11" t="s">
        <v>476</v>
      </c>
      <c r="C31" s="68" t="s">
        <v>287</v>
      </c>
      <c r="D31" s="11" t="s">
        <v>129</v>
      </c>
      <c r="E31" s="8"/>
      <c r="F31" s="8"/>
      <c r="G31" s="8"/>
      <c r="H31" s="8"/>
      <c r="I31" s="8"/>
      <c r="J31" s="8"/>
      <c r="K31" s="8"/>
      <c r="L31" s="9"/>
      <c r="M31" s="8" t="str">
        <f t="shared" si="2"/>
        <v/>
      </c>
      <c r="N31" s="8" t="str">
        <f t="shared" si="3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21" customHeight="1" x14ac:dyDescent="0.25">
      <c r="A32" s="60">
        <v>1</v>
      </c>
      <c r="B32" s="11" t="s">
        <v>476</v>
      </c>
      <c r="C32" s="68" t="s">
        <v>72</v>
      </c>
      <c r="D32" s="11" t="s">
        <v>144</v>
      </c>
      <c r="E32" s="8"/>
      <c r="F32" s="8" t="s">
        <v>1353</v>
      </c>
      <c r="G32" s="8"/>
      <c r="H32" s="8" t="s">
        <v>1350</v>
      </c>
      <c r="I32" s="8"/>
      <c r="J32" s="8"/>
      <c r="K32" s="8"/>
      <c r="L32" s="9"/>
      <c r="M32" s="8" t="str">
        <f t="shared" si="2"/>
        <v>YES</v>
      </c>
      <c r="N32" s="8" t="str">
        <f t="shared" si="3"/>
        <v>YES</v>
      </c>
      <c r="O32" s="5"/>
      <c r="P32" s="5"/>
      <c r="Q32" s="5">
        <v>1</v>
      </c>
      <c r="R32" s="5"/>
      <c r="S32" s="5"/>
      <c r="T32" s="5"/>
      <c r="U32" s="5"/>
      <c r="V32" s="5"/>
      <c r="W32" s="5"/>
      <c r="X32" s="5"/>
      <c r="Y32" s="5"/>
      <c r="Z32" s="17"/>
    </row>
    <row r="33" spans="1:26" ht="21" customHeight="1" x14ac:dyDescent="0.25">
      <c r="A33" s="60">
        <v>1</v>
      </c>
      <c r="B33" s="11" t="s">
        <v>477</v>
      </c>
      <c r="C33" s="68" t="s">
        <v>278</v>
      </c>
      <c r="D33" s="11" t="s">
        <v>157</v>
      </c>
      <c r="E33" s="8"/>
      <c r="F33" s="8"/>
      <c r="G33" s="8"/>
      <c r="H33" s="8" t="s">
        <v>1350</v>
      </c>
      <c r="I33" s="8"/>
      <c r="J33" s="8"/>
      <c r="K33" s="8"/>
      <c r="L33" s="9"/>
      <c r="M33" s="8" t="str">
        <f t="shared" si="2"/>
        <v>YES</v>
      </c>
      <c r="N33" s="8" t="str">
        <f t="shared" si="3"/>
        <v>YES</v>
      </c>
      <c r="O33" s="5"/>
      <c r="P33" s="5"/>
      <c r="Q33" s="5"/>
      <c r="R33" s="5"/>
      <c r="S33" s="5"/>
      <c r="T33" s="5"/>
      <c r="U33" s="5">
        <v>1</v>
      </c>
      <c r="V33" s="5"/>
      <c r="W33" s="5"/>
      <c r="X33" s="5"/>
      <c r="Y33" s="5"/>
      <c r="Z33" s="17"/>
    </row>
    <row r="34" spans="1:26" ht="21" customHeight="1" x14ac:dyDescent="0.25">
      <c r="A34" s="60">
        <v>1</v>
      </c>
      <c r="B34" s="11" t="s">
        <v>477</v>
      </c>
      <c r="C34" s="68" t="s">
        <v>72</v>
      </c>
      <c r="D34" s="11" t="s">
        <v>77</v>
      </c>
      <c r="E34" s="8"/>
      <c r="F34" s="8"/>
      <c r="G34" s="8"/>
      <c r="H34" s="8"/>
      <c r="I34" s="8"/>
      <c r="J34" s="8"/>
      <c r="K34" s="8"/>
      <c r="L34" s="9"/>
      <c r="M34" s="8" t="str">
        <f t="shared" si="2"/>
        <v/>
      </c>
      <c r="N34" s="8" t="str">
        <f t="shared" si="3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ht="21" customHeight="1" x14ac:dyDescent="0.25">
      <c r="A35" s="60">
        <v>1</v>
      </c>
      <c r="B35" s="11" t="s">
        <v>478</v>
      </c>
      <c r="C35" s="68" t="s">
        <v>288</v>
      </c>
      <c r="D35" s="11" t="s">
        <v>201</v>
      </c>
      <c r="E35" s="8"/>
      <c r="F35" s="8"/>
      <c r="G35" s="8"/>
      <c r="H35" s="8"/>
      <c r="I35" s="8"/>
      <c r="J35" s="8"/>
      <c r="K35" s="8"/>
      <c r="L35" s="9"/>
      <c r="M35" s="8" t="str">
        <f t="shared" si="2"/>
        <v/>
      </c>
      <c r="N35" s="8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6" ht="21" customHeight="1" x14ac:dyDescent="0.25">
      <c r="A36" s="60">
        <v>1</v>
      </c>
      <c r="B36" s="11" t="s">
        <v>478</v>
      </c>
      <c r="C36" s="68" t="s">
        <v>72</v>
      </c>
      <c r="D36" s="11" t="s">
        <v>205</v>
      </c>
      <c r="E36" s="8"/>
      <c r="F36" s="8"/>
      <c r="G36" s="8"/>
      <c r="H36" s="8"/>
      <c r="I36" s="8"/>
      <c r="J36" s="8"/>
      <c r="K36" s="8"/>
      <c r="L36" s="9"/>
      <c r="M36" s="8" t="str">
        <f t="shared" si="2"/>
        <v/>
      </c>
      <c r="N36" s="8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6" ht="21" customHeight="1" x14ac:dyDescent="0.25">
      <c r="A37" s="60">
        <v>1</v>
      </c>
      <c r="B37" s="11" t="s">
        <v>1025</v>
      </c>
      <c r="C37" s="68" t="s">
        <v>273</v>
      </c>
      <c r="D37" s="11" t="s">
        <v>202</v>
      </c>
      <c r="E37" s="8"/>
      <c r="F37" s="8"/>
      <c r="G37" s="8"/>
      <c r="H37" s="8" t="s">
        <v>1350</v>
      </c>
      <c r="I37" s="8"/>
      <c r="J37" s="8"/>
      <c r="K37" s="8"/>
      <c r="L37" s="9"/>
      <c r="M37" s="8" t="str">
        <f t="shared" si="2"/>
        <v>YES</v>
      </c>
      <c r="N37" s="8" t="str">
        <f t="shared" si="3"/>
        <v>YES</v>
      </c>
      <c r="O37" s="5"/>
      <c r="P37" s="5"/>
      <c r="Q37" s="5"/>
      <c r="R37" s="5"/>
      <c r="S37" s="5"/>
      <c r="T37" s="5"/>
      <c r="U37" s="5">
        <v>1</v>
      </c>
      <c r="V37" s="5"/>
      <c r="W37" s="5"/>
      <c r="X37" s="5"/>
      <c r="Y37" s="5"/>
      <c r="Z37" s="17"/>
    </row>
    <row r="38" spans="1:26" ht="21" customHeight="1" x14ac:dyDescent="0.25">
      <c r="A38" s="60">
        <v>1</v>
      </c>
      <c r="B38" s="11" t="s">
        <v>1025</v>
      </c>
      <c r="C38" s="68" t="s">
        <v>72</v>
      </c>
      <c r="D38" s="11" t="s">
        <v>203</v>
      </c>
      <c r="E38" s="8"/>
      <c r="F38" s="8"/>
      <c r="G38" s="8"/>
      <c r="H38" s="8"/>
      <c r="I38" s="8"/>
      <c r="J38" s="8"/>
      <c r="K38" s="8"/>
      <c r="L38" s="9" t="s">
        <v>1483</v>
      </c>
      <c r="M38" s="8" t="str">
        <f t="shared" si="2"/>
        <v/>
      </c>
      <c r="N38" s="8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6" ht="21" customHeight="1" x14ac:dyDescent="0.25">
      <c r="A39" s="72">
        <v>1</v>
      </c>
      <c r="B39" s="73" t="s">
        <v>1055</v>
      </c>
      <c r="C39" s="68"/>
      <c r="D39" s="11"/>
      <c r="E39" s="8"/>
      <c r="F39" s="8"/>
      <c r="G39" s="8"/>
      <c r="H39" s="8"/>
      <c r="I39" s="8"/>
      <c r="J39" s="8"/>
      <c r="K39" s="8"/>
      <c r="L39" s="9"/>
      <c r="M39" s="8" t="str">
        <f t="shared" si="2"/>
        <v/>
      </c>
      <c r="N39" s="8" t="str">
        <f t="shared" si="3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ht="21" customHeight="1" x14ac:dyDescent="0.25">
      <c r="A40" s="60">
        <v>1</v>
      </c>
      <c r="B40" s="11" t="s">
        <v>475</v>
      </c>
      <c r="C40" s="68" t="s">
        <v>72</v>
      </c>
      <c r="D40" s="11" t="s">
        <v>105</v>
      </c>
      <c r="E40" s="8"/>
      <c r="F40" s="8"/>
      <c r="G40" s="8"/>
      <c r="H40" s="8"/>
      <c r="I40" s="8"/>
      <c r="J40" s="8"/>
      <c r="K40" s="8"/>
      <c r="L40" s="9"/>
      <c r="M40" s="8" t="str">
        <f t="shared" si="2"/>
        <v/>
      </c>
      <c r="N40" s="8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6" s="17" customFormat="1" ht="21" customHeight="1" x14ac:dyDescent="0.25">
      <c r="A41" s="20">
        <v>2</v>
      </c>
      <c r="B41" s="11" t="s">
        <v>479</v>
      </c>
      <c r="C41" s="68" t="s">
        <v>72</v>
      </c>
      <c r="D41" s="11" t="s">
        <v>92</v>
      </c>
      <c r="E41" s="8" t="s">
        <v>1353</v>
      </c>
      <c r="F41" s="8"/>
      <c r="G41" s="8"/>
      <c r="H41" s="8"/>
      <c r="I41" s="8"/>
      <c r="J41" s="8"/>
      <c r="K41" s="8"/>
      <c r="L41" s="9"/>
      <c r="M41" s="8" t="str">
        <f t="shared" si="2"/>
        <v>YES</v>
      </c>
      <c r="N41" s="8" t="str">
        <f t="shared" si="3"/>
        <v>YES</v>
      </c>
      <c r="O41" s="5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s="17" customFormat="1" ht="21" customHeight="1" x14ac:dyDescent="0.25">
      <c r="A42" s="20">
        <v>2</v>
      </c>
      <c r="B42" s="11" t="s">
        <v>479</v>
      </c>
      <c r="C42" s="68" t="s">
        <v>282</v>
      </c>
      <c r="D42" s="11" t="s">
        <v>115</v>
      </c>
      <c r="E42" s="8"/>
      <c r="F42" s="8" t="s">
        <v>1353</v>
      </c>
      <c r="G42" s="8"/>
      <c r="H42" s="8"/>
      <c r="I42" s="8"/>
      <c r="J42" s="8"/>
      <c r="K42" s="8" t="s">
        <v>1354</v>
      </c>
      <c r="L42" s="9"/>
      <c r="M42" s="8" t="str">
        <f t="shared" si="2"/>
        <v>YES</v>
      </c>
      <c r="N42" s="8" t="str">
        <f t="shared" si="3"/>
        <v>YES</v>
      </c>
      <c r="O42" s="5"/>
      <c r="P42" s="5">
        <v>1</v>
      </c>
      <c r="Q42" s="5"/>
      <c r="R42" s="5"/>
      <c r="S42" s="5"/>
      <c r="T42" s="5"/>
      <c r="U42" s="5"/>
      <c r="V42" s="5"/>
      <c r="W42" s="5"/>
      <c r="X42" s="5"/>
      <c r="Y42" s="5"/>
    </row>
    <row r="43" spans="1:26" ht="21" customHeight="1" x14ac:dyDescent="0.25">
      <c r="A43" s="60">
        <v>2</v>
      </c>
      <c r="B43" s="11" t="s">
        <v>480</v>
      </c>
      <c r="C43" s="68" t="s">
        <v>72</v>
      </c>
      <c r="D43" s="11" t="s">
        <v>130</v>
      </c>
      <c r="E43" s="8"/>
      <c r="F43" s="8"/>
      <c r="G43" s="8"/>
      <c r="H43" s="8"/>
      <c r="I43" s="8"/>
      <c r="J43" s="8"/>
      <c r="K43" s="8"/>
      <c r="L43" s="9" t="s">
        <v>1483</v>
      </c>
      <c r="M43" s="8" t="str">
        <f t="shared" si="2"/>
        <v/>
      </c>
      <c r="N43" s="8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6" ht="21" customHeight="1" x14ac:dyDescent="0.25">
      <c r="A44" s="60">
        <v>2</v>
      </c>
      <c r="B44" s="11" t="s">
        <v>480</v>
      </c>
      <c r="C44" s="68" t="s">
        <v>291</v>
      </c>
      <c r="D44" s="11" t="s">
        <v>145</v>
      </c>
      <c r="E44" s="8"/>
      <c r="F44" s="8"/>
      <c r="G44" s="8"/>
      <c r="H44" s="8" t="s">
        <v>1350</v>
      </c>
      <c r="I44" s="8"/>
      <c r="J44" s="8"/>
      <c r="K44" s="8"/>
      <c r="L44" s="9"/>
      <c r="M44" s="8" t="str">
        <f t="shared" si="2"/>
        <v>YES</v>
      </c>
      <c r="N44" s="8" t="str">
        <f t="shared" si="3"/>
        <v>YES</v>
      </c>
      <c r="O44" s="5"/>
      <c r="P44" s="5"/>
      <c r="Q44" s="5"/>
      <c r="R44" s="5"/>
      <c r="S44" s="5"/>
      <c r="T44" s="5"/>
      <c r="U44" s="5">
        <v>1</v>
      </c>
      <c r="V44" s="5"/>
      <c r="W44" s="5"/>
      <c r="X44" s="5"/>
      <c r="Y44" s="5"/>
      <c r="Z44" s="17"/>
    </row>
    <row r="45" spans="1:26" ht="21" customHeight="1" x14ac:dyDescent="0.25">
      <c r="A45" s="60">
        <v>2</v>
      </c>
      <c r="B45" s="11" t="s">
        <v>1026</v>
      </c>
      <c r="C45" s="68" t="s">
        <v>269</v>
      </c>
      <c r="D45" s="11" t="s">
        <v>158</v>
      </c>
      <c r="E45" s="8"/>
      <c r="F45" s="8" t="s">
        <v>1353</v>
      </c>
      <c r="G45" s="8"/>
      <c r="H45" s="8"/>
      <c r="I45" s="8" t="s">
        <v>1350</v>
      </c>
      <c r="J45" s="8"/>
      <c r="K45" s="8"/>
      <c r="L45" s="9" t="s">
        <v>1483</v>
      </c>
      <c r="M45" s="8" t="str">
        <f t="shared" si="2"/>
        <v>YES</v>
      </c>
      <c r="N45" s="8" t="str">
        <f t="shared" si="3"/>
        <v>YES</v>
      </c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  <c r="Z45" s="17"/>
    </row>
    <row r="46" spans="1:26" ht="21" customHeight="1" x14ac:dyDescent="0.25">
      <c r="A46" s="60">
        <v>2</v>
      </c>
      <c r="B46" s="11" t="s">
        <v>1026</v>
      </c>
      <c r="C46" s="68" t="s">
        <v>72</v>
      </c>
      <c r="D46" s="11" t="s">
        <v>78</v>
      </c>
      <c r="E46" s="8"/>
      <c r="F46" s="8"/>
      <c r="G46" s="8"/>
      <c r="H46" s="8" t="s">
        <v>1350</v>
      </c>
      <c r="I46" s="8"/>
      <c r="J46" s="8"/>
      <c r="K46" s="8"/>
      <c r="L46" s="9"/>
      <c r="M46" s="8" t="str">
        <f t="shared" si="2"/>
        <v>YES</v>
      </c>
      <c r="N46" s="8" t="str">
        <f t="shared" si="3"/>
        <v>YES</v>
      </c>
      <c r="O46" s="5"/>
      <c r="P46" s="5"/>
      <c r="Q46" s="5"/>
      <c r="R46" s="5"/>
      <c r="S46" s="5"/>
      <c r="T46" s="5"/>
      <c r="U46" s="5">
        <v>1</v>
      </c>
      <c r="V46" s="5"/>
      <c r="W46" s="5"/>
      <c r="X46" s="5"/>
      <c r="Y46" s="5"/>
      <c r="Z46" s="17"/>
    </row>
    <row r="47" spans="1:26" ht="21" customHeight="1" x14ac:dyDescent="0.25">
      <c r="A47" s="60">
        <v>2</v>
      </c>
      <c r="B47" s="11" t="s">
        <v>1027</v>
      </c>
      <c r="C47" s="68" t="s">
        <v>289</v>
      </c>
      <c r="D47" s="11" t="s">
        <v>93</v>
      </c>
      <c r="E47" s="8"/>
      <c r="F47" s="8"/>
      <c r="G47" s="8"/>
      <c r="H47" s="8"/>
      <c r="I47" s="8"/>
      <c r="J47" s="8"/>
      <c r="K47" s="8"/>
      <c r="L47" s="9" t="s">
        <v>1483</v>
      </c>
      <c r="M47" s="8" t="str">
        <f t="shared" si="2"/>
        <v/>
      </c>
      <c r="N47" s="8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6" ht="21" customHeight="1" x14ac:dyDescent="0.25">
      <c r="A48" s="60">
        <v>2</v>
      </c>
      <c r="B48" s="11" t="s">
        <v>1028</v>
      </c>
      <c r="C48" s="68" t="s">
        <v>333</v>
      </c>
      <c r="D48" s="11" t="s">
        <v>106</v>
      </c>
      <c r="E48" s="8"/>
      <c r="F48" s="8"/>
      <c r="G48" s="8"/>
      <c r="H48" s="8"/>
      <c r="I48" s="8"/>
      <c r="J48" s="8"/>
      <c r="K48" s="8"/>
      <c r="L48" s="9" t="s">
        <v>1484</v>
      </c>
      <c r="M48" s="8" t="str">
        <f t="shared" si="2"/>
        <v/>
      </c>
      <c r="N48" s="8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6" ht="21" customHeight="1" x14ac:dyDescent="0.25">
      <c r="A49" s="60">
        <v>2</v>
      </c>
      <c r="B49" s="11" t="s">
        <v>1028</v>
      </c>
      <c r="C49" s="68" t="s">
        <v>72</v>
      </c>
      <c r="D49" s="11" t="s">
        <v>206</v>
      </c>
      <c r="E49" s="8"/>
      <c r="F49" s="8"/>
      <c r="G49" s="8"/>
      <c r="H49" s="8"/>
      <c r="I49" s="8"/>
      <c r="J49" s="8"/>
      <c r="K49" s="8"/>
      <c r="L49" s="9" t="s">
        <v>1484</v>
      </c>
      <c r="M49" s="8" t="str">
        <f t="shared" si="2"/>
        <v/>
      </c>
      <c r="N49" s="8" t="str">
        <f t="shared" si="3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6" ht="21" customHeight="1" x14ac:dyDescent="0.25">
      <c r="A50" s="60">
        <v>2</v>
      </c>
      <c r="B50" s="11" t="s">
        <v>1028</v>
      </c>
      <c r="C50" s="68" t="s">
        <v>72</v>
      </c>
      <c r="D50" s="11" t="s">
        <v>207</v>
      </c>
      <c r="E50" s="8"/>
      <c r="F50" s="8"/>
      <c r="G50" s="8"/>
      <c r="H50" s="8"/>
      <c r="I50" s="8"/>
      <c r="J50" s="8"/>
      <c r="K50" s="8"/>
      <c r="L50" s="9" t="s">
        <v>1484</v>
      </c>
      <c r="M50" s="8" t="str">
        <f t="shared" si="2"/>
        <v/>
      </c>
      <c r="N50" s="8" t="str">
        <f t="shared" si="3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6" ht="21" customHeight="1" x14ac:dyDescent="0.25">
      <c r="A51" s="60">
        <v>2</v>
      </c>
      <c r="B51" s="11" t="s">
        <v>1028</v>
      </c>
      <c r="C51" s="68" t="s">
        <v>72</v>
      </c>
      <c r="D51" s="11" t="s">
        <v>196</v>
      </c>
      <c r="E51" s="8"/>
      <c r="F51" s="8"/>
      <c r="G51" s="8"/>
      <c r="H51" s="8"/>
      <c r="I51" s="8"/>
      <c r="J51" s="8"/>
      <c r="K51" s="8"/>
      <c r="L51" s="9" t="s">
        <v>1484</v>
      </c>
      <c r="M51" s="8" t="str">
        <f t="shared" si="2"/>
        <v/>
      </c>
      <c r="N51" s="8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6" ht="21" customHeight="1" x14ac:dyDescent="0.25">
      <c r="A52" s="60">
        <v>2</v>
      </c>
      <c r="B52" s="11" t="s">
        <v>1028</v>
      </c>
      <c r="C52" s="68" t="s">
        <v>72</v>
      </c>
      <c r="D52" s="11" t="s">
        <v>331</v>
      </c>
      <c r="E52" s="8"/>
      <c r="F52" s="8"/>
      <c r="G52" s="8"/>
      <c r="H52" s="8" t="s">
        <v>1350</v>
      </c>
      <c r="I52" s="8"/>
      <c r="J52" s="8"/>
      <c r="K52" s="8"/>
      <c r="L52" s="9"/>
      <c r="M52" s="8" t="str">
        <f t="shared" si="2"/>
        <v>YES</v>
      </c>
      <c r="N52" s="8" t="str">
        <f t="shared" si="3"/>
        <v>YES</v>
      </c>
      <c r="O52" s="5"/>
      <c r="P52" s="5"/>
      <c r="Q52" s="5">
        <v>1</v>
      </c>
      <c r="R52" s="5"/>
      <c r="S52" s="5"/>
      <c r="T52" s="5"/>
      <c r="U52" s="5"/>
      <c r="V52" s="5"/>
      <c r="W52" s="5"/>
      <c r="X52" s="5"/>
      <c r="Y52" s="5">
        <v>1</v>
      </c>
      <c r="Z52" s="17"/>
    </row>
    <row r="53" spans="1:26" ht="21" customHeight="1" x14ac:dyDescent="0.25">
      <c r="A53" s="60">
        <v>2</v>
      </c>
      <c r="B53" s="11" t="s">
        <v>1028</v>
      </c>
      <c r="C53" s="68" t="s">
        <v>72</v>
      </c>
      <c r="D53" s="11" t="s">
        <v>330</v>
      </c>
      <c r="E53" s="8"/>
      <c r="F53" s="8"/>
      <c r="G53" s="8"/>
      <c r="H53" s="8"/>
      <c r="I53" s="8"/>
      <c r="J53" s="8"/>
      <c r="K53" s="8"/>
      <c r="L53" s="9"/>
      <c r="M53" s="8" t="str">
        <f t="shared" si="2"/>
        <v/>
      </c>
      <c r="N53" s="8" t="str">
        <f t="shared" si="3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6" ht="21" customHeight="1" x14ac:dyDescent="0.25">
      <c r="A54" s="60">
        <v>2</v>
      </c>
      <c r="B54" s="11" t="s">
        <v>516</v>
      </c>
      <c r="C54" s="68" t="s">
        <v>72</v>
      </c>
      <c r="D54" s="11" t="s">
        <v>116</v>
      </c>
      <c r="E54" s="8"/>
      <c r="F54" s="8"/>
      <c r="G54" s="8"/>
      <c r="H54" s="8"/>
      <c r="I54" s="8"/>
      <c r="J54" s="8"/>
      <c r="K54" s="8"/>
      <c r="L54" s="9"/>
      <c r="M54" s="8" t="str">
        <f t="shared" si="2"/>
        <v/>
      </c>
      <c r="N54" s="8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6" ht="21" customHeight="1" x14ac:dyDescent="0.25">
      <c r="A55" s="60">
        <v>2</v>
      </c>
      <c r="B55" s="11" t="s">
        <v>516</v>
      </c>
      <c r="C55" s="68" t="s">
        <v>270</v>
      </c>
      <c r="D55" s="11" t="s">
        <v>131</v>
      </c>
      <c r="E55" s="8"/>
      <c r="F55" s="8"/>
      <c r="G55" s="8"/>
      <c r="H55" s="8"/>
      <c r="I55" s="8" t="s">
        <v>1362</v>
      </c>
      <c r="J55" s="8"/>
      <c r="K55" s="8"/>
      <c r="L55" s="9" t="s">
        <v>1483</v>
      </c>
      <c r="M55" s="8" t="str">
        <f t="shared" si="2"/>
        <v>YES</v>
      </c>
      <c r="N55" s="8" t="str">
        <f t="shared" si="3"/>
        <v>YES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v>1</v>
      </c>
      <c r="Z55" s="17"/>
    </row>
    <row r="56" spans="1:26" ht="21" customHeight="1" x14ac:dyDescent="0.25">
      <c r="A56" s="60">
        <v>2</v>
      </c>
      <c r="B56" s="11" t="s">
        <v>517</v>
      </c>
      <c r="C56" s="68" t="s">
        <v>72</v>
      </c>
      <c r="D56" s="11" t="s">
        <v>171</v>
      </c>
      <c r="E56" s="8"/>
      <c r="F56" s="8"/>
      <c r="G56" s="8"/>
      <c r="H56" s="8"/>
      <c r="I56" s="8" t="s">
        <v>1350</v>
      </c>
      <c r="J56" s="8"/>
      <c r="K56" s="8"/>
      <c r="L56" s="9"/>
      <c r="M56" s="8" t="str">
        <f t="shared" si="2"/>
        <v>YES</v>
      </c>
      <c r="N56" s="8" t="str">
        <f t="shared" si="3"/>
        <v>YES</v>
      </c>
      <c r="O56" s="5"/>
      <c r="P56" s="5"/>
      <c r="Q56" s="5">
        <v>1</v>
      </c>
      <c r="R56" s="5">
        <v>1</v>
      </c>
      <c r="S56" s="5">
        <v>1</v>
      </c>
      <c r="T56" s="5">
        <v>1</v>
      </c>
      <c r="U56" s="5"/>
      <c r="V56" s="5"/>
      <c r="W56" s="5"/>
      <c r="X56" s="5">
        <v>1</v>
      </c>
      <c r="Y56" s="5"/>
      <c r="Z56" s="17"/>
    </row>
    <row r="57" spans="1:26" ht="21" customHeight="1" x14ac:dyDescent="0.25">
      <c r="A57" s="60">
        <v>2</v>
      </c>
      <c r="B57" s="11" t="s">
        <v>517</v>
      </c>
      <c r="C57" s="68" t="s">
        <v>279</v>
      </c>
      <c r="D57" s="11" t="s">
        <v>146</v>
      </c>
      <c r="E57" s="8"/>
      <c r="F57" s="8"/>
      <c r="G57" s="8"/>
      <c r="H57" s="8" t="s">
        <v>1350</v>
      </c>
      <c r="I57" s="8"/>
      <c r="J57" s="8"/>
      <c r="K57" s="8"/>
      <c r="L57" s="9"/>
      <c r="M57" s="8" t="str">
        <f t="shared" si="2"/>
        <v>YES</v>
      </c>
      <c r="N57" s="8" t="str">
        <f t="shared" si="3"/>
        <v>YES</v>
      </c>
      <c r="O57" s="5"/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17"/>
    </row>
    <row r="58" spans="1:26" ht="21" customHeight="1" x14ac:dyDescent="0.25">
      <c r="A58" s="60">
        <v>2</v>
      </c>
      <c r="B58" s="11" t="s">
        <v>1029</v>
      </c>
      <c r="C58" s="68" t="s">
        <v>283</v>
      </c>
      <c r="D58" s="11" t="s">
        <v>159</v>
      </c>
      <c r="E58" s="8"/>
      <c r="F58" s="8"/>
      <c r="G58" s="8"/>
      <c r="H58" s="8"/>
      <c r="I58" s="8"/>
      <c r="J58" s="8"/>
      <c r="K58" s="8"/>
      <c r="L58" s="9"/>
      <c r="M58" s="8" t="str">
        <f t="shared" si="2"/>
        <v/>
      </c>
      <c r="N58" s="8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6" ht="21" customHeight="1" x14ac:dyDescent="0.25">
      <c r="A59" s="60">
        <v>2</v>
      </c>
      <c r="B59" s="11" t="s">
        <v>1029</v>
      </c>
      <c r="C59" s="68" t="s">
        <v>72</v>
      </c>
      <c r="D59" s="11" t="s">
        <v>79</v>
      </c>
      <c r="E59" s="8"/>
      <c r="F59" s="8"/>
      <c r="G59" s="8"/>
      <c r="H59" s="8"/>
      <c r="I59" s="8"/>
      <c r="J59" s="8"/>
      <c r="K59" s="8"/>
      <c r="L59" s="9"/>
      <c r="M59" s="8" t="str">
        <f t="shared" si="2"/>
        <v/>
      </c>
      <c r="N59" s="8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6" ht="21" customHeight="1" x14ac:dyDescent="0.25">
      <c r="A60" s="60">
        <v>2</v>
      </c>
      <c r="B60" s="11" t="s">
        <v>1030</v>
      </c>
      <c r="C60" s="68" t="s">
        <v>72</v>
      </c>
      <c r="D60" s="11" t="s">
        <v>94</v>
      </c>
      <c r="E60" s="8" t="s">
        <v>1353</v>
      </c>
      <c r="F60" s="8"/>
      <c r="G60" s="8"/>
      <c r="H60" s="8"/>
      <c r="I60" s="8"/>
      <c r="J60" s="8"/>
      <c r="K60" s="8"/>
      <c r="L60" s="9"/>
      <c r="M60" s="8" t="str">
        <f t="shared" si="2"/>
        <v>YES</v>
      </c>
      <c r="N60" s="8" t="str">
        <f t="shared" si="3"/>
        <v>YES</v>
      </c>
      <c r="O60" s="5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17"/>
    </row>
    <row r="61" spans="1:26" ht="21" customHeight="1" x14ac:dyDescent="0.25">
      <c r="A61" s="60">
        <v>2</v>
      </c>
      <c r="B61" s="11" t="s">
        <v>1030</v>
      </c>
      <c r="C61" s="68" t="s">
        <v>292</v>
      </c>
      <c r="D61" s="11" t="s">
        <v>117</v>
      </c>
      <c r="E61" s="8"/>
      <c r="F61" s="8"/>
      <c r="G61" s="8"/>
      <c r="H61" s="8"/>
      <c r="I61" s="8"/>
      <c r="J61" s="8"/>
      <c r="K61" s="8"/>
      <c r="L61" s="9"/>
      <c r="M61" s="8" t="str">
        <f t="shared" ref="M61:M92" si="4">IF(AND(ISBLANK(E61),ISBLANK(F61),ISBLANK(G61),ISBLANK(H61),ISBLANK(I61),ISBLANK(J61)),"","YES")</f>
        <v/>
      </c>
      <c r="N61" s="8" t="str">
        <f t="shared" ref="N61:N92" si="5">IF(AND(ISBLANK(E61),ISBLANK(F61),ISBLANK(G61),ISBLANK(H61),ISBLANK(I61),ISBLANK(J61),ISBLANK(K61)),"","YES")</f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6" ht="21" customHeight="1" x14ac:dyDescent="0.25">
      <c r="A62" s="60">
        <v>2</v>
      </c>
      <c r="B62" s="11" t="s">
        <v>1031</v>
      </c>
      <c r="C62" s="68" t="s">
        <v>72</v>
      </c>
      <c r="D62" s="11" t="s">
        <v>132</v>
      </c>
      <c r="E62" s="8"/>
      <c r="F62" s="8"/>
      <c r="G62" s="8"/>
      <c r="H62" s="8"/>
      <c r="I62" s="8"/>
      <c r="J62" s="8"/>
      <c r="K62" s="8"/>
      <c r="L62" s="9"/>
      <c r="M62" s="8" t="str">
        <f t="shared" si="4"/>
        <v/>
      </c>
      <c r="N62" s="8" t="str">
        <f t="shared" si="5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6" ht="21" customHeight="1" x14ac:dyDescent="0.25">
      <c r="A63" s="60">
        <v>2</v>
      </c>
      <c r="B63" s="11" t="s">
        <v>1031</v>
      </c>
      <c r="C63" s="68" t="s">
        <v>327</v>
      </c>
      <c r="D63" s="11" t="s">
        <v>177</v>
      </c>
      <c r="E63" s="8"/>
      <c r="F63" s="8"/>
      <c r="G63" s="8"/>
      <c r="H63" s="8"/>
      <c r="I63" s="8"/>
      <c r="J63" s="8" t="s">
        <v>1362</v>
      </c>
      <c r="K63" s="8"/>
      <c r="L63" s="9"/>
      <c r="M63" s="8" t="str">
        <f t="shared" si="4"/>
        <v>YES</v>
      </c>
      <c r="N63" s="8" t="str">
        <f t="shared" si="5"/>
        <v>YES</v>
      </c>
      <c r="O63" s="5"/>
      <c r="P63" s="5"/>
      <c r="Q63" s="5">
        <v>1</v>
      </c>
      <c r="R63" s="5">
        <v>1</v>
      </c>
      <c r="S63" s="5">
        <v>1</v>
      </c>
      <c r="T63" s="5">
        <v>1</v>
      </c>
      <c r="U63" s="5"/>
      <c r="V63" s="5"/>
      <c r="W63" s="5">
        <v>1</v>
      </c>
      <c r="X63" s="5">
        <v>1</v>
      </c>
      <c r="Y63" s="5"/>
      <c r="Z63" s="17"/>
    </row>
    <row r="64" spans="1:26" ht="21" customHeight="1" x14ac:dyDescent="0.25">
      <c r="A64" s="60">
        <v>2</v>
      </c>
      <c r="B64" s="11" t="s">
        <v>483</v>
      </c>
      <c r="C64" s="68" t="s">
        <v>294</v>
      </c>
      <c r="D64" s="11" t="s">
        <v>160</v>
      </c>
      <c r="E64" s="8"/>
      <c r="F64" s="8"/>
      <c r="G64" s="8"/>
      <c r="H64" s="8" t="s">
        <v>1350</v>
      </c>
      <c r="I64" s="8" t="s">
        <v>1350</v>
      </c>
      <c r="J64" s="8"/>
      <c r="K64" s="8"/>
      <c r="L64" s="9"/>
      <c r="M64" s="8" t="str">
        <f t="shared" si="4"/>
        <v>YES</v>
      </c>
      <c r="N64" s="8" t="str">
        <f t="shared" si="5"/>
        <v>YES</v>
      </c>
      <c r="O64" s="5"/>
      <c r="P64" s="5"/>
      <c r="Q64" s="5"/>
      <c r="R64" s="5">
        <v>1</v>
      </c>
      <c r="S64" s="5"/>
      <c r="T64" s="5"/>
      <c r="U64" s="5">
        <v>1</v>
      </c>
      <c r="V64" s="5"/>
      <c r="W64" s="5"/>
      <c r="X64" s="5"/>
      <c r="Y64" s="5"/>
      <c r="Z64" s="17"/>
    </row>
    <row r="65" spans="1:26" ht="21" customHeight="1" x14ac:dyDescent="0.25">
      <c r="A65" s="60">
        <v>2</v>
      </c>
      <c r="B65" s="11" t="s">
        <v>483</v>
      </c>
      <c r="C65" s="68" t="s">
        <v>72</v>
      </c>
      <c r="D65" s="11" t="s">
        <v>80</v>
      </c>
      <c r="E65" s="8"/>
      <c r="F65" s="8"/>
      <c r="G65" s="8"/>
      <c r="H65" s="8"/>
      <c r="I65" s="8"/>
      <c r="J65" s="8"/>
      <c r="K65" s="8"/>
      <c r="L65" s="9" t="s">
        <v>1483</v>
      </c>
      <c r="M65" s="8" t="str">
        <f t="shared" si="4"/>
        <v/>
      </c>
      <c r="N65" s="8" t="str">
        <f t="shared" si="5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6" ht="21" customHeight="1" x14ac:dyDescent="0.25">
      <c r="A66" s="20">
        <v>2</v>
      </c>
      <c r="B66" s="11" t="s">
        <v>484</v>
      </c>
      <c r="C66" s="68" t="s">
        <v>303</v>
      </c>
      <c r="D66" s="11" t="s">
        <v>95</v>
      </c>
      <c r="E66" s="8"/>
      <c r="F66" s="8"/>
      <c r="G66" s="8"/>
      <c r="H66" s="8"/>
      <c r="I66" s="8"/>
      <c r="J66" s="8"/>
      <c r="K66" s="8"/>
      <c r="L66" s="9"/>
      <c r="M66" s="8" t="str">
        <f t="shared" si="4"/>
        <v/>
      </c>
      <c r="N66" s="8" t="str">
        <f t="shared" si="5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6" s="17" customFormat="1" ht="21" customHeight="1" x14ac:dyDescent="0.25">
      <c r="A67" s="60">
        <v>2</v>
      </c>
      <c r="B67" s="11" t="s">
        <v>484</v>
      </c>
      <c r="C67" s="68" t="s">
        <v>72</v>
      </c>
      <c r="D67" s="11" t="s">
        <v>107</v>
      </c>
      <c r="E67" s="8"/>
      <c r="F67" s="8"/>
      <c r="G67" s="8"/>
      <c r="H67" s="8"/>
      <c r="I67" s="8"/>
      <c r="J67" s="8"/>
      <c r="K67" s="8"/>
      <c r="L67" s="9"/>
      <c r="M67" s="8" t="str">
        <f t="shared" si="4"/>
        <v/>
      </c>
      <c r="N67" s="8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6" ht="21" customHeight="1" x14ac:dyDescent="0.25">
      <c r="A68" s="60">
        <v>2</v>
      </c>
      <c r="B68" s="11" t="s">
        <v>1032</v>
      </c>
      <c r="C68" s="68" t="s">
        <v>322</v>
      </c>
      <c r="D68" s="11" t="s">
        <v>118</v>
      </c>
      <c r="E68" s="8"/>
      <c r="F68" s="8"/>
      <c r="G68" s="8"/>
      <c r="H68" s="8"/>
      <c r="I68" s="8"/>
      <c r="J68" s="8"/>
      <c r="K68" s="8" t="s">
        <v>1355</v>
      </c>
      <c r="L68" s="9" t="s">
        <v>1483</v>
      </c>
      <c r="M68" s="8" t="str">
        <f t="shared" si="4"/>
        <v/>
      </c>
      <c r="N68" s="8" t="str">
        <f t="shared" si="5"/>
        <v>YES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6" ht="21" customHeight="1" x14ac:dyDescent="0.25">
      <c r="A69" s="60">
        <v>2</v>
      </c>
      <c r="B69" s="11" t="s">
        <v>1032</v>
      </c>
      <c r="C69" s="68" t="s">
        <v>72</v>
      </c>
      <c r="D69" s="11" t="s">
        <v>173</v>
      </c>
      <c r="E69" s="8"/>
      <c r="F69" s="8"/>
      <c r="G69" s="8"/>
      <c r="H69" s="8"/>
      <c r="I69" s="8"/>
      <c r="J69" s="8"/>
      <c r="K69" s="8"/>
      <c r="L69" s="9" t="s">
        <v>1483</v>
      </c>
      <c r="M69" s="8" t="str">
        <f t="shared" si="4"/>
        <v/>
      </c>
      <c r="N69" s="8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6" ht="21" customHeight="1" x14ac:dyDescent="0.25">
      <c r="A70" s="60">
        <v>2</v>
      </c>
      <c r="B70" s="11" t="s">
        <v>485</v>
      </c>
      <c r="C70" s="68" t="s">
        <v>311</v>
      </c>
      <c r="D70" s="11" t="s">
        <v>133</v>
      </c>
      <c r="E70" s="8"/>
      <c r="F70" s="8"/>
      <c r="G70" s="8"/>
      <c r="H70" s="8" t="s">
        <v>1350</v>
      </c>
      <c r="I70" s="8"/>
      <c r="J70" s="8"/>
      <c r="K70" s="8"/>
      <c r="L70" s="9"/>
      <c r="M70" s="8" t="str">
        <f t="shared" si="4"/>
        <v>YES</v>
      </c>
      <c r="N70" s="8" t="str">
        <f t="shared" si="5"/>
        <v>YES</v>
      </c>
      <c r="O70" s="5"/>
      <c r="P70" s="5"/>
      <c r="Q70" s="5"/>
      <c r="R70" s="5"/>
      <c r="S70" s="5"/>
      <c r="T70" s="5"/>
      <c r="U70" s="5">
        <v>1</v>
      </c>
      <c r="V70" s="5"/>
      <c r="W70" s="5"/>
      <c r="X70" s="5"/>
      <c r="Y70" s="5"/>
      <c r="Z70" s="17"/>
    </row>
    <row r="71" spans="1:26" ht="21" customHeight="1" x14ac:dyDescent="0.25">
      <c r="A71" s="60">
        <v>2</v>
      </c>
      <c r="B71" s="11" t="s">
        <v>485</v>
      </c>
      <c r="C71" s="68" t="s">
        <v>72</v>
      </c>
      <c r="D71" s="11" t="s">
        <v>147</v>
      </c>
      <c r="E71" s="8"/>
      <c r="F71" s="8"/>
      <c r="G71" s="8"/>
      <c r="H71" s="8"/>
      <c r="I71" s="8"/>
      <c r="J71" s="8"/>
      <c r="K71" s="8"/>
      <c r="L71" s="9" t="s">
        <v>1483</v>
      </c>
      <c r="M71" s="8" t="str">
        <f t="shared" si="4"/>
        <v/>
      </c>
      <c r="N71" s="8" t="str">
        <f t="shared" si="5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6" ht="21" customHeight="1" x14ac:dyDescent="0.25">
      <c r="A72" s="60">
        <v>2</v>
      </c>
      <c r="B72" s="11" t="s">
        <v>486</v>
      </c>
      <c r="C72" s="68"/>
      <c r="D72" s="11" t="s">
        <v>161</v>
      </c>
      <c r="E72" s="8"/>
      <c r="F72" s="8"/>
      <c r="G72" s="8"/>
      <c r="H72" s="8"/>
      <c r="I72" s="8"/>
      <c r="J72" s="8"/>
      <c r="K72" s="8"/>
      <c r="L72" s="9"/>
      <c r="M72" s="8" t="str">
        <f t="shared" si="4"/>
        <v/>
      </c>
      <c r="N72" s="8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6" ht="21" customHeight="1" x14ac:dyDescent="0.25">
      <c r="A73" s="60">
        <v>2</v>
      </c>
      <c r="B73" s="11" t="s">
        <v>486</v>
      </c>
      <c r="C73" s="68">
        <v>17431</v>
      </c>
      <c r="D73" s="11" t="s">
        <v>81</v>
      </c>
      <c r="E73" s="8"/>
      <c r="F73" s="8"/>
      <c r="G73" s="8"/>
      <c r="H73" s="8"/>
      <c r="I73" s="8"/>
      <c r="J73" s="8"/>
      <c r="K73" s="8"/>
      <c r="L73" s="9"/>
      <c r="M73" s="8" t="str">
        <f t="shared" si="4"/>
        <v/>
      </c>
      <c r="N73" s="8" t="str">
        <f t="shared" si="5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6" ht="21" customHeight="1" x14ac:dyDescent="0.25">
      <c r="A74" s="60">
        <v>2</v>
      </c>
      <c r="B74" s="11" t="s">
        <v>1033</v>
      </c>
      <c r="C74" s="68" t="s">
        <v>300</v>
      </c>
      <c r="D74" s="11" t="s">
        <v>96</v>
      </c>
      <c r="E74" s="8"/>
      <c r="F74" s="8"/>
      <c r="G74" s="8"/>
      <c r="H74" s="8"/>
      <c r="I74" s="8" t="s">
        <v>1350</v>
      </c>
      <c r="J74" s="8"/>
      <c r="K74" s="8"/>
      <c r="L74" s="9"/>
      <c r="M74" s="8" t="str">
        <f t="shared" si="4"/>
        <v>YES</v>
      </c>
      <c r="N74" s="8" t="str">
        <f t="shared" si="5"/>
        <v>YES</v>
      </c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17"/>
    </row>
    <row r="75" spans="1:26" ht="21" customHeight="1" x14ac:dyDescent="0.25">
      <c r="A75" s="60">
        <v>2</v>
      </c>
      <c r="B75" s="11" t="s">
        <v>1033</v>
      </c>
      <c r="C75" s="68" t="s">
        <v>72</v>
      </c>
      <c r="D75" s="11" t="s">
        <v>172</v>
      </c>
      <c r="E75" s="8"/>
      <c r="F75" s="8"/>
      <c r="G75" s="8"/>
      <c r="H75" s="8" t="s">
        <v>1350</v>
      </c>
      <c r="I75" s="8" t="s">
        <v>1350</v>
      </c>
      <c r="J75" s="8"/>
      <c r="K75" s="8"/>
      <c r="L75" s="9"/>
      <c r="M75" s="8" t="str">
        <f t="shared" si="4"/>
        <v>YES</v>
      </c>
      <c r="N75" s="8" t="str">
        <f t="shared" si="5"/>
        <v>YES</v>
      </c>
      <c r="O75" s="5"/>
      <c r="P75" s="5"/>
      <c r="Q75" s="5">
        <v>1</v>
      </c>
      <c r="R75" s="5">
        <v>1</v>
      </c>
      <c r="S75" s="5">
        <v>1</v>
      </c>
      <c r="T75" s="5">
        <v>1</v>
      </c>
      <c r="U75" s="5"/>
      <c r="V75" s="5"/>
      <c r="W75" s="5"/>
      <c r="X75" s="5">
        <v>1</v>
      </c>
      <c r="Y75" s="5"/>
      <c r="Z75" s="17"/>
    </row>
    <row r="76" spans="1:26" ht="21" customHeight="1" x14ac:dyDescent="0.25">
      <c r="A76" s="60">
        <v>2</v>
      </c>
      <c r="B76" s="11" t="s">
        <v>1034</v>
      </c>
      <c r="C76" s="68" t="s">
        <v>305</v>
      </c>
      <c r="D76" s="11" t="s">
        <v>119</v>
      </c>
      <c r="E76" s="8"/>
      <c r="F76" s="8" t="s">
        <v>1353</v>
      </c>
      <c r="G76" s="8"/>
      <c r="H76" s="8" t="s">
        <v>1350</v>
      </c>
      <c r="I76" s="8"/>
      <c r="J76" s="8"/>
      <c r="K76" s="8"/>
      <c r="L76" s="9"/>
      <c r="M76" s="8" t="str">
        <f t="shared" si="4"/>
        <v>YES</v>
      </c>
      <c r="N76" s="8" t="str">
        <f t="shared" si="5"/>
        <v>YES</v>
      </c>
      <c r="O76" s="5"/>
      <c r="P76" s="5"/>
      <c r="Q76" s="5"/>
      <c r="R76" s="5"/>
      <c r="S76" s="5"/>
      <c r="T76" s="5"/>
      <c r="U76" s="5">
        <v>1</v>
      </c>
      <c r="V76" s="5"/>
      <c r="W76" s="5"/>
      <c r="X76" s="5"/>
      <c r="Y76" s="5"/>
      <c r="Z76" s="17"/>
    </row>
    <row r="77" spans="1:26" ht="21" customHeight="1" x14ac:dyDescent="0.25">
      <c r="A77" s="60">
        <v>2</v>
      </c>
      <c r="B77" s="11" t="s">
        <v>1034</v>
      </c>
      <c r="C77" s="68" t="s">
        <v>72</v>
      </c>
      <c r="D77" s="11" t="s">
        <v>134</v>
      </c>
      <c r="E77" s="8"/>
      <c r="F77" s="8"/>
      <c r="G77" s="8"/>
      <c r="H77" s="8"/>
      <c r="I77" s="8"/>
      <c r="J77" s="8"/>
      <c r="K77" s="8"/>
      <c r="L77" s="9"/>
      <c r="M77" s="8" t="str">
        <f t="shared" si="4"/>
        <v/>
      </c>
      <c r="N77" s="8" t="str">
        <f t="shared" si="5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6" ht="21" customHeight="1" x14ac:dyDescent="0.25">
      <c r="A78" s="60">
        <v>2</v>
      </c>
      <c r="B78" s="11" t="s">
        <v>518</v>
      </c>
      <c r="C78" s="68" t="s">
        <v>314</v>
      </c>
      <c r="D78" s="11" t="s">
        <v>148</v>
      </c>
      <c r="E78" s="8"/>
      <c r="F78" s="8"/>
      <c r="G78" s="8"/>
      <c r="H78" s="8" t="s">
        <v>1350</v>
      </c>
      <c r="I78" s="8"/>
      <c r="J78" s="8"/>
      <c r="K78" s="8"/>
      <c r="L78" s="9"/>
      <c r="M78" s="8" t="str">
        <f t="shared" si="4"/>
        <v>YES</v>
      </c>
      <c r="N78" s="8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  <c r="Z78" s="17"/>
    </row>
    <row r="79" spans="1:26" ht="21" customHeight="1" x14ac:dyDescent="0.25">
      <c r="A79" s="60">
        <v>2</v>
      </c>
      <c r="B79" s="11" t="s">
        <v>518</v>
      </c>
      <c r="C79" s="68" t="s">
        <v>72</v>
      </c>
      <c r="D79" s="11" t="s">
        <v>162</v>
      </c>
      <c r="E79" s="8"/>
      <c r="F79" s="8"/>
      <c r="G79" s="8"/>
      <c r="H79" s="8"/>
      <c r="I79" s="8"/>
      <c r="J79" s="8"/>
      <c r="K79" s="8"/>
      <c r="L79" s="9"/>
      <c r="M79" s="8" t="str">
        <f t="shared" si="4"/>
        <v/>
      </c>
      <c r="N79" s="8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6" ht="21" customHeight="1" x14ac:dyDescent="0.25">
      <c r="A80" s="20">
        <v>2</v>
      </c>
      <c r="B80" s="11" t="s">
        <v>519</v>
      </c>
      <c r="C80" s="68" t="s">
        <v>295</v>
      </c>
      <c r="D80" s="11" t="s">
        <v>82</v>
      </c>
      <c r="E80" s="8"/>
      <c r="F80" s="8"/>
      <c r="G80" s="8"/>
      <c r="H80" s="8"/>
      <c r="I80" s="8" t="s">
        <v>1350</v>
      </c>
      <c r="J80" s="8"/>
      <c r="K80" s="8"/>
      <c r="L80" s="9" t="s">
        <v>1483</v>
      </c>
      <c r="M80" s="8" t="str">
        <f t="shared" si="4"/>
        <v>YES</v>
      </c>
      <c r="N80" s="8" t="str">
        <f t="shared" si="5"/>
        <v>YES</v>
      </c>
      <c r="O80" s="5"/>
      <c r="P80" s="5"/>
      <c r="Q80" s="5"/>
      <c r="R80" s="5"/>
      <c r="S80" s="5"/>
      <c r="T80" s="5"/>
      <c r="U80" s="5">
        <v>1</v>
      </c>
      <c r="V80" s="5"/>
      <c r="W80" s="5"/>
      <c r="X80" s="5"/>
      <c r="Y80" s="5"/>
      <c r="Z80" s="17"/>
    </row>
    <row r="81" spans="1:26" s="17" customFormat="1" ht="21" customHeight="1" x14ac:dyDescent="0.25">
      <c r="A81" s="60">
        <v>2</v>
      </c>
      <c r="B81" s="11" t="s">
        <v>519</v>
      </c>
      <c r="C81" s="68" t="s">
        <v>72</v>
      </c>
      <c r="D81" s="11" t="s">
        <v>97</v>
      </c>
      <c r="E81" s="8" t="s">
        <v>1353</v>
      </c>
      <c r="F81" s="8"/>
      <c r="G81" s="8"/>
      <c r="H81" s="8"/>
      <c r="I81" s="8"/>
      <c r="J81" s="8"/>
      <c r="K81" s="8"/>
      <c r="L81" s="9"/>
      <c r="M81" s="8" t="str">
        <f t="shared" si="4"/>
        <v>YES</v>
      </c>
      <c r="N81" s="8" t="str">
        <f t="shared" si="5"/>
        <v>YES</v>
      </c>
      <c r="O81" s="5">
        <v>1</v>
      </c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6" ht="21" customHeight="1" x14ac:dyDescent="0.25">
      <c r="A82" s="60">
        <v>2</v>
      </c>
      <c r="B82" s="11" t="s">
        <v>487</v>
      </c>
      <c r="C82" s="68" t="s">
        <v>306</v>
      </c>
      <c r="D82" s="11" t="s">
        <v>108</v>
      </c>
      <c r="E82" s="8"/>
      <c r="F82" s="8"/>
      <c r="G82" s="8"/>
      <c r="H82" s="8"/>
      <c r="I82" s="8"/>
      <c r="J82" s="8"/>
      <c r="K82" s="8"/>
      <c r="L82" s="9"/>
      <c r="M82" s="8" t="str">
        <f t="shared" si="4"/>
        <v/>
      </c>
      <c r="N82" s="8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6" ht="21" customHeight="1" x14ac:dyDescent="0.25">
      <c r="A83" s="60">
        <v>2</v>
      </c>
      <c r="B83" s="11" t="s">
        <v>487</v>
      </c>
      <c r="C83" s="68" t="s">
        <v>72</v>
      </c>
      <c r="D83" s="11" t="s">
        <v>181</v>
      </c>
      <c r="E83" s="8"/>
      <c r="F83" s="8"/>
      <c r="G83" s="8"/>
      <c r="H83" s="8"/>
      <c r="I83" s="8" t="s">
        <v>1362</v>
      </c>
      <c r="J83" s="8"/>
      <c r="K83" s="8"/>
      <c r="L83" s="9"/>
      <c r="M83" s="8" t="str">
        <f t="shared" si="4"/>
        <v>YES</v>
      </c>
      <c r="N83" s="8" t="str">
        <f t="shared" si="5"/>
        <v>YES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7"/>
    </row>
    <row r="84" spans="1:26" ht="21" customHeight="1" x14ac:dyDescent="0.25">
      <c r="A84" s="60">
        <v>2</v>
      </c>
      <c r="B84" s="11" t="s">
        <v>488</v>
      </c>
      <c r="C84" s="68" t="s">
        <v>315</v>
      </c>
      <c r="D84" s="11" t="s">
        <v>183</v>
      </c>
      <c r="E84" s="8"/>
      <c r="F84" s="8"/>
      <c r="G84" s="8"/>
      <c r="H84" s="8"/>
      <c r="I84" s="8"/>
      <c r="J84" s="8"/>
      <c r="K84" s="8"/>
      <c r="L84" s="9"/>
      <c r="M84" s="8" t="str">
        <f t="shared" si="4"/>
        <v/>
      </c>
      <c r="N84" s="8" t="str">
        <f t="shared" si="5"/>
        <v/>
      </c>
      <c r="O84" s="5"/>
      <c r="P84" s="5"/>
      <c r="Q84" s="14"/>
      <c r="R84" s="5"/>
      <c r="S84" s="5"/>
      <c r="T84" s="5"/>
      <c r="U84" s="5"/>
      <c r="V84" s="5"/>
      <c r="W84" s="5"/>
      <c r="X84" s="5"/>
      <c r="Y84" s="5"/>
    </row>
    <row r="85" spans="1:26" ht="21" customHeight="1" x14ac:dyDescent="0.25">
      <c r="A85" s="60">
        <v>2</v>
      </c>
      <c r="B85" s="11" t="s">
        <v>488</v>
      </c>
      <c r="C85" s="68" t="s">
        <v>72</v>
      </c>
      <c r="D85" s="11" t="s">
        <v>198</v>
      </c>
      <c r="E85" s="8"/>
      <c r="F85" s="8"/>
      <c r="G85" s="8"/>
      <c r="H85" s="8"/>
      <c r="I85" s="8" t="s">
        <v>1350</v>
      </c>
      <c r="J85" s="8" t="s">
        <v>1362</v>
      </c>
      <c r="K85" s="8"/>
      <c r="L85" s="9"/>
      <c r="M85" s="8" t="str">
        <f t="shared" si="4"/>
        <v>YES</v>
      </c>
      <c r="N85" s="8" t="str">
        <f t="shared" si="5"/>
        <v>YES</v>
      </c>
      <c r="O85" s="5"/>
      <c r="P85" s="5"/>
      <c r="Q85" s="5"/>
      <c r="R85" s="5"/>
      <c r="S85" s="5"/>
      <c r="T85" s="5"/>
      <c r="U85" s="5">
        <v>1</v>
      </c>
      <c r="V85" s="5"/>
      <c r="W85" s="5"/>
      <c r="X85" s="5"/>
      <c r="Y85" s="5">
        <v>1</v>
      </c>
      <c r="Z85" s="17"/>
    </row>
    <row r="86" spans="1:26" ht="21" customHeight="1" x14ac:dyDescent="0.25">
      <c r="A86" s="60">
        <v>2</v>
      </c>
      <c r="B86" s="11" t="s">
        <v>1035</v>
      </c>
      <c r="C86" s="68" t="s">
        <v>326</v>
      </c>
      <c r="D86" s="11" t="s">
        <v>200</v>
      </c>
      <c r="E86" s="8"/>
      <c r="F86" s="8"/>
      <c r="G86" s="8"/>
      <c r="H86" s="8"/>
      <c r="I86" s="8" t="s">
        <v>1350</v>
      </c>
      <c r="J86" s="8"/>
      <c r="K86" s="8"/>
      <c r="L86" s="9"/>
      <c r="M86" s="8" t="str">
        <f t="shared" si="4"/>
        <v>YES</v>
      </c>
      <c r="N86" s="8" t="str">
        <f t="shared" si="5"/>
        <v>YES</v>
      </c>
      <c r="O86" s="5"/>
      <c r="P86" s="5"/>
      <c r="Q86" s="5"/>
      <c r="R86" s="5"/>
      <c r="S86" s="5"/>
      <c r="T86" s="5"/>
      <c r="U86" s="5">
        <v>1</v>
      </c>
      <c r="V86" s="5"/>
      <c r="W86" s="5"/>
      <c r="X86" s="5"/>
      <c r="Y86" s="5"/>
      <c r="Z86" s="17"/>
    </row>
    <row r="87" spans="1:26" ht="21" customHeight="1" x14ac:dyDescent="0.25">
      <c r="A87" s="60">
        <v>2</v>
      </c>
      <c r="B87" s="11" t="s">
        <v>1035</v>
      </c>
      <c r="C87" s="68" t="s">
        <v>72</v>
      </c>
      <c r="D87" s="11" t="s">
        <v>204</v>
      </c>
      <c r="E87" s="8"/>
      <c r="F87" s="8"/>
      <c r="G87" s="8"/>
      <c r="H87" s="8"/>
      <c r="I87" s="8"/>
      <c r="J87" s="8"/>
      <c r="K87" s="8"/>
      <c r="L87" s="9"/>
      <c r="M87" s="8" t="str">
        <f t="shared" si="4"/>
        <v/>
      </c>
      <c r="N87" s="8" t="str">
        <f t="shared" si="5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6" ht="21" customHeight="1" x14ac:dyDescent="0.25">
      <c r="A88" s="60">
        <v>3</v>
      </c>
      <c r="B88" s="11" t="s">
        <v>1036</v>
      </c>
      <c r="C88" s="68" t="s">
        <v>72</v>
      </c>
      <c r="D88" s="11" t="s">
        <v>120</v>
      </c>
      <c r="E88" s="8"/>
      <c r="F88" s="8"/>
      <c r="G88" s="8"/>
      <c r="H88" s="8"/>
      <c r="I88" s="8" t="s">
        <v>1362</v>
      </c>
      <c r="J88" s="8"/>
      <c r="K88" s="8"/>
      <c r="L88" s="9"/>
      <c r="M88" s="8" t="str">
        <f t="shared" si="4"/>
        <v>YES</v>
      </c>
      <c r="N88" s="8" t="str">
        <f t="shared" si="5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1</v>
      </c>
    </row>
    <row r="89" spans="1:26" ht="21" customHeight="1" x14ac:dyDescent="0.25">
      <c r="A89" s="60">
        <v>3</v>
      </c>
      <c r="B89" s="11" t="s">
        <v>1036</v>
      </c>
      <c r="C89" s="68" t="s">
        <v>301</v>
      </c>
      <c r="D89" s="11" t="s">
        <v>135</v>
      </c>
      <c r="E89" s="8"/>
      <c r="F89" s="8" t="s">
        <v>1353</v>
      </c>
      <c r="G89" s="8"/>
      <c r="H89" s="8"/>
      <c r="I89" s="8"/>
      <c r="J89" s="8"/>
      <c r="K89" s="8"/>
      <c r="L89" s="9"/>
      <c r="M89" s="8" t="str">
        <f t="shared" si="4"/>
        <v>YES</v>
      </c>
      <c r="N89" s="8" t="str">
        <f t="shared" si="5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6" ht="21" customHeight="1" x14ac:dyDescent="0.25">
      <c r="A90" s="60">
        <v>3</v>
      </c>
      <c r="B90" s="11" t="s">
        <v>1037</v>
      </c>
      <c r="C90" s="68" t="s">
        <v>72</v>
      </c>
      <c r="D90" s="11" t="s">
        <v>149</v>
      </c>
      <c r="E90" s="8"/>
      <c r="F90" s="8"/>
      <c r="G90" s="8"/>
      <c r="H90" s="8"/>
      <c r="I90" s="8"/>
      <c r="J90" s="8"/>
      <c r="K90" s="8"/>
      <c r="L90" s="9" t="s">
        <v>1482</v>
      </c>
      <c r="M90" s="8" t="str">
        <f t="shared" si="4"/>
        <v/>
      </c>
      <c r="N90" s="8" t="str">
        <f t="shared" si="5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6" ht="21" customHeight="1" x14ac:dyDescent="0.25">
      <c r="A91" s="60">
        <v>3</v>
      </c>
      <c r="B91" s="11" t="s">
        <v>1037</v>
      </c>
      <c r="C91" s="68" t="s">
        <v>307</v>
      </c>
      <c r="D91" s="11" t="s">
        <v>163</v>
      </c>
      <c r="E91" s="8"/>
      <c r="F91" s="8" t="s">
        <v>1353</v>
      </c>
      <c r="G91" s="8"/>
      <c r="H91" s="8"/>
      <c r="I91" s="8"/>
      <c r="J91" s="8"/>
      <c r="K91" s="8"/>
      <c r="L91" s="9" t="s">
        <v>1463</v>
      </c>
      <c r="M91" s="8" t="str">
        <f t="shared" si="4"/>
        <v>YES</v>
      </c>
      <c r="N91" s="8" t="str">
        <f t="shared" si="5"/>
        <v>YES</v>
      </c>
      <c r="O91" s="5"/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</row>
    <row r="92" spans="1:26" ht="21" customHeight="1" x14ac:dyDescent="0.25">
      <c r="A92" s="60">
        <v>3</v>
      </c>
      <c r="B92" s="11" t="s">
        <v>1038</v>
      </c>
      <c r="C92" s="68" t="s">
        <v>323</v>
      </c>
      <c r="D92" s="11" t="s">
        <v>83</v>
      </c>
      <c r="E92" s="8"/>
      <c r="F92" s="8"/>
      <c r="G92" s="8"/>
      <c r="H92" s="8"/>
      <c r="I92" s="8"/>
      <c r="J92" s="8"/>
      <c r="K92" s="8"/>
      <c r="L92" s="9" t="s">
        <v>1463</v>
      </c>
      <c r="M92" s="8" t="str">
        <f t="shared" si="4"/>
        <v/>
      </c>
      <c r="N92" s="8" t="str">
        <f t="shared" si="5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6" ht="21" customHeight="1" x14ac:dyDescent="0.25">
      <c r="A93" s="60">
        <v>3</v>
      </c>
      <c r="B93" s="11" t="s">
        <v>1038</v>
      </c>
      <c r="C93" s="68" t="s">
        <v>72</v>
      </c>
      <c r="D93" s="11" t="s">
        <v>98</v>
      </c>
      <c r="E93" s="8"/>
      <c r="F93" s="8"/>
      <c r="G93" s="8"/>
      <c r="H93" s="8"/>
      <c r="I93" s="8" t="s">
        <v>1362</v>
      </c>
      <c r="J93" s="8"/>
      <c r="K93" s="8"/>
      <c r="L93" s="9" t="s">
        <v>1463</v>
      </c>
      <c r="M93" s="8" t="str">
        <f t="shared" ref="M93:M124" si="6">IF(AND(ISBLANK(E93),ISBLANK(F93),ISBLANK(G93),ISBLANK(H93),ISBLANK(I93),ISBLANK(J93)),"","YES")</f>
        <v>YES</v>
      </c>
      <c r="N93" s="8" t="str">
        <f t="shared" ref="N93:N124" si="7">IF(AND(ISBLANK(E93),ISBLANK(F93),ISBLANK(G93),ISBLANK(H93),ISBLANK(I93),ISBLANK(J93),ISBLANK(K93)),"","YES")</f>
        <v>YES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>
        <v>1</v>
      </c>
    </row>
    <row r="94" spans="1:26" ht="21" customHeight="1" x14ac:dyDescent="0.25">
      <c r="A94" s="60">
        <v>3</v>
      </c>
      <c r="B94" s="11" t="s">
        <v>1056</v>
      </c>
      <c r="C94" s="68" t="s">
        <v>72</v>
      </c>
      <c r="D94" s="11" t="s">
        <v>175</v>
      </c>
      <c r="E94" s="8"/>
      <c r="F94" s="8"/>
      <c r="G94" s="8"/>
      <c r="H94" s="8"/>
      <c r="I94" s="8"/>
      <c r="J94" s="8"/>
      <c r="K94" s="8"/>
      <c r="L94" s="9"/>
      <c r="M94" s="8" t="str">
        <f t="shared" si="6"/>
        <v/>
      </c>
      <c r="N94" s="8" t="str">
        <f t="shared" si="7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6" ht="21" customHeight="1" x14ac:dyDescent="0.25">
      <c r="A95" s="60">
        <v>3</v>
      </c>
      <c r="B95" s="11" t="s">
        <v>1056</v>
      </c>
      <c r="C95" s="68" t="s">
        <v>316</v>
      </c>
      <c r="D95" s="11" t="s">
        <v>121</v>
      </c>
      <c r="E95" s="8"/>
      <c r="F95" s="8"/>
      <c r="G95" s="8"/>
      <c r="H95" s="8"/>
      <c r="I95" s="8" t="s">
        <v>1362</v>
      </c>
      <c r="J95" s="8"/>
      <c r="K95" s="8"/>
      <c r="L95" s="9" t="s">
        <v>1463</v>
      </c>
      <c r="M95" s="8" t="str">
        <f t="shared" si="6"/>
        <v>YES</v>
      </c>
      <c r="N95" s="8" t="str">
        <f t="shared" si="7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>
        <v>1</v>
      </c>
    </row>
    <row r="96" spans="1:26" ht="21" customHeight="1" x14ac:dyDescent="0.25">
      <c r="A96" s="60">
        <v>3</v>
      </c>
      <c r="B96" s="11" t="s">
        <v>1039</v>
      </c>
      <c r="C96" s="68" t="s">
        <v>72</v>
      </c>
      <c r="D96" s="11" t="s">
        <v>267</v>
      </c>
      <c r="E96" s="8"/>
      <c r="F96" s="8"/>
      <c r="G96" s="8"/>
      <c r="H96" s="8" t="s">
        <v>1362</v>
      </c>
      <c r="I96" s="8" t="s">
        <v>1362</v>
      </c>
      <c r="J96" s="8"/>
      <c r="K96" s="8"/>
      <c r="L96" s="9"/>
      <c r="M96" s="8" t="str">
        <f t="shared" si="6"/>
        <v>YES</v>
      </c>
      <c r="N96" s="8" t="str">
        <f t="shared" si="7"/>
        <v>YES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>
        <v>1</v>
      </c>
    </row>
    <row r="97" spans="1:25" ht="21" customHeight="1" x14ac:dyDescent="0.25">
      <c r="A97" s="60">
        <v>3</v>
      </c>
      <c r="B97" s="11" t="s">
        <v>1039</v>
      </c>
      <c r="C97" s="68" t="s">
        <v>72</v>
      </c>
      <c r="D97" s="11" t="s">
        <v>190</v>
      </c>
      <c r="E97" s="8"/>
      <c r="F97" s="8"/>
      <c r="G97" s="8"/>
      <c r="H97" s="8" t="s">
        <v>1362</v>
      </c>
      <c r="I97" s="8" t="s">
        <v>1362</v>
      </c>
      <c r="J97" s="8"/>
      <c r="K97" s="8"/>
      <c r="L97" s="9"/>
      <c r="M97" s="8" t="str">
        <f t="shared" si="6"/>
        <v>YES</v>
      </c>
      <c r="N97" s="8" t="str">
        <f t="shared" si="7"/>
        <v>YES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>
        <v>1</v>
      </c>
    </row>
    <row r="98" spans="1:25" ht="21" customHeight="1" x14ac:dyDescent="0.25">
      <c r="A98" s="60">
        <v>3</v>
      </c>
      <c r="B98" s="11" t="s">
        <v>1039</v>
      </c>
      <c r="C98" s="68" t="s">
        <v>72</v>
      </c>
      <c r="D98" s="11" t="s">
        <v>191</v>
      </c>
      <c r="E98" s="8"/>
      <c r="F98" s="8"/>
      <c r="G98" s="8"/>
      <c r="H98" s="8"/>
      <c r="I98" s="8"/>
      <c r="J98" s="8"/>
      <c r="K98" s="8"/>
      <c r="L98" s="9"/>
      <c r="M98" s="8" t="str">
        <f t="shared" si="6"/>
        <v/>
      </c>
      <c r="N98" s="8" t="str">
        <f t="shared" si="7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60">
        <v>3</v>
      </c>
      <c r="B99" s="11" t="s">
        <v>1039</v>
      </c>
      <c r="C99" s="68" t="s">
        <v>72</v>
      </c>
      <c r="D99" s="11" t="s">
        <v>334</v>
      </c>
      <c r="E99" s="8"/>
      <c r="F99" s="8"/>
      <c r="G99" s="8"/>
      <c r="H99" s="8"/>
      <c r="I99" s="8"/>
      <c r="J99" s="8"/>
      <c r="K99" s="8"/>
      <c r="L99" s="9" t="s">
        <v>1481</v>
      </c>
      <c r="M99" s="8" t="str">
        <f t="shared" si="6"/>
        <v/>
      </c>
      <c r="N99" s="8" t="str">
        <f t="shared" si="7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60">
        <v>3</v>
      </c>
      <c r="B100" s="11" t="s">
        <v>1039</v>
      </c>
      <c r="C100" s="68" t="s">
        <v>72</v>
      </c>
      <c r="D100" s="11" t="s">
        <v>332</v>
      </c>
      <c r="E100" s="8"/>
      <c r="F100" s="8"/>
      <c r="G100" s="8"/>
      <c r="H100" s="8"/>
      <c r="I100" s="8"/>
      <c r="J100" s="8"/>
      <c r="K100" s="8"/>
      <c r="L100" s="9" t="s">
        <v>1481</v>
      </c>
      <c r="M100" s="8" t="str">
        <f t="shared" si="6"/>
        <v/>
      </c>
      <c r="N100" s="8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60">
        <v>3</v>
      </c>
      <c r="B101" s="11" t="s">
        <v>526</v>
      </c>
      <c r="C101" s="68" t="s">
        <v>72</v>
      </c>
      <c r="D101" s="11" t="s">
        <v>150</v>
      </c>
      <c r="E101" s="8"/>
      <c r="F101" s="8"/>
      <c r="G101" s="8"/>
      <c r="H101" s="8" t="s">
        <v>1350</v>
      </c>
      <c r="I101" s="8"/>
      <c r="J101" s="8"/>
      <c r="K101" s="8"/>
      <c r="L101" s="9"/>
      <c r="M101" s="8" t="str">
        <f t="shared" si="6"/>
        <v>YES</v>
      </c>
      <c r="N101" s="8" t="str">
        <f t="shared" si="7"/>
        <v>YES</v>
      </c>
      <c r="O101" s="5"/>
      <c r="P101" s="5"/>
      <c r="Q101" s="5">
        <v>1</v>
      </c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60">
        <v>3</v>
      </c>
      <c r="B102" s="11" t="s">
        <v>526</v>
      </c>
      <c r="C102" s="68" t="s">
        <v>296</v>
      </c>
      <c r="D102" s="11" t="s">
        <v>164</v>
      </c>
      <c r="E102" s="8"/>
      <c r="F102" s="8"/>
      <c r="G102" s="8"/>
      <c r="H102" s="8" t="s">
        <v>1352</v>
      </c>
      <c r="I102" s="8"/>
      <c r="J102" s="8"/>
      <c r="K102" s="8"/>
      <c r="L102" s="9"/>
      <c r="M102" s="8" t="str">
        <f t="shared" si="6"/>
        <v>YES</v>
      </c>
      <c r="N102" s="8" t="str">
        <f t="shared" si="7"/>
        <v>YES</v>
      </c>
      <c r="O102" s="5"/>
      <c r="P102" s="5"/>
      <c r="Q102" s="5"/>
      <c r="R102" s="5"/>
      <c r="S102" s="5"/>
      <c r="T102" s="5"/>
      <c r="U102" s="5">
        <v>1</v>
      </c>
      <c r="V102" s="5"/>
      <c r="W102" s="5"/>
      <c r="X102" s="5"/>
      <c r="Y102" s="5"/>
    </row>
    <row r="103" spans="1:25" ht="21" customHeight="1" x14ac:dyDescent="0.25">
      <c r="A103" s="60">
        <v>3</v>
      </c>
      <c r="B103" s="11" t="s">
        <v>527</v>
      </c>
      <c r="C103" s="68" t="s">
        <v>72</v>
      </c>
      <c r="D103" s="11" t="s">
        <v>178</v>
      </c>
      <c r="E103" s="8"/>
      <c r="F103" s="8"/>
      <c r="G103" s="8"/>
      <c r="H103" s="8" t="s">
        <v>1350</v>
      </c>
      <c r="I103" s="8" t="s">
        <v>1362</v>
      </c>
      <c r="J103" s="8"/>
      <c r="K103" s="8"/>
      <c r="L103" s="9"/>
      <c r="M103" s="8" t="str">
        <f t="shared" si="6"/>
        <v>YES</v>
      </c>
      <c r="N103" s="8" t="str">
        <f t="shared" si="7"/>
        <v>YES</v>
      </c>
      <c r="O103" s="5"/>
      <c r="P103" s="5">
        <v>1</v>
      </c>
      <c r="Q103" s="5"/>
      <c r="R103" s="5"/>
      <c r="S103" s="5"/>
      <c r="T103" s="5"/>
      <c r="U103" s="5">
        <v>1</v>
      </c>
      <c r="V103" s="5"/>
      <c r="W103" s="5"/>
      <c r="X103" s="5"/>
      <c r="Y103" s="5">
        <v>1</v>
      </c>
    </row>
    <row r="104" spans="1:25" ht="21" customHeight="1" x14ac:dyDescent="0.25">
      <c r="A104" s="60">
        <v>3</v>
      </c>
      <c r="B104" s="11" t="s">
        <v>527</v>
      </c>
      <c r="C104" s="68" t="s">
        <v>308</v>
      </c>
      <c r="D104" s="11" t="s">
        <v>84</v>
      </c>
      <c r="E104" s="8" t="s">
        <v>1353</v>
      </c>
      <c r="F104" s="8"/>
      <c r="G104" s="8"/>
      <c r="H104" s="8"/>
      <c r="I104" s="8"/>
      <c r="J104" s="8"/>
      <c r="K104" s="8"/>
      <c r="L104" s="9"/>
      <c r="M104" s="8" t="str">
        <f t="shared" si="6"/>
        <v>YES</v>
      </c>
      <c r="N104" s="8" t="str">
        <f t="shared" si="7"/>
        <v>YES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20">
        <v>3</v>
      </c>
      <c r="B105" s="11" t="s">
        <v>528</v>
      </c>
      <c r="C105" s="68" t="s">
        <v>312</v>
      </c>
      <c r="D105" s="11" t="s">
        <v>99</v>
      </c>
      <c r="E105" s="8"/>
      <c r="F105" s="8"/>
      <c r="G105" s="8"/>
      <c r="H105" s="8"/>
      <c r="I105" s="8"/>
      <c r="J105" s="8"/>
      <c r="K105" s="8"/>
      <c r="L105" s="9" t="s">
        <v>1463</v>
      </c>
      <c r="M105" s="8" t="str">
        <f t="shared" si="6"/>
        <v/>
      </c>
      <c r="N105" s="8" t="str">
        <f t="shared" si="7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17" customFormat="1" ht="21" customHeight="1" x14ac:dyDescent="0.25">
      <c r="A106" s="60">
        <v>3</v>
      </c>
      <c r="B106" s="11" t="s">
        <v>528</v>
      </c>
      <c r="C106" s="68" t="s">
        <v>72</v>
      </c>
      <c r="D106" s="11" t="s">
        <v>109</v>
      </c>
      <c r="E106" s="8"/>
      <c r="F106" s="8" t="s">
        <v>1353</v>
      </c>
      <c r="G106" s="8"/>
      <c r="H106" s="8"/>
      <c r="I106" s="8"/>
      <c r="J106" s="8"/>
      <c r="K106" s="8"/>
      <c r="L106" s="9"/>
      <c r="M106" s="8" t="str">
        <f t="shared" si="6"/>
        <v>YES</v>
      </c>
      <c r="N106" s="8" t="str">
        <f t="shared" si="7"/>
        <v>YES</v>
      </c>
      <c r="O106" s="5"/>
      <c r="P106" s="5">
        <v>1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60">
        <v>3</v>
      </c>
      <c r="B107" s="11" t="s">
        <v>529</v>
      </c>
      <c r="C107" s="68" t="s">
        <v>72</v>
      </c>
      <c r="D107" s="11" t="s">
        <v>122</v>
      </c>
      <c r="E107" s="8"/>
      <c r="F107" s="8"/>
      <c r="G107" s="8"/>
      <c r="H107" s="8"/>
      <c r="I107" s="8"/>
      <c r="J107" s="8"/>
      <c r="K107" s="8"/>
      <c r="L107" s="9"/>
      <c r="M107" s="8" t="str">
        <f t="shared" si="6"/>
        <v/>
      </c>
      <c r="N107" s="8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60">
        <v>3</v>
      </c>
      <c r="B108" s="11" t="s">
        <v>529</v>
      </c>
      <c r="C108" s="68" t="s">
        <v>297</v>
      </c>
      <c r="D108" s="11" t="s">
        <v>137</v>
      </c>
      <c r="E108" s="8"/>
      <c r="F108" s="8"/>
      <c r="G108" s="8"/>
      <c r="H108" s="8" t="s">
        <v>1362</v>
      </c>
      <c r="I108" s="8"/>
      <c r="J108" s="8"/>
      <c r="K108" s="8"/>
      <c r="L108" s="9" t="s">
        <v>1463</v>
      </c>
      <c r="M108" s="8" t="str">
        <f t="shared" si="6"/>
        <v>YES</v>
      </c>
      <c r="N108" s="8" t="str">
        <f t="shared" si="7"/>
        <v>YES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60">
        <v>3</v>
      </c>
      <c r="B109" s="11" t="s">
        <v>1040</v>
      </c>
      <c r="C109" s="68" t="s">
        <v>72</v>
      </c>
      <c r="D109" s="11" t="s">
        <v>151</v>
      </c>
      <c r="E109" s="8"/>
      <c r="F109" s="8"/>
      <c r="G109" s="8"/>
      <c r="H109" s="8"/>
      <c r="I109" s="8"/>
      <c r="J109" s="8"/>
      <c r="K109" s="8"/>
      <c r="L109" s="9"/>
      <c r="M109" s="8" t="str">
        <f t="shared" si="6"/>
        <v/>
      </c>
      <c r="N109" s="8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 x14ac:dyDescent="0.25">
      <c r="A110" s="60">
        <v>3</v>
      </c>
      <c r="B110" s="11" t="s">
        <v>1040</v>
      </c>
      <c r="C110" s="68" t="s">
        <v>328</v>
      </c>
      <c r="D110" s="11" t="s">
        <v>165</v>
      </c>
      <c r="E110" s="8"/>
      <c r="F110" s="8"/>
      <c r="G110" s="8"/>
      <c r="H110" s="8" t="s">
        <v>1350</v>
      </c>
      <c r="I110" s="8"/>
      <c r="J110" s="8"/>
      <c r="K110" s="8"/>
      <c r="L110" s="9"/>
      <c r="M110" s="8" t="str">
        <f t="shared" si="6"/>
        <v>YES</v>
      </c>
      <c r="N110" s="8" t="str">
        <f t="shared" si="7"/>
        <v>YES</v>
      </c>
      <c r="O110" s="5"/>
      <c r="P110" s="5"/>
      <c r="Q110" s="5"/>
      <c r="R110" s="5"/>
      <c r="S110" s="5"/>
      <c r="T110" s="5"/>
      <c r="U110" s="5">
        <v>1</v>
      </c>
      <c r="V110" s="5"/>
      <c r="W110" s="5"/>
      <c r="X110" s="5"/>
      <c r="Y110" s="5"/>
    </row>
    <row r="111" spans="1:25" ht="21" customHeight="1" x14ac:dyDescent="0.25">
      <c r="A111" s="60">
        <v>3</v>
      </c>
      <c r="B111" s="11" t="s">
        <v>497</v>
      </c>
      <c r="C111" s="68" t="s">
        <v>302</v>
      </c>
      <c r="D111" s="11" t="s">
        <v>85</v>
      </c>
      <c r="E111" s="8"/>
      <c r="F111" s="8"/>
      <c r="G111" s="8"/>
      <c r="H111" s="8"/>
      <c r="I111" s="8"/>
      <c r="J111" s="8"/>
      <c r="K111" s="8"/>
      <c r="L111" s="9" t="s">
        <v>1463</v>
      </c>
      <c r="M111" s="8" t="str">
        <f t="shared" si="6"/>
        <v/>
      </c>
      <c r="N111" s="8" t="str">
        <f t="shared" si="7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60">
        <v>3</v>
      </c>
      <c r="B112" s="11" t="s">
        <v>497</v>
      </c>
      <c r="C112" s="68" t="s">
        <v>72</v>
      </c>
      <c r="D112" s="11" t="s">
        <v>100</v>
      </c>
      <c r="E112" s="8"/>
      <c r="F112" s="8"/>
      <c r="G112" s="8"/>
      <c r="H112" s="8" t="s">
        <v>1350</v>
      </c>
      <c r="I112" s="8"/>
      <c r="J112" s="8"/>
      <c r="K112" s="8"/>
      <c r="L112" s="9"/>
      <c r="M112" s="8" t="str">
        <f t="shared" si="6"/>
        <v>YES</v>
      </c>
      <c r="N112" s="8" t="str">
        <f t="shared" si="7"/>
        <v>YES</v>
      </c>
      <c r="O112" s="5"/>
      <c r="P112" s="5"/>
      <c r="Q112" s="5">
        <v>1</v>
      </c>
      <c r="R112" s="5">
        <v>1</v>
      </c>
      <c r="S112" s="5">
        <v>1</v>
      </c>
      <c r="T112" s="5">
        <v>1</v>
      </c>
      <c r="U112" s="5"/>
      <c r="V112" s="5"/>
      <c r="W112" s="5"/>
      <c r="X112" s="5">
        <v>1</v>
      </c>
      <c r="Y112" s="5"/>
    </row>
    <row r="113" spans="1:25" ht="21" customHeight="1" x14ac:dyDescent="0.25">
      <c r="A113" s="60">
        <v>3</v>
      </c>
      <c r="B113" s="11" t="s">
        <v>498</v>
      </c>
      <c r="C113" s="68" t="s">
        <v>309</v>
      </c>
      <c r="D113" s="11" t="s">
        <v>123</v>
      </c>
      <c r="E113" s="8"/>
      <c r="F113" s="8"/>
      <c r="G113" s="8"/>
      <c r="H113" s="8" t="s">
        <v>1350</v>
      </c>
      <c r="I113" s="8"/>
      <c r="J113" s="8"/>
      <c r="K113" s="8"/>
      <c r="L113" s="9"/>
      <c r="M113" s="8" t="str">
        <f t="shared" si="6"/>
        <v>YES</v>
      </c>
      <c r="N113" s="8" t="str">
        <f t="shared" si="7"/>
        <v>YES</v>
      </c>
      <c r="O113" s="5"/>
      <c r="P113" s="5">
        <v>1</v>
      </c>
      <c r="Q113" s="5"/>
      <c r="R113" s="5"/>
      <c r="S113" s="5"/>
      <c r="T113" s="5"/>
      <c r="U113" s="5">
        <v>1</v>
      </c>
      <c r="V113" s="5"/>
      <c r="W113" s="5"/>
      <c r="X113" s="5"/>
      <c r="Y113" s="5"/>
    </row>
    <row r="114" spans="1:25" ht="21" customHeight="1" x14ac:dyDescent="0.25">
      <c r="A114" s="60">
        <v>3</v>
      </c>
      <c r="B114" s="11" t="s">
        <v>498</v>
      </c>
      <c r="C114" s="68" t="s">
        <v>72</v>
      </c>
      <c r="D114" s="11" t="s">
        <v>138</v>
      </c>
      <c r="E114" s="8"/>
      <c r="F114" s="8"/>
      <c r="G114" s="8"/>
      <c r="H114" s="8"/>
      <c r="I114" s="8"/>
      <c r="J114" s="8"/>
      <c r="K114" s="8"/>
      <c r="L114" s="9"/>
      <c r="M114" s="8" t="str">
        <f t="shared" si="6"/>
        <v/>
      </c>
      <c r="N114" s="8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 x14ac:dyDescent="0.25">
      <c r="A115" s="60">
        <v>3</v>
      </c>
      <c r="B115" s="11" t="s">
        <v>1041</v>
      </c>
      <c r="C115" s="68" t="s">
        <v>320</v>
      </c>
      <c r="D115" s="11" t="s">
        <v>152</v>
      </c>
      <c r="E115" s="8"/>
      <c r="F115" s="8"/>
      <c r="G115" s="8"/>
      <c r="H115" s="8" t="s">
        <v>1350</v>
      </c>
      <c r="I115" s="8"/>
      <c r="J115" s="8"/>
      <c r="K115" s="8"/>
      <c r="L115" s="9" t="s">
        <v>1471</v>
      </c>
      <c r="M115" s="8" t="str">
        <f t="shared" si="6"/>
        <v>YES</v>
      </c>
      <c r="N115" s="8" t="str">
        <f t="shared" si="7"/>
        <v>YES</v>
      </c>
      <c r="O115" s="5"/>
      <c r="P115" s="5"/>
      <c r="Q115" s="5">
        <v>1</v>
      </c>
      <c r="R115" s="5">
        <v>1</v>
      </c>
      <c r="S115" s="5">
        <v>1</v>
      </c>
      <c r="T115" s="5">
        <v>1</v>
      </c>
      <c r="U115" s="5"/>
      <c r="V115" s="5">
        <v>1</v>
      </c>
      <c r="W115" s="5"/>
      <c r="X115" s="5">
        <v>1</v>
      </c>
      <c r="Y115" s="5"/>
    </row>
    <row r="116" spans="1:25" ht="21" customHeight="1" x14ac:dyDescent="0.25">
      <c r="A116" s="60">
        <v>3</v>
      </c>
      <c r="B116" s="11" t="s">
        <v>1041</v>
      </c>
      <c r="C116" s="68" t="s">
        <v>72</v>
      </c>
      <c r="D116" s="11" t="s">
        <v>179</v>
      </c>
      <c r="E116" s="8"/>
      <c r="F116" s="8"/>
      <c r="G116" s="8"/>
      <c r="H116" s="8" t="s">
        <v>1350</v>
      </c>
      <c r="I116" s="8"/>
      <c r="J116" s="8"/>
      <c r="K116" s="8"/>
      <c r="L116" s="9"/>
      <c r="M116" s="8" t="str">
        <f t="shared" si="6"/>
        <v>YES</v>
      </c>
      <c r="N116" s="8" t="str">
        <f t="shared" si="7"/>
        <v>YES</v>
      </c>
      <c r="O116" s="5"/>
      <c r="P116" s="5"/>
      <c r="Q116" s="5"/>
      <c r="R116" s="5"/>
      <c r="S116" s="5"/>
      <c r="T116" s="5"/>
      <c r="U116" s="5">
        <v>1</v>
      </c>
      <c r="V116" s="5"/>
      <c r="W116" s="5"/>
      <c r="X116" s="5"/>
      <c r="Y116" s="5"/>
    </row>
    <row r="117" spans="1:25" ht="21" customHeight="1" x14ac:dyDescent="0.25">
      <c r="A117" s="60">
        <v>3</v>
      </c>
      <c r="B117" s="11" t="s">
        <v>499</v>
      </c>
      <c r="C117" s="68" t="s">
        <v>317</v>
      </c>
      <c r="D117" s="11" t="s">
        <v>166</v>
      </c>
      <c r="E117" s="8"/>
      <c r="F117" s="8"/>
      <c r="G117" s="8"/>
      <c r="H117" s="8"/>
      <c r="I117" s="8"/>
      <c r="J117" s="8"/>
      <c r="K117" s="8"/>
      <c r="L117" s="9"/>
      <c r="M117" s="8" t="str">
        <f t="shared" si="6"/>
        <v/>
      </c>
      <c r="N117" s="8" t="str">
        <f t="shared" si="7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 x14ac:dyDescent="0.25">
      <c r="A118" s="60">
        <v>3</v>
      </c>
      <c r="B118" s="11" t="s">
        <v>499</v>
      </c>
      <c r="C118" s="68" t="s">
        <v>72</v>
      </c>
      <c r="D118" s="11" t="s">
        <v>86</v>
      </c>
      <c r="E118" s="8"/>
      <c r="F118" s="8"/>
      <c r="G118" s="8"/>
      <c r="H118" s="8"/>
      <c r="I118" s="8"/>
      <c r="J118" s="8"/>
      <c r="K118" s="8"/>
      <c r="L118" s="9"/>
      <c r="M118" s="8" t="str">
        <f t="shared" si="6"/>
        <v/>
      </c>
      <c r="N118" s="8" t="str">
        <f t="shared" si="7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 x14ac:dyDescent="0.25">
      <c r="A119" s="60">
        <v>3</v>
      </c>
      <c r="B119" s="11" t="s">
        <v>500</v>
      </c>
      <c r="C119" s="68" t="s">
        <v>298</v>
      </c>
      <c r="D119" s="11" t="s">
        <v>101</v>
      </c>
      <c r="E119" s="8"/>
      <c r="F119" s="8"/>
      <c r="G119" s="8"/>
      <c r="H119" s="8"/>
      <c r="I119" s="8" t="s">
        <v>1350</v>
      </c>
      <c r="J119" s="8"/>
      <c r="K119" s="8"/>
      <c r="L119" s="9"/>
      <c r="M119" s="8" t="str">
        <f t="shared" si="6"/>
        <v>YES</v>
      </c>
      <c r="N119" s="8" t="str">
        <f t="shared" si="7"/>
        <v>YES</v>
      </c>
      <c r="O119" s="5"/>
      <c r="P119" s="5"/>
      <c r="Q119" s="5"/>
      <c r="R119" s="5"/>
      <c r="S119" s="5"/>
      <c r="T119" s="5"/>
      <c r="U119" s="5">
        <v>1</v>
      </c>
      <c r="V119" s="5"/>
      <c r="W119" s="5"/>
      <c r="X119" s="5"/>
      <c r="Y119" s="5"/>
    </row>
    <row r="120" spans="1:25" ht="21" customHeight="1" x14ac:dyDescent="0.25">
      <c r="A120" s="60">
        <v>3</v>
      </c>
      <c r="B120" s="11" t="s">
        <v>500</v>
      </c>
      <c r="C120" s="68" t="s">
        <v>72</v>
      </c>
      <c r="D120" s="11" t="s">
        <v>110</v>
      </c>
      <c r="E120" s="8"/>
      <c r="F120" s="8"/>
      <c r="G120" s="8"/>
      <c r="H120" s="8"/>
      <c r="I120" s="8"/>
      <c r="J120" s="8"/>
      <c r="K120" s="8"/>
      <c r="L120" s="9"/>
      <c r="M120" s="8" t="str">
        <f t="shared" si="6"/>
        <v/>
      </c>
      <c r="N120" s="8" t="str">
        <f t="shared" si="7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customHeight="1" x14ac:dyDescent="0.25">
      <c r="A121" s="60">
        <v>3</v>
      </c>
      <c r="B121" s="11" t="s">
        <v>530</v>
      </c>
      <c r="C121" s="68" t="s">
        <v>310</v>
      </c>
      <c r="D121" s="11" t="s">
        <v>124</v>
      </c>
      <c r="E121" s="8"/>
      <c r="F121" s="8"/>
      <c r="G121" s="8"/>
      <c r="H121" s="8" t="s">
        <v>1362</v>
      </c>
      <c r="I121" s="8"/>
      <c r="J121" s="8"/>
      <c r="K121" s="8"/>
      <c r="L121" s="9" t="s">
        <v>1463</v>
      </c>
      <c r="M121" s="8" t="str">
        <f t="shared" si="6"/>
        <v>YES</v>
      </c>
      <c r="N121" s="8" t="str">
        <f t="shared" si="7"/>
        <v>YES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 x14ac:dyDescent="0.25">
      <c r="A122" s="60">
        <v>3</v>
      </c>
      <c r="B122" s="11" t="s">
        <v>530</v>
      </c>
      <c r="C122" s="68" t="s">
        <v>72</v>
      </c>
      <c r="D122" s="11" t="s">
        <v>180</v>
      </c>
      <c r="E122" s="8"/>
      <c r="F122" s="8"/>
      <c r="G122" s="8"/>
      <c r="H122" s="8" t="s">
        <v>1350</v>
      </c>
      <c r="I122" s="8"/>
      <c r="J122" s="8"/>
      <c r="K122" s="8"/>
      <c r="L122" s="9"/>
      <c r="M122" s="8" t="str">
        <f t="shared" si="6"/>
        <v>YES</v>
      </c>
      <c r="N122" s="8" t="str">
        <f t="shared" si="7"/>
        <v>YES</v>
      </c>
      <c r="O122" s="5"/>
      <c r="P122" s="5"/>
      <c r="Q122" s="5"/>
      <c r="R122" s="5"/>
      <c r="S122" s="5"/>
      <c r="T122" s="5"/>
      <c r="U122" s="5">
        <v>1</v>
      </c>
      <c r="V122" s="5"/>
      <c r="W122" s="5"/>
      <c r="X122" s="5"/>
      <c r="Y122" s="5"/>
    </row>
    <row r="123" spans="1:25" ht="21" customHeight="1" x14ac:dyDescent="0.25">
      <c r="A123" s="60">
        <v>3</v>
      </c>
      <c r="B123" s="11" t="s">
        <v>1042</v>
      </c>
      <c r="C123" s="68" t="s">
        <v>318</v>
      </c>
      <c r="D123" s="11" t="s">
        <v>139</v>
      </c>
      <c r="E123" s="8"/>
      <c r="F123" s="8"/>
      <c r="G123" s="8"/>
      <c r="H123" s="8" t="s">
        <v>1350</v>
      </c>
      <c r="I123" s="8"/>
      <c r="J123" s="8" t="s">
        <v>1362</v>
      </c>
      <c r="K123" s="8"/>
      <c r="L123" s="9"/>
      <c r="M123" s="8" t="str">
        <f t="shared" si="6"/>
        <v>YES</v>
      </c>
      <c r="N123" s="8" t="str">
        <f t="shared" si="7"/>
        <v>YES</v>
      </c>
      <c r="O123" s="5"/>
      <c r="P123" s="5"/>
      <c r="Q123" s="5">
        <v>1</v>
      </c>
      <c r="R123" s="5">
        <v>1</v>
      </c>
      <c r="S123" s="5">
        <v>1</v>
      </c>
      <c r="T123" s="5">
        <v>1</v>
      </c>
      <c r="U123" s="5"/>
      <c r="V123" s="5"/>
      <c r="W123" s="5">
        <v>1</v>
      </c>
      <c r="X123" s="5">
        <v>1</v>
      </c>
      <c r="Y123" s="5"/>
    </row>
    <row r="124" spans="1:25" ht="21" customHeight="1" x14ac:dyDescent="0.25">
      <c r="A124" s="60">
        <v>3</v>
      </c>
      <c r="B124" s="11" t="s">
        <v>1042</v>
      </c>
      <c r="C124" s="68" t="s">
        <v>72</v>
      </c>
      <c r="D124" s="11" t="s">
        <v>153</v>
      </c>
      <c r="E124" s="8"/>
      <c r="F124" s="8"/>
      <c r="G124" s="8"/>
      <c r="H124" s="8" t="s">
        <v>1350</v>
      </c>
      <c r="I124" s="8"/>
      <c r="J124" s="8"/>
      <c r="K124" s="8"/>
      <c r="L124" s="9"/>
      <c r="M124" s="8" t="str">
        <f t="shared" si="6"/>
        <v>YES</v>
      </c>
      <c r="N124" s="8" t="str">
        <f t="shared" si="7"/>
        <v>YES</v>
      </c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/>
      <c r="Y124" s="5"/>
    </row>
    <row r="125" spans="1:25" ht="21" customHeight="1" x14ac:dyDescent="0.25">
      <c r="A125" s="60">
        <v>3</v>
      </c>
      <c r="B125" s="11" t="s">
        <v>531</v>
      </c>
      <c r="C125" s="68" t="s">
        <v>299</v>
      </c>
      <c r="D125" s="11" t="s">
        <v>167</v>
      </c>
      <c r="E125" s="8"/>
      <c r="F125" s="8" t="s">
        <v>1355</v>
      </c>
      <c r="G125" s="8"/>
      <c r="H125" s="8" t="s">
        <v>1352</v>
      </c>
      <c r="I125" s="8"/>
      <c r="J125" s="8"/>
      <c r="K125" s="8"/>
      <c r="L125" s="9" t="s">
        <v>1480</v>
      </c>
      <c r="M125" s="8" t="str">
        <f t="shared" ref="M125:M136" si="8">IF(AND(ISBLANK(E125),ISBLANK(F125),ISBLANK(G125),ISBLANK(H125),ISBLANK(I125),ISBLANK(J125)),"","YES")</f>
        <v>YES</v>
      </c>
      <c r="N125" s="8" t="str">
        <f t="shared" ref="N125:N136" si="9">IF(AND(ISBLANK(E125),ISBLANK(F125),ISBLANK(G125),ISBLANK(H125),ISBLANK(I125),ISBLANK(J125),ISBLANK(K125)),"","YES")</f>
        <v>YES</v>
      </c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</row>
    <row r="126" spans="1:25" ht="21" customHeight="1" x14ac:dyDescent="0.25">
      <c r="A126" s="60">
        <v>3</v>
      </c>
      <c r="B126" s="11" t="s">
        <v>531</v>
      </c>
      <c r="C126" s="68" t="s">
        <v>72</v>
      </c>
      <c r="D126" s="11" t="s">
        <v>87</v>
      </c>
      <c r="E126" s="8"/>
      <c r="F126" s="8"/>
      <c r="G126" s="8"/>
      <c r="H126" s="8" t="s">
        <v>1350</v>
      </c>
      <c r="I126" s="8"/>
      <c r="J126" s="8"/>
      <c r="K126" s="8"/>
      <c r="L126" s="9"/>
      <c r="M126" s="8" t="str">
        <f t="shared" si="8"/>
        <v>YES</v>
      </c>
      <c r="N126" s="8" t="str">
        <f t="shared" si="9"/>
        <v>YES</v>
      </c>
      <c r="O126" s="5"/>
      <c r="P126" s="5"/>
      <c r="Q126" s="5"/>
      <c r="R126" s="5"/>
      <c r="S126" s="5"/>
      <c r="T126" s="5"/>
      <c r="U126" s="5">
        <v>1</v>
      </c>
      <c r="V126" s="5"/>
      <c r="W126" s="5"/>
      <c r="X126" s="5"/>
      <c r="Y126" s="5"/>
    </row>
    <row r="127" spans="1:25" ht="21" customHeight="1" x14ac:dyDescent="0.25">
      <c r="A127" s="60">
        <v>3</v>
      </c>
      <c r="B127" s="11" t="s">
        <v>532</v>
      </c>
      <c r="C127" s="68" t="s">
        <v>304</v>
      </c>
      <c r="D127" s="11" t="s">
        <v>102</v>
      </c>
      <c r="E127" s="8"/>
      <c r="F127" s="8"/>
      <c r="G127" s="8"/>
      <c r="H127" s="8"/>
      <c r="I127" s="8" t="s">
        <v>1350</v>
      </c>
      <c r="J127" s="8"/>
      <c r="K127" s="8"/>
      <c r="L127" s="9"/>
      <c r="M127" s="8" t="str">
        <f t="shared" si="8"/>
        <v>YES</v>
      </c>
      <c r="N127" s="8" t="str">
        <f t="shared" si="9"/>
        <v>YES</v>
      </c>
      <c r="O127" s="5"/>
      <c r="P127" s="5"/>
      <c r="Q127" s="5"/>
      <c r="R127" s="5"/>
      <c r="S127" s="5"/>
      <c r="T127" s="5"/>
      <c r="U127" s="5">
        <v>1</v>
      </c>
      <c r="V127" s="5"/>
      <c r="W127" s="5"/>
      <c r="X127" s="5"/>
      <c r="Y127" s="5"/>
    </row>
    <row r="128" spans="1:25" ht="21" customHeight="1" x14ac:dyDescent="0.25">
      <c r="A128" s="60">
        <v>3</v>
      </c>
      <c r="B128" s="11" t="s">
        <v>532</v>
      </c>
      <c r="C128" s="68" t="s">
        <v>72</v>
      </c>
      <c r="D128" s="11" t="s">
        <v>125</v>
      </c>
      <c r="E128" s="8"/>
      <c r="F128" s="8"/>
      <c r="G128" s="8"/>
      <c r="H128" s="8" t="s">
        <v>1350</v>
      </c>
      <c r="I128" s="8"/>
      <c r="J128" s="8"/>
      <c r="K128" s="8"/>
      <c r="L128" s="9"/>
      <c r="M128" s="8" t="str">
        <f t="shared" si="8"/>
        <v>YES</v>
      </c>
      <c r="N128" s="8" t="str">
        <f t="shared" si="9"/>
        <v>YES</v>
      </c>
      <c r="O128" s="5"/>
      <c r="P128" s="5"/>
      <c r="Q128" s="5"/>
      <c r="R128" s="5"/>
      <c r="S128" s="5"/>
      <c r="T128" s="5"/>
      <c r="U128" s="5">
        <v>1</v>
      </c>
      <c r="V128" s="5"/>
      <c r="W128" s="5"/>
      <c r="X128" s="5"/>
      <c r="Y128" s="5"/>
    </row>
    <row r="129" spans="1:25" ht="21" customHeight="1" x14ac:dyDescent="0.25">
      <c r="A129" s="60">
        <v>3</v>
      </c>
      <c r="B129" s="11" t="s">
        <v>501</v>
      </c>
      <c r="C129" s="68" t="s">
        <v>313</v>
      </c>
      <c r="D129" s="11" t="s">
        <v>140</v>
      </c>
      <c r="E129" s="8"/>
      <c r="F129" s="8"/>
      <c r="G129" s="8" t="s">
        <v>1354</v>
      </c>
      <c r="H129" s="8" t="s">
        <v>1362</v>
      </c>
      <c r="I129" s="8"/>
      <c r="J129" s="8"/>
      <c r="K129" s="8"/>
      <c r="L129" s="9"/>
      <c r="M129" s="8" t="str">
        <f t="shared" si="8"/>
        <v>YES</v>
      </c>
      <c r="N129" s="8" t="str">
        <f t="shared" si="9"/>
        <v>YES</v>
      </c>
      <c r="O129" s="5"/>
      <c r="P129" s="5"/>
      <c r="Q129" s="5"/>
      <c r="R129" s="5"/>
      <c r="S129" s="5"/>
      <c r="T129" s="5"/>
      <c r="U129" s="5">
        <v>1</v>
      </c>
      <c r="V129" s="5"/>
      <c r="W129" s="5"/>
      <c r="X129" s="5"/>
      <c r="Y129" s="5"/>
    </row>
    <row r="130" spans="1:25" ht="21" customHeight="1" x14ac:dyDescent="0.25">
      <c r="A130" s="60">
        <v>3</v>
      </c>
      <c r="B130" s="11" t="s">
        <v>501</v>
      </c>
      <c r="C130" s="68" t="s">
        <v>72</v>
      </c>
      <c r="D130" s="11" t="s">
        <v>184</v>
      </c>
      <c r="E130" s="8"/>
      <c r="F130" s="8"/>
      <c r="G130" s="8"/>
      <c r="H130" s="8"/>
      <c r="I130" s="8"/>
      <c r="J130" s="8"/>
      <c r="K130" s="8"/>
      <c r="L130" s="9"/>
      <c r="M130" s="8" t="str">
        <f t="shared" si="8"/>
        <v/>
      </c>
      <c r="N130" s="8" t="str">
        <f t="shared" si="9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 x14ac:dyDescent="0.25">
      <c r="A131" s="60">
        <v>3</v>
      </c>
      <c r="B131" s="11" t="s">
        <v>502</v>
      </c>
      <c r="C131" s="68" t="s">
        <v>293</v>
      </c>
      <c r="D131" s="11" t="s">
        <v>185</v>
      </c>
      <c r="E131" s="8"/>
      <c r="F131" s="8"/>
      <c r="G131" s="8"/>
      <c r="H131" s="8"/>
      <c r="I131" s="8" t="s">
        <v>1362</v>
      </c>
      <c r="J131" s="8"/>
      <c r="K131" s="8"/>
      <c r="L131" s="9"/>
      <c r="M131" s="8" t="str">
        <f t="shared" si="8"/>
        <v>YES</v>
      </c>
      <c r="N131" s="8" t="str">
        <f t="shared" si="9"/>
        <v>YES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>
        <v>1</v>
      </c>
    </row>
    <row r="132" spans="1:25" ht="21" customHeight="1" x14ac:dyDescent="0.25">
      <c r="A132" s="60">
        <v>3</v>
      </c>
      <c r="B132" s="11" t="s">
        <v>502</v>
      </c>
      <c r="C132" s="68" t="s">
        <v>72</v>
      </c>
      <c r="D132" s="11" t="s">
        <v>186</v>
      </c>
      <c r="E132" s="8" t="s">
        <v>1353</v>
      </c>
      <c r="F132" s="8"/>
      <c r="G132" s="8"/>
      <c r="H132" s="8"/>
      <c r="I132" s="8"/>
      <c r="J132" s="8"/>
      <c r="K132" s="8"/>
      <c r="L132" s="9"/>
      <c r="M132" s="8" t="str">
        <f t="shared" si="8"/>
        <v>YES</v>
      </c>
      <c r="N132" s="8" t="str">
        <f t="shared" si="9"/>
        <v>YES</v>
      </c>
      <c r="O132" s="5"/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customHeight="1" x14ac:dyDescent="0.25">
      <c r="A133" s="60">
        <v>3</v>
      </c>
      <c r="B133" s="11" t="s">
        <v>1043</v>
      </c>
      <c r="C133" s="68" t="s">
        <v>321</v>
      </c>
      <c r="D133" s="11" t="s">
        <v>187</v>
      </c>
      <c r="E133" s="8"/>
      <c r="F133" s="8"/>
      <c r="G133" s="8"/>
      <c r="H133" s="8" t="s">
        <v>1362</v>
      </c>
      <c r="I133" s="8" t="s">
        <v>1362</v>
      </c>
      <c r="J133" s="8"/>
      <c r="K133" s="8"/>
      <c r="L133" s="9"/>
      <c r="M133" s="8" t="str">
        <f t="shared" si="8"/>
        <v>YES</v>
      </c>
      <c r="N133" s="8" t="str">
        <f t="shared" si="9"/>
        <v>YES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>
        <v>1</v>
      </c>
    </row>
    <row r="134" spans="1:25" ht="21" customHeight="1" x14ac:dyDescent="0.25">
      <c r="A134" s="60">
        <v>3</v>
      </c>
      <c r="B134" s="11" t="s">
        <v>1043</v>
      </c>
      <c r="C134" s="68" t="s">
        <v>72</v>
      </c>
      <c r="D134" s="11" t="s">
        <v>188</v>
      </c>
      <c r="E134" s="8"/>
      <c r="F134" s="8"/>
      <c r="G134" s="8"/>
      <c r="H134" s="8"/>
      <c r="I134" s="8"/>
      <c r="J134" s="8"/>
      <c r="K134" s="8"/>
      <c r="L134" s="9"/>
      <c r="M134" s="8" t="str">
        <f t="shared" si="8"/>
        <v/>
      </c>
      <c r="N134" s="8" t="str">
        <f t="shared" si="9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1" customHeight="1" x14ac:dyDescent="0.25">
      <c r="A135" s="60">
        <v>3</v>
      </c>
      <c r="B135" s="11" t="s">
        <v>71</v>
      </c>
      <c r="C135" s="68" t="s">
        <v>329</v>
      </c>
      <c r="D135" s="11" t="s">
        <v>136</v>
      </c>
      <c r="E135" s="8"/>
      <c r="F135" s="8"/>
      <c r="G135" s="8"/>
      <c r="H135" s="8"/>
      <c r="I135" s="8"/>
      <c r="J135" s="8"/>
      <c r="K135" s="8"/>
      <c r="L135" s="9" t="s">
        <v>1479</v>
      </c>
      <c r="M135" s="8" t="str">
        <f t="shared" si="8"/>
        <v/>
      </c>
      <c r="N135" s="8" t="str">
        <f t="shared" si="9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 x14ac:dyDescent="0.25">
      <c r="A136" s="60">
        <v>3</v>
      </c>
      <c r="B136" s="11" t="s">
        <v>71</v>
      </c>
      <c r="C136" s="68" t="s">
        <v>329</v>
      </c>
      <c r="D136" s="11" t="s">
        <v>189</v>
      </c>
      <c r="E136" s="8"/>
      <c r="F136" s="8"/>
      <c r="G136" s="8"/>
      <c r="H136" s="8"/>
      <c r="I136" s="8"/>
      <c r="J136" s="8"/>
      <c r="K136" s="8"/>
      <c r="L136" s="9" t="s">
        <v>1383</v>
      </c>
      <c r="M136" s="8" t="str">
        <f t="shared" si="8"/>
        <v/>
      </c>
      <c r="N136" s="8" t="str">
        <f t="shared" si="9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50" customFormat="1" ht="21" customHeight="1" x14ac:dyDescent="0.25">
      <c r="A137" s="62">
        <f>SUBTOTAL(103,A2:A136)</f>
        <v>135</v>
      </c>
      <c r="B137" s="62"/>
      <c r="C137" s="66"/>
      <c r="D137" s="62"/>
      <c r="E137" s="50">
        <f t="shared" ref="E137:K137" si="10">COUNTA(E2:E136)</f>
        <v>6</v>
      </c>
      <c r="F137" s="50">
        <f t="shared" si="10"/>
        <v>9</v>
      </c>
      <c r="G137" s="50">
        <f t="shared" si="10"/>
        <v>1</v>
      </c>
      <c r="H137" s="50">
        <f t="shared" si="10"/>
        <v>43</v>
      </c>
      <c r="I137" s="50">
        <f t="shared" si="10"/>
        <v>24</v>
      </c>
      <c r="J137" s="50">
        <f t="shared" si="10"/>
        <v>3</v>
      </c>
      <c r="K137" s="50">
        <f t="shared" si="10"/>
        <v>2</v>
      </c>
      <c r="L137" s="9"/>
      <c r="M137" s="56">
        <f>COUNTIF(M2:M136,"YES")</f>
        <v>69</v>
      </c>
      <c r="N137" s="56">
        <f>COUNTIF(N2:N136,"YES")</f>
        <v>70</v>
      </c>
      <c r="O137" s="50">
        <f t="shared" ref="O137:Y137" si="11">COUNTA(O2:O136)</f>
        <v>4</v>
      </c>
      <c r="P137" s="50">
        <f t="shared" si="11"/>
        <v>9</v>
      </c>
      <c r="Q137" s="50">
        <f t="shared" si="11"/>
        <v>14</v>
      </c>
      <c r="R137" s="50">
        <f t="shared" si="11"/>
        <v>11</v>
      </c>
      <c r="S137" s="50">
        <f t="shared" si="11"/>
        <v>10</v>
      </c>
      <c r="T137" s="50">
        <f t="shared" si="11"/>
        <v>10</v>
      </c>
      <c r="U137" s="50">
        <f t="shared" si="11"/>
        <v>33</v>
      </c>
      <c r="V137" s="50">
        <f t="shared" si="11"/>
        <v>1</v>
      </c>
      <c r="W137" s="50">
        <f t="shared" si="11"/>
        <v>2</v>
      </c>
      <c r="X137" s="50">
        <f t="shared" si="11"/>
        <v>10</v>
      </c>
      <c r="Y137" s="50">
        <f t="shared" si="11"/>
        <v>12</v>
      </c>
    </row>
    <row r="138" spans="1:25" ht="21" customHeight="1" x14ac:dyDescent="0.3">
      <c r="A138" s="67"/>
      <c r="B138" s="11"/>
      <c r="C138" s="68"/>
      <c r="D138" s="11" t="s">
        <v>1362</v>
      </c>
      <c r="E138" s="39"/>
      <c r="F138" s="124"/>
      <c r="G138" s="39"/>
      <c r="H138" s="56">
        <f>COUNTIF(H2:H136,"No Cxn")</f>
        <v>6</v>
      </c>
      <c r="I138" s="56">
        <f t="shared" ref="I138:J138" si="12">COUNTIF(I2:I136,"No Cxn")</f>
        <v>11</v>
      </c>
      <c r="J138" s="56">
        <f t="shared" si="12"/>
        <v>3</v>
      </c>
      <c r="K138" s="39"/>
      <c r="L138" s="9"/>
    </row>
    <row r="139" spans="1:25" ht="21" customHeight="1" x14ac:dyDescent="0.3">
      <c r="A139" s="67"/>
      <c r="B139" s="11"/>
      <c r="C139" s="68"/>
      <c r="D139" s="11" t="s">
        <v>1462</v>
      </c>
      <c r="E139" s="39"/>
      <c r="F139" s="124"/>
      <c r="G139" s="39"/>
      <c r="H139" s="34">
        <f>COUNTIF(H1:H136,"Stuck")</f>
        <v>0</v>
      </c>
      <c r="I139" s="34">
        <f t="shared" ref="I139:J139" si="13">COUNTIF(I1:I136,"Stuck")</f>
        <v>0</v>
      </c>
      <c r="J139" s="34">
        <f t="shared" si="13"/>
        <v>0</v>
      </c>
      <c r="K139" s="39"/>
      <c r="L139" s="9"/>
    </row>
    <row r="140" spans="1:25" ht="21" customHeight="1" x14ac:dyDescent="0.3">
      <c r="A140" s="67"/>
      <c r="B140" s="11"/>
      <c r="C140" s="68"/>
      <c r="D140" s="11" t="s">
        <v>1350</v>
      </c>
      <c r="E140" s="56">
        <f>COUNTIF(E2:E136,"In")</f>
        <v>0</v>
      </c>
      <c r="F140" s="39"/>
      <c r="G140" s="39"/>
      <c r="H140" s="56">
        <f>COUNTIF(H2:H136,"In")</f>
        <v>34</v>
      </c>
      <c r="I140" s="56">
        <f>COUNTIF(I2:I136,"In")</f>
        <v>13</v>
      </c>
      <c r="J140" s="56">
        <f>COUNTIF(J2:J136,"In")</f>
        <v>0</v>
      </c>
      <c r="K140" s="39"/>
      <c r="L140" s="9"/>
    </row>
    <row r="141" spans="1:25" ht="21" customHeight="1" x14ac:dyDescent="0.3">
      <c r="A141" s="67"/>
      <c r="B141" s="11"/>
      <c r="C141" s="68"/>
      <c r="D141" s="11" t="s">
        <v>1352</v>
      </c>
      <c r="E141" s="56">
        <f>COUNTIF(E2:E137,"Out")</f>
        <v>0</v>
      </c>
      <c r="F141" s="124"/>
      <c r="G141" s="39"/>
      <c r="H141" s="56">
        <f>COUNTIF(H2:H137,"Out")</f>
        <v>3</v>
      </c>
      <c r="I141" s="56">
        <f>COUNTIF(I2:I137,"Out")</f>
        <v>0</v>
      </c>
      <c r="J141" s="56">
        <f>COUNTIF(J2:J137,"Out")</f>
        <v>0</v>
      </c>
      <c r="K141" s="39"/>
      <c r="L141" s="9"/>
    </row>
    <row r="142" spans="1:25" ht="21" customHeight="1" x14ac:dyDescent="0.3">
      <c r="A142" s="67"/>
      <c r="B142" s="11"/>
      <c r="C142" s="68"/>
      <c r="D142" s="11" t="s">
        <v>1485</v>
      </c>
      <c r="E142" s="39"/>
      <c r="F142" s="39"/>
      <c r="G142" s="39"/>
      <c r="H142" s="39"/>
      <c r="I142" s="39"/>
      <c r="J142" s="39"/>
      <c r="K142" s="34">
        <f>COUNTIF(K1:K136,"Replaced")</f>
        <v>0</v>
      </c>
      <c r="L142" s="9"/>
    </row>
    <row r="143" spans="1:25" ht="21" customHeight="1" x14ac:dyDescent="0.3">
      <c r="A143" s="67"/>
      <c r="B143" s="11"/>
      <c r="C143" s="68"/>
      <c r="D143" s="11" t="s">
        <v>1353</v>
      </c>
      <c r="E143" s="56">
        <f>COUNTIF(E2:E136,"Loose")</f>
        <v>6</v>
      </c>
      <c r="F143" s="56">
        <f>COUNTIF(F2:F136,"Loose")</f>
        <v>8</v>
      </c>
      <c r="G143" s="56">
        <f>COUNTIF(G2:G136,"Loose")</f>
        <v>0</v>
      </c>
      <c r="H143" s="39"/>
      <c r="I143" s="39"/>
      <c r="J143" s="39"/>
      <c r="K143" s="39"/>
      <c r="L143" s="9"/>
    </row>
    <row r="144" spans="1:25" ht="21" customHeight="1" x14ac:dyDescent="0.3">
      <c r="A144" s="67"/>
      <c r="B144" s="11"/>
      <c r="C144" s="68"/>
      <c r="D144" s="11" t="s">
        <v>1354</v>
      </c>
      <c r="E144" s="39"/>
      <c r="F144" s="56">
        <f>COUNTIF(F2:F136,"Missing")</f>
        <v>0</v>
      </c>
      <c r="G144" s="56">
        <f>COUNTIF(G2:G136,"Missing")</f>
        <v>1</v>
      </c>
      <c r="H144" s="39"/>
      <c r="I144" s="39"/>
      <c r="J144" s="39"/>
      <c r="K144" s="56">
        <f>COUNTIF(K2:K136,"Missing")</f>
        <v>1</v>
      </c>
      <c r="L144" s="9"/>
    </row>
    <row r="145" spans="1:12" ht="21" customHeight="1" x14ac:dyDescent="0.3">
      <c r="A145" s="67"/>
      <c r="B145" s="11"/>
      <c r="C145" s="68"/>
      <c r="D145" s="11" t="s">
        <v>1355</v>
      </c>
      <c r="E145" s="39"/>
      <c r="F145" s="56">
        <f>COUNTIF(F2:F136,"Broken")</f>
        <v>1</v>
      </c>
      <c r="G145" s="39"/>
      <c r="H145" s="39"/>
      <c r="I145" s="39"/>
      <c r="J145" s="39"/>
      <c r="K145" s="56">
        <f>COUNTIF(K2:K136,"Broken")</f>
        <v>1</v>
      </c>
      <c r="L145" s="9"/>
    </row>
    <row r="146" spans="1:12" ht="21" customHeight="1" x14ac:dyDescent="0.25">
      <c r="A146" s="12"/>
      <c r="B146" s="12"/>
      <c r="C146" s="69"/>
      <c r="D146" s="12"/>
    </row>
    <row r="147" spans="1:12" ht="21" customHeight="1" x14ac:dyDescent="0.25">
      <c r="A147" s="12" t="s">
        <v>1057</v>
      </c>
      <c r="B147" s="12"/>
      <c r="C147" s="69"/>
      <c r="D147" s="12"/>
    </row>
    <row r="148" spans="1:12" ht="21" customHeight="1" x14ac:dyDescent="0.25">
      <c r="A148" s="60">
        <v>2</v>
      </c>
      <c r="B148" s="11" t="s">
        <v>481</v>
      </c>
      <c r="C148" s="68" t="s">
        <v>72</v>
      </c>
      <c r="D148" s="11" t="s">
        <v>170</v>
      </c>
      <c r="E148" s="5"/>
      <c r="F148" s="5"/>
      <c r="G148" s="5"/>
      <c r="H148" s="5"/>
      <c r="I148" s="14"/>
      <c r="J148" s="5"/>
      <c r="K148" s="5"/>
    </row>
  </sheetData>
  <autoFilter ref="A1:Y145"/>
  <dataValidations count="5">
    <dataValidation type="list" allowBlank="1" showInputMessage="1" showErrorMessage="1" sqref="F2:F136">
      <formula1>"Loose,Missing,Broken"</formula1>
    </dataValidation>
    <dataValidation type="list" showInputMessage="1" showErrorMessage="1" sqref="E2:E136">
      <formula1>"In,Out,Loose, ,"</formula1>
    </dataValidation>
    <dataValidation type="list" allowBlank="1" showInputMessage="1" showErrorMessage="1" sqref="G2:G136">
      <formula1>"Loose,Missing"</formula1>
    </dataValidation>
    <dataValidation type="list" allowBlank="1" showInputMessage="1" showErrorMessage="1" sqref="K2:K136">
      <formula1>"Missing,Broken,Replaced"</formula1>
    </dataValidation>
    <dataValidation type="list" allowBlank="1" showInputMessage="1" showErrorMessage="1" sqref="H2:J136">
      <formula1>"In,Out,No Cxn,Stuck"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Mahican (DC)&amp;R&amp;11Dorm Jack Repairs Assessment 2017</oddHeader>
    <oddFooter>&amp;LCODES:&amp;C&amp;"Book Antiqua,Bold"Loose;  Missing;  Pushed IN;  Pulled OUT;  Broken; No cxn=No Connection; Stuck=Something stuck in jack
Page &amp;P of &amp;N&amp;RMahican Hall</oddFooter>
  </headerFooter>
  <rowBreaks count="3" manualBreakCount="3">
    <brk id="40" max="11" man="1"/>
    <brk id="62" max="11" man="1"/>
    <brk id="87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38"/>
  <sheetViews>
    <sheetView zoomScaleNormal="100" zoomScaleSheetLayoutView="100" zoomScalePageLayoutView="85" workbookViewId="0">
      <pane ySplit="1" topLeftCell="A2" activePane="bottomLeft" state="frozen"/>
      <selection pane="bottomLeft" activeCell="J46" sqref="J46"/>
    </sheetView>
  </sheetViews>
  <sheetFormatPr defaultRowHeight="21" customHeight="1" x14ac:dyDescent="0.25"/>
  <cols>
    <col min="1" max="1" width="5.75" style="27" customWidth="1"/>
    <col min="2" max="2" width="6.375" style="23" bestFit="1" customWidth="1"/>
    <col min="3" max="3" width="5.375" style="23" bestFit="1" customWidth="1"/>
    <col min="4" max="4" width="7.375" style="23" bestFit="1" customWidth="1"/>
    <col min="5" max="11" width="8.125" style="27" customWidth="1"/>
    <col min="12" max="12" width="48.875" style="23" customWidth="1"/>
    <col min="13" max="14" width="9.625" style="128" customWidth="1"/>
    <col min="15" max="15" width="4.25" style="23" customWidth="1"/>
    <col min="16" max="16" width="3.875" style="23" customWidth="1"/>
    <col min="17" max="17" width="4.375" style="23" customWidth="1"/>
    <col min="18" max="19" width="4.25" style="23" customWidth="1"/>
    <col min="20" max="20" width="4.375" style="23" customWidth="1"/>
    <col min="21" max="21" width="3.5" style="23" customWidth="1"/>
    <col min="22" max="22" width="4.5" style="23" customWidth="1"/>
    <col min="23" max="23" width="3.875" style="23" customWidth="1"/>
    <col min="24" max="24" width="4.875" style="23" customWidth="1"/>
    <col min="25" max="25" width="3.75" style="23" customWidth="1"/>
    <col min="26" max="16384" width="9" style="23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1360</v>
      </c>
      <c r="F1" s="140" t="s">
        <v>1356</v>
      </c>
      <c r="G1" s="140" t="s">
        <v>1357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45" t="s">
        <v>1361</v>
      </c>
      <c r="O1" s="138" t="s">
        <v>1333</v>
      </c>
      <c r="P1" s="138" t="s">
        <v>1373</v>
      </c>
      <c r="Q1" s="139" t="s">
        <v>1334</v>
      </c>
      <c r="R1" s="138" t="s">
        <v>1335</v>
      </c>
      <c r="S1" s="138" t="s">
        <v>1336</v>
      </c>
      <c r="T1" s="138" t="s">
        <v>1337</v>
      </c>
      <c r="U1" s="138" t="s">
        <v>1338</v>
      </c>
      <c r="V1" s="139" t="s">
        <v>1339</v>
      </c>
      <c r="W1" s="138" t="s">
        <v>1340</v>
      </c>
      <c r="X1" s="139" t="s">
        <v>1341</v>
      </c>
      <c r="Y1" s="138" t="s">
        <v>1342</v>
      </c>
    </row>
    <row r="2" spans="1:25" ht="21" customHeight="1" x14ac:dyDescent="0.25">
      <c r="A2" s="74">
        <v>1</v>
      </c>
      <c r="B2" s="26">
        <v>100</v>
      </c>
      <c r="C2" s="81" t="s">
        <v>335</v>
      </c>
      <c r="D2" s="26" t="s">
        <v>391</v>
      </c>
      <c r="E2" s="37"/>
      <c r="F2" s="37"/>
      <c r="G2" s="37"/>
      <c r="H2" s="37"/>
      <c r="I2" s="37"/>
      <c r="J2" s="37"/>
      <c r="K2" s="37"/>
      <c r="L2" s="144" t="s">
        <v>1372</v>
      </c>
      <c r="M2" s="37" t="str">
        <f t="shared" ref="M2:M65" si="0">IF(AND(ISBLANK(E2),ISBLANK(F2),ISBLANK(G2),ISBLANK(H2),ISBLANK(I2),ISBLANK(J2)),"","YES")</f>
        <v/>
      </c>
      <c r="N2" s="37" t="str">
        <f t="shared" ref="N2:N65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customHeight="1" x14ac:dyDescent="0.25">
      <c r="A3" s="74">
        <v>1</v>
      </c>
      <c r="B3" s="26" t="s">
        <v>1050</v>
      </c>
      <c r="C3" s="81" t="s">
        <v>335</v>
      </c>
      <c r="D3" s="26" t="s">
        <v>336</v>
      </c>
      <c r="E3" s="37"/>
      <c r="F3" s="37"/>
      <c r="G3" s="37"/>
      <c r="H3" s="37"/>
      <c r="I3" s="37"/>
      <c r="J3" s="37"/>
      <c r="K3" s="37"/>
      <c r="L3" s="135"/>
      <c r="M3" s="37" t="str">
        <f t="shared" si="0"/>
        <v/>
      </c>
      <c r="N3" s="37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customHeight="1" x14ac:dyDescent="0.25">
      <c r="A4" s="74">
        <v>1</v>
      </c>
      <c r="B4" s="26" t="s">
        <v>1053</v>
      </c>
      <c r="C4" s="81" t="s">
        <v>335</v>
      </c>
      <c r="D4" s="26" t="s">
        <v>390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7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customHeight="1" x14ac:dyDescent="0.25">
      <c r="A5" s="74">
        <v>1</v>
      </c>
      <c r="B5" s="26" t="s">
        <v>1019</v>
      </c>
      <c r="C5" s="81" t="s">
        <v>72</v>
      </c>
      <c r="D5" s="26" t="s">
        <v>88</v>
      </c>
      <c r="E5" s="37"/>
      <c r="F5" s="37"/>
      <c r="G5" s="37"/>
      <c r="H5" s="37" t="s">
        <v>1350</v>
      </c>
      <c r="I5" s="37"/>
      <c r="J5" s="37"/>
      <c r="K5" s="37"/>
      <c r="L5" s="135"/>
      <c r="M5" s="37" t="str">
        <f t="shared" si="0"/>
        <v>YES</v>
      </c>
      <c r="N5" s="37" t="str">
        <f t="shared" si="1"/>
        <v>YES</v>
      </c>
      <c r="O5" s="31"/>
      <c r="P5" s="31"/>
      <c r="Q5" s="31">
        <v>1</v>
      </c>
      <c r="R5" s="31"/>
      <c r="S5" s="31"/>
      <c r="T5" s="31"/>
      <c r="U5" s="31"/>
      <c r="V5" s="31"/>
      <c r="W5" s="31"/>
      <c r="X5" s="31"/>
      <c r="Y5" s="31"/>
    </row>
    <row r="6" spans="1:25" ht="21" customHeight="1" x14ac:dyDescent="0.25">
      <c r="A6" s="74">
        <v>1</v>
      </c>
      <c r="B6" s="26" t="s">
        <v>1019</v>
      </c>
      <c r="C6" s="81" t="s">
        <v>369</v>
      </c>
      <c r="D6" s="26" t="s">
        <v>168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7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customHeight="1" x14ac:dyDescent="0.25">
      <c r="A7" s="74">
        <v>1</v>
      </c>
      <c r="B7" s="26" t="s">
        <v>1020</v>
      </c>
      <c r="C7" s="81" t="s">
        <v>72</v>
      </c>
      <c r="D7" s="26" t="s">
        <v>103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7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customHeight="1" x14ac:dyDescent="0.25">
      <c r="A8" s="74">
        <v>1</v>
      </c>
      <c r="B8" s="26" t="s">
        <v>1020</v>
      </c>
      <c r="C8" s="81" t="s">
        <v>337</v>
      </c>
      <c r="D8" s="26" t="s">
        <v>111</v>
      </c>
      <c r="E8" s="37"/>
      <c r="F8" s="37"/>
      <c r="G8" s="37"/>
      <c r="H8" s="37"/>
      <c r="I8" s="37"/>
      <c r="J8" s="37"/>
      <c r="K8" s="37"/>
      <c r="L8" s="135"/>
      <c r="M8" s="37" t="str">
        <f t="shared" si="0"/>
        <v/>
      </c>
      <c r="N8" s="37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1" customHeight="1" x14ac:dyDescent="0.25">
      <c r="A9" s="74">
        <v>1</v>
      </c>
      <c r="B9" s="26" t="s">
        <v>467</v>
      </c>
      <c r="C9" s="81" t="s">
        <v>72</v>
      </c>
      <c r="D9" s="26" t="s">
        <v>126</v>
      </c>
      <c r="E9" s="37"/>
      <c r="F9" s="37"/>
      <c r="G9" s="37"/>
      <c r="H9" s="37" t="s">
        <v>1350</v>
      </c>
      <c r="I9" s="37"/>
      <c r="J9" s="37"/>
      <c r="K9" s="37"/>
      <c r="L9" s="135"/>
      <c r="M9" s="37" t="str">
        <f t="shared" si="0"/>
        <v>YES</v>
      </c>
      <c r="N9" s="37" t="str">
        <f t="shared" si="1"/>
        <v>YES</v>
      </c>
      <c r="O9" s="31"/>
      <c r="P9" s="31"/>
      <c r="Q9" s="31">
        <v>1</v>
      </c>
      <c r="R9" s="31"/>
      <c r="S9" s="31"/>
      <c r="T9" s="31"/>
      <c r="U9" s="31"/>
      <c r="V9" s="31"/>
      <c r="W9" s="31"/>
      <c r="X9" s="31"/>
      <c r="Y9" s="31"/>
    </row>
    <row r="10" spans="1:25" ht="21" customHeight="1" x14ac:dyDescent="0.25">
      <c r="A10" s="74">
        <v>1</v>
      </c>
      <c r="B10" s="26" t="s">
        <v>467</v>
      </c>
      <c r="C10" s="81" t="s">
        <v>351</v>
      </c>
      <c r="D10" s="26" t="s">
        <v>141</v>
      </c>
      <c r="E10" s="37"/>
      <c r="F10" s="37"/>
      <c r="G10" s="37"/>
      <c r="H10" s="37"/>
      <c r="I10" s="37"/>
      <c r="J10" s="37"/>
      <c r="K10" s="37"/>
      <c r="L10" s="135"/>
      <c r="M10" s="37" t="str">
        <f t="shared" si="0"/>
        <v/>
      </c>
      <c r="N10" s="37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customHeight="1" x14ac:dyDescent="0.25">
      <c r="A11" s="74">
        <v>1</v>
      </c>
      <c r="B11" s="26" t="s">
        <v>468</v>
      </c>
      <c r="C11" s="81" t="s">
        <v>72</v>
      </c>
      <c r="D11" s="26" t="s">
        <v>169</v>
      </c>
      <c r="E11" s="37"/>
      <c r="F11" s="37"/>
      <c r="G11" s="37"/>
      <c r="H11" s="37"/>
      <c r="I11" s="37" t="s">
        <v>1362</v>
      </c>
      <c r="J11" s="37"/>
      <c r="K11" s="37"/>
      <c r="L11" s="135"/>
      <c r="M11" s="37" t="str">
        <f t="shared" si="0"/>
        <v>YES</v>
      </c>
      <c r="N11" s="37" t="str">
        <f t="shared" si="1"/>
        <v>YES</v>
      </c>
      <c r="O11" s="31"/>
      <c r="P11" s="31"/>
      <c r="Q11" s="31"/>
      <c r="R11" s="31"/>
      <c r="S11" s="31">
        <v>1</v>
      </c>
      <c r="T11" s="31"/>
      <c r="U11" s="31"/>
      <c r="V11" s="31"/>
      <c r="W11" s="31">
        <v>1</v>
      </c>
      <c r="X11" s="31"/>
      <c r="Y11" s="31"/>
    </row>
    <row r="12" spans="1:25" ht="21" customHeight="1" x14ac:dyDescent="0.25">
      <c r="A12" s="74">
        <v>1</v>
      </c>
      <c r="B12" s="26" t="s">
        <v>468</v>
      </c>
      <c r="C12" s="81" t="s">
        <v>360</v>
      </c>
      <c r="D12" s="26" t="s">
        <v>154</v>
      </c>
      <c r="E12" s="37"/>
      <c r="F12" s="37"/>
      <c r="G12" s="37"/>
      <c r="H12" s="37"/>
      <c r="I12" s="37"/>
      <c r="J12" s="37"/>
      <c r="K12" s="37"/>
      <c r="L12" s="135"/>
      <c r="M12" s="37" t="str">
        <f t="shared" si="0"/>
        <v/>
      </c>
      <c r="N12" s="37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customHeight="1" x14ac:dyDescent="0.25">
      <c r="A13" s="74">
        <v>1</v>
      </c>
      <c r="B13" s="26" t="s">
        <v>1021</v>
      </c>
      <c r="C13" s="81" t="s">
        <v>72</v>
      </c>
      <c r="D13" s="26" t="s">
        <v>74</v>
      </c>
      <c r="E13" s="37"/>
      <c r="F13" s="37"/>
      <c r="G13" s="37"/>
      <c r="H13" s="37"/>
      <c r="I13" s="37"/>
      <c r="J13" s="37"/>
      <c r="K13" s="37"/>
      <c r="L13" s="135"/>
      <c r="M13" s="37" t="str">
        <f t="shared" si="0"/>
        <v/>
      </c>
      <c r="N13" s="37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customHeight="1" x14ac:dyDescent="0.25">
      <c r="A14" s="74">
        <v>1</v>
      </c>
      <c r="B14" s="26" t="s">
        <v>1021</v>
      </c>
      <c r="C14" s="81" t="s">
        <v>373</v>
      </c>
      <c r="D14" s="26" t="s">
        <v>89</v>
      </c>
      <c r="E14" s="37"/>
      <c r="F14" s="37"/>
      <c r="G14" s="37"/>
      <c r="H14" s="37"/>
      <c r="I14" s="37"/>
      <c r="J14" s="37"/>
      <c r="K14" s="37"/>
      <c r="L14" s="135"/>
      <c r="M14" s="37" t="str">
        <f t="shared" si="0"/>
        <v/>
      </c>
      <c r="N14" s="37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customHeight="1" x14ac:dyDescent="0.25">
      <c r="A15" s="74">
        <v>1</v>
      </c>
      <c r="B15" s="26" t="s">
        <v>469</v>
      </c>
      <c r="C15" s="81" t="s">
        <v>72</v>
      </c>
      <c r="D15" s="26" t="s">
        <v>104</v>
      </c>
      <c r="E15" s="37"/>
      <c r="F15" s="37"/>
      <c r="G15" s="37"/>
      <c r="H15" s="37"/>
      <c r="I15" s="37"/>
      <c r="J15" s="37"/>
      <c r="K15" s="37"/>
      <c r="L15" s="135"/>
      <c r="M15" s="37" t="str">
        <f t="shared" si="0"/>
        <v/>
      </c>
      <c r="N15" s="37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customHeight="1" x14ac:dyDescent="0.25">
      <c r="A16" s="74">
        <v>1</v>
      </c>
      <c r="B16" s="26" t="s">
        <v>469</v>
      </c>
      <c r="C16" s="81" t="s">
        <v>381</v>
      </c>
      <c r="D16" s="26" t="s">
        <v>112</v>
      </c>
      <c r="E16" s="37"/>
      <c r="F16" s="37"/>
      <c r="G16" s="37"/>
      <c r="H16" s="37"/>
      <c r="I16" s="37"/>
      <c r="J16" s="37"/>
      <c r="K16" s="37" t="s">
        <v>1354</v>
      </c>
      <c r="L16" s="135"/>
      <c r="M16" s="37" t="str">
        <f t="shared" si="0"/>
        <v/>
      </c>
      <c r="N16" s="37" t="str">
        <f t="shared" si="1"/>
        <v>YES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customHeight="1" x14ac:dyDescent="0.25">
      <c r="A17" s="74">
        <v>1</v>
      </c>
      <c r="B17" s="26" t="s">
        <v>511</v>
      </c>
      <c r="C17" s="81" t="s">
        <v>72</v>
      </c>
      <c r="D17" s="26" t="s">
        <v>142</v>
      </c>
      <c r="E17" s="37"/>
      <c r="F17" s="37"/>
      <c r="G17" s="37"/>
      <c r="H17" s="37"/>
      <c r="I17" s="37"/>
      <c r="J17" s="37"/>
      <c r="K17" s="37"/>
      <c r="L17" s="135"/>
      <c r="M17" s="37" t="str">
        <f t="shared" si="0"/>
        <v/>
      </c>
      <c r="N17" s="37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customHeight="1" x14ac:dyDescent="0.25">
      <c r="A18" s="74">
        <v>1</v>
      </c>
      <c r="B18" s="26" t="s">
        <v>511</v>
      </c>
      <c r="C18" s="81" t="s">
        <v>356</v>
      </c>
      <c r="D18" s="26" t="s">
        <v>155</v>
      </c>
      <c r="E18" s="37"/>
      <c r="F18" s="37"/>
      <c r="G18" s="37"/>
      <c r="H18" s="37"/>
      <c r="I18" s="37"/>
      <c r="J18" s="37"/>
      <c r="K18" s="37"/>
      <c r="L18" s="135"/>
      <c r="M18" s="37" t="str">
        <f t="shared" si="0"/>
        <v/>
      </c>
      <c r="N18" s="37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customHeight="1" x14ac:dyDescent="0.25">
      <c r="A19" s="74">
        <v>1</v>
      </c>
      <c r="B19" s="26" t="s">
        <v>512</v>
      </c>
      <c r="C19" s="81" t="s">
        <v>361</v>
      </c>
      <c r="D19" s="26" t="s">
        <v>75</v>
      </c>
      <c r="E19" s="37"/>
      <c r="F19" s="37"/>
      <c r="G19" s="37"/>
      <c r="H19" s="37"/>
      <c r="I19" s="37"/>
      <c r="J19" s="37"/>
      <c r="K19" s="37"/>
      <c r="L19" s="135"/>
      <c r="M19" s="37" t="str">
        <f t="shared" si="0"/>
        <v/>
      </c>
      <c r="N19" s="37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customHeight="1" x14ac:dyDescent="0.25">
      <c r="A20" s="74">
        <v>1</v>
      </c>
      <c r="B20" s="26" t="s">
        <v>512</v>
      </c>
      <c r="C20" s="81" t="s">
        <v>72</v>
      </c>
      <c r="D20" s="26" t="s">
        <v>90</v>
      </c>
      <c r="E20" s="37"/>
      <c r="F20" s="37"/>
      <c r="G20" s="37"/>
      <c r="H20" s="37"/>
      <c r="I20" s="37"/>
      <c r="J20" s="37"/>
      <c r="K20" s="37"/>
      <c r="L20" s="135"/>
      <c r="M20" s="37" t="str">
        <f t="shared" si="0"/>
        <v/>
      </c>
      <c r="N20" s="37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customHeight="1" x14ac:dyDescent="0.25">
      <c r="A21" s="74">
        <v>1</v>
      </c>
      <c r="B21" s="26" t="s">
        <v>1044</v>
      </c>
      <c r="C21" s="81" t="s">
        <v>383</v>
      </c>
      <c r="D21" s="26" t="s">
        <v>113</v>
      </c>
      <c r="E21" s="37"/>
      <c r="F21" s="37"/>
      <c r="G21" s="37"/>
      <c r="H21" s="37" t="s">
        <v>1350</v>
      </c>
      <c r="I21" s="37"/>
      <c r="J21" s="37"/>
      <c r="K21" s="37"/>
      <c r="L21" s="135"/>
      <c r="M21" s="37" t="str">
        <f t="shared" si="0"/>
        <v>YES</v>
      </c>
      <c r="N21" s="37" t="str">
        <f t="shared" si="1"/>
        <v>YES</v>
      </c>
      <c r="O21" s="31"/>
      <c r="P21" s="31"/>
      <c r="Q21" s="31"/>
      <c r="R21" s="31"/>
      <c r="S21" s="31"/>
      <c r="T21" s="31"/>
      <c r="U21" s="31">
        <v>1</v>
      </c>
      <c r="V21" s="31"/>
      <c r="W21" s="31"/>
      <c r="X21" s="31"/>
      <c r="Y21" s="31"/>
    </row>
    <row r="22" spans="1:25" ht="21" customHeight="1" x14ac:dyDescent="0.25">
      <c r="A22" s="74">
        <v>1</v>
      </c>
      <c r="B22" s="26" t="s">
        <v>1044</v>
      </c>
      <c r="C22" s="81" t="s">
        <v>72</v>
      </c>
      <c r="D22" s="26" t="s">
        <v>128</v>
      </c>
      <c r="E22" s="37"/>
      <c r="F22" s="37"/>
      <c r="G22" s="37"/>
      <c r="H22" s="37" t="s">
        <v>1350</v>
      </c>
      <c r="I22" s="37" t="s">
        <v>1362</v>
      </c>
      <c r="J22" s="37"/>
      <c r="K22" s="37"/>
      <c r="L22" s="135"/>
      <c r="M22" s="37" t="str">
        <f t="shared" si="0"/>
        <v>YES</v>
      </c>
      <c r="N22" s="37" t="str">
        <f t="shared" si="1"/>
        <v>YES</v>
      </c>
      <c r="O22" s="31"/>
      <c r="P22" s="31"/>
      <c r="Q22" s="31"/>
      <c r="R22" s="31"/>
      <c r="S22" s="31"/>
      <c r="T22" s="31"/>
      <c r="U22" s="31">
        <v>1</v>
      </c>
      <c r="V22" s="31"/>
      <c r="W22" s="31"/>
      <c r="X22" s="31"/>
      <c r="Y22" s="31">
        <v>1</v>
      </c>
    </row>
    <row r="23" spans="1:25" ht="21" customHeight="1" x14ac:dyDescent="0.25">
      <c r="A23" s="74">
        <v>1</v>
      </c>
      <c r="B23" s="26">
        <v>106</v>
      </c>
      <c r="C23" s="81" t="s">
        <v>397</v>
      </c>
      <c r="D23" s="26" t="s">
        <v>157</v>
      </c>
      <c r="E23" s="37"/>
      <c r="F23" s="37"/>
      <c r="G23" s="37"/>
      <c r="H23" s="37"/>
      <c r="I23" s="37"/>
      <c r="J23" s="37"/>
      <c r="K23" s="37"/>
      <c r="L23" s="144" t="s">
        <v>1371</v>
      </c>
      <c r="M23" s="37" t="str">
        <f t="shared" si="0"/>
        <v/>
      </c>
      <c r="N23" s="37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1" customHeight="1" x14ac:dyDescent="0.25">
      <c r="A24" s="74">
        <v>1</v>
      </c>
      <c r="B24" s="26" t="s">
        <v>475</v>
      </c>
      <c r="C24" s="81" t="s">
        <v>374</v>
      </c>
      <c r="D24" s="26" t="s">
        <v>176</v>
      </c>
      <c r="E24" s="37"/>
      <c r="F24" s="37"/>
      <c r="G24" s="37"/>
      <c r="H24" s="37"/>
      <c r="I24" s="37"/>
      <c r="J24" s="37"/>
      <c r="K24" s="37"/>
      <c r="L24" s="144" t="s">
        <v>1370</v>
      </c>
      <c r="M24" s="37" t="str">
        <f t="shared" si="0"/>
        <v/>
      </c>
      <c r="N24" s="37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1" customHeight="1" x14ac:dyDescent="0.25">
      <c r="A25" s="74">
        <v>1</v>
      </c>
      <c r="B25" s="26" t="s">
        <v>475</v>
      </c>
      <c r="C25" s="81" t="s">
        <v>72</v>
      </c>
      <c r="D25" s="26" t="s">
        <v>76</v>
      </c>
      <c r="E25" s="37"/>
      <c r="F25" s="37"/>
      <c r="G25" s="37"/>
      <c r="H25" s="37" t="s">
        <v>1350</v>
      </c>
      <c r="I25" s="37"/>
      <c r="J25" s="37"/>
      <c r="K25" s="37"/>
      <c r="L25" s="135"/>
      <c r="M25" s="37" t="str">
        <f t="shared" si="0"/>
        <v>YES</v>
      </c>
      <c r="N25" s="37" t="str">
        <f t="shared" si="1"/>
        <v>YES</v>
      </c>
      <c r="O25" s="31"/>
      <c r="P25" s="31"/>
      <c r="Q25" s="31"/>
      <c r="R25" s="31"/>
      <c r="S25" s="31"/>
      <c r="T25" s="31"/>
      <c r="U25" s="31">
        <v>1</v>
      </c>
      <c r="V25" s="31"/>
      <c r="W25" s="31"/>
      <c r="X25" s="31"/>
      <c r="Y25" s="31"/>
    </row>
    <row r="26" spans="1:25" ht="21" customHeight="1" x14ac:dyDescent="0.25">
      <c r="A26" s="74">
        <v>1</v>
      </c>
      <c r="B26" s="26" t="s">
        <v>476</v>
      </c>
      <c r="C26" s="81" t="s">
        <v>350</v>
      </c>
      <c r="D26" s="26" t="s">
        <v>156</v>
      </c>
      <c r="E26" s="37"/>
      <c r="F26" s="37"/>
      <c r="G26" s="37"/>
      <c r="H26" s="37" t="s">
        <v>1350</v>
      </c>
      <c r="I26" s="37"/>
      <c r="J26" s="37" t="s">
        <v>1350</v>
      </c>
      <c r="K26" s="37"/>
      <c r="L26" s="135"/>
      <c r="M26" s="37" t="str">
        <f t="shared" si="0"/>
        <v>YES</v>
      </c>
      <c r="N26" s="37" t="str">
        <f t="shared" si="1"/>
        <v>YES</v>
      </c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</row>
    <row r="27" spans="1:25" ht="21" customHeight="1" x14ac:dyDescent="0.25">
      <c r="A27" s="74">
        <v>1</v>
      </c>
      <c r="B27" s="26" t="s">
        <v>476</v>
      </c>
      <c r="C27" s="81" t="s">
        <v>72</v>
      </c>
      <c r="D27" s="26" t="s">
        <v>143</v>
      </c>
      <c r="E27" s="37"/>
      <c r="F27" s="37"/>
      <c r="G27" s="37"/>
      <c r="H27" s="37" t="s">
        <v>1350</v>
      </c>
      <c r="I27" s="37"/>
      <c r="J27" s="37"/>
      <c r="K27" s="37"/>
      <c r="L27" s="135"/>
      <c r="M27" s="37" t="str">
        <f t="shared" si="0"/>
        <v>YES</v>
      </c>
      <c r="N27" s="37" t="str">
        <f t="shared" si="1"/>
        <v>YES</v>
      </c>
      <c r="O27" s="31"/>
      <c r="P27" s="31"/>
      <c r="Q27" s="31"/>
      <c r="R27" s="31">
        <v>1</v>
      </c>
      <c r="S27" s="31"/>
      <c r="T27" s="31"/>
      <c r="U27" s="31"/>
      <c r="V27" s="31"/>
      <c r="W27" s="31"/>
      <c r="X27" s="31"/>
      <c r="Y27" s="31"/>
    </row>
    <row r="28" spans="1:25" ht="21" customHeight="1" x14ac:dyDescent="0.25">
      <c r="A28" s="74">
        <v>1</v>
      </c>
      <c r="B28" s="26" t="s">
        <v>477</v>
      </c>
      <c r="C28" s="81" t="s">
        <v>72</v>
      </c>
      <c r="D28" s="26" t="s">
        <v>91</v>
      </c>
      <c r="E28" s="37"/>
      <c r="F28" s="37"/>
      <c r="G28" s="37"/>
      <c r="H28" s="37"/>
      <c r="I28" s="37"/>
      <c r="J28" s="37"/>
      <c r="K28" s="37"/>
      <c r="L28" s="135"/>
      <c r="M28" s="37" t="str">
        <f t="shared" si="0"/>
        <v/>
      </c>
      <c r="N28" s="37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1" customHeight="1" x14ac:dyDescent="0.25">
      <c r="A29" s="74">
        <v>1</v>
      </c>
      <c r="B29" s="26" t="s">
        <v>477</v>
      </c>
      <c r="C29" s="81" t="s">
        <v>355</v>
      </c>
      <c r="D29" s="26" t="s">
        <v>105</v>
      </c>
      <c r="E29" s="37"/>
      <c r="F29" s="37"/>
      <c r="G29" s="37"/>
      <c r="H29" s="37"/>
      <c r="I29" s="37"/>
      <c r="J29" s="37"/>
      <c r="K29" s="37"/>
      <c r="L29" s="135"/>
      <c r="M29" s="37" t="str">
        <f t="shared" si="0"/>
        <v/>
      </c>
      <c r="N29" s="37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1" customHeight="1" x14ac:dyDescent="0.25">
      <c r="A30" s="74">
        <v>1</v>
      </c>
      <c r="B30" s="26" t="s">
        <v>478</v>
      </c>
      <c r="C30" s="81" t="s">
        <v>72</v>
      </c>
      <c r="D30" s="26" t="s">
        <v>174</v>
      </c>
      <c r="E30" s="37"/>
      <c r="F30" s="37"/>
      <c r="G30" s="37"/>
      <c r="H30" s="37"/>
      <c r="I30" s="37" t="s">
        <v>1350</v>
      </c>
      <c r="J30" s="37"/>
      <c r="K30" s="37"/>
      <c r="L30" s="135"/>
      <c r="M30" s="37" t="str">
        <f t="shared" si="0"/>
        <v>YES</v>
      </c>
      <c r="N30" s="37" t="str">
        <f t="shared" si="1"/>
        <v>YES</v>
      </c>
      <c r="O30" s="31"/>
      <c r="P30" s="31"/>
      <c r="Q30" s="31">
        <v>1</v>
      </c>
      <c r="R30" s="31"/>
      <c r="S30" s="31"/>
      <c r="T30" s="31"/>
      <c r="U30" s="31"/>
      <c r="V30" s="31"/>
      <c r="W30" s="31"/>
      <c r="X30" s="31"/>
      <c r="Y30" s="31"/>
    </row>
    <row r="31" spans="1:25" ht="21" customHeight="1" x14ac:dyDescent="0.25">
      <c r="A31" s="74">
        <v>1</v>
      </c>
      <c r="B31" s="26" t="s">
        <v>478</v>
      </c>
      <c r="C31" s="81" t="s">
        <v>338</v>
      </c>
      <c r="D31" s="26" t="s">
        <v>114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0"/>
        <v/>
      </c>
      <c r="N31" s="37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customHeight="1" x14ac:dyDescent="0.25">
      <c r="A32" s="74">
        <v>1</v>
      </c>
      <c r="B32" s="26" t="s">
        <v>1025</v>
      </c>
      <c r="C32" s="81" t="s">
        <v>72</v>
      </c>
      <c r="D32" s="26" t="s">
        <v>129</v>
      </c>
      <c r="E32" s="37"/>
      <c r="F32" s="37"/>
      <c r="G32" s="37"/>
      <c r="H32" s="37"/>
      <c r="I32" s="37" t="s">
        <v>1362</v>
      </c>
      <c r="J32" s="37"/>
      <c r="K32" s="37"/>
      <c r="L32" s="135"/>
      <c r="M32" s="37" t="str">
        <f t="shared" si="0"/>
        <v>YES</v>
      </c>
      <c r="N32" s="37" t="str">
        <f t="shared" si="1"/>
        <v>YES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1</v>
      </c>
    </row>
    <row r="33" spans="1:25" ht="21" customHeight="1" x14ac:dyDescent="0.25">
      <c r="A33" s="74">
        <v>1</v>
      </c>
      <c r="B33" s="26" t="s">
        <v>1025</v>
      </c>
      <c r="C33" s="81" t="s">
        <v>378</v>
      </c>
      <c r="D33" s="26" t="s">
        <v>144</v>
      </c>
      <c r="E33" s="37"/>
      <c r="F33" s="37"/>
      <c r="G33" s="37"/>
      <c r="H33" s="37"/>
      <c r="I33" s="37" t="s">
        <v>1362</v>
      </c>
      <c r="J33" s="37"/>
      <c r="K33" s="37"/>
      <c r="L33" s="135"/>
      <c r="M33" s="37" t="str">
        <f t="shared" si="0"/>
        <v>YES</v>
      </c>
      <c r="N33" s="37" t="str">
        <f t="shared" si="1"/>
        <v>YES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1</v>
      </c>
    </row>
    <row r="34" spans="1:25" ht="21" customHeight="1" x14ac:dyDescent="0.25">
      <c r="A34" s="74">
        <v>2</v>
      </c>
      <c r="B34" s="26" t="s">
        <v>479</v>
      </c>
      <c r="C34" s="81">
        <v>17460</v>
      </c>
      <c r="D34" s="26" t="s">
        <v>92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0"/>
        <v>YES</v>
      </c>
      <c r="N34" s="37" t="str">
        <f t="shared" si="1"/>
        <v>YES</v>
      </c>
      <c r="O34" s="31"/>
      <c r="P34" s="31"/>
      <c r="Q34" s="31"/>
      <c r="R34" s="31"/>
      <c r="S34" s="31"/>
      <c r="T34" s="31"/>
      <c r="U34" s="31">
        <v>1</v>
      </c>
      <c r="V34" s="31"/>
      <c r="W34" s="31"/>
      <c r="X34" s="31"/>
      <c r="Y34" s="31"/>
    </row>
    <row r="35" spans="1:25" ht="21" customHeight="1" x14ac:dyDescent="0.25">
      <c r="A35" s="74">
        <v>2</v>
      </c>
      <c r="B35" s="26" t="s">
        <v>480</v>
      </c>
      <c r="C35" s="81" t="s">
        <v>72</v>
      </c>
      <c r="D35" s="26" t="s">
        <v>130</v>
      </c>
      <c r="E35" s="37"/>
      <c r="F35" s="37"/>
      <c r="G35" s="37"/>
      <c r="H35" s="37"/>
      <c r="I35" s="37"/>
      <c r="J35" s="37"/>
      <c r="K35" s="37"/>
      <c r="L35" s="135"/>
      <c r="M35" s="37" t="str">
        <f t="shared" si="0"/>
        <v/>
      </c>
      <c r="N35" s="37" t="str">
        <f t="shared" si="1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customHeight="1" x14ac:dyDescent="0.25">
      <c r="A36" s="74">
        <v>2</v>
      </c>
      <c r="B36" s="26" t="s">
        <v>480</v>
      </c>
      <c r="C36" s="81" t="s">
        <v>362</v>
      </c>
      <c r="D36" s="26" t="s">
        <v>145</v>
      </c>
      <c r="E36" s="37"/>
      <c r="F36" s="37"/>
      <c r="G36" s="37"/>
      <c r="H36" s="37" t="s">
        <v>1350</v>
      </c>
      <c r="I36" s="37"/>
      <c r="J36" s="37"/>
      <c r="K36" s="37"/>
      <c r="L36" s="135"/>
      <c r="M36" s="37" t="str">
        <f t="shared" si="0"/>
        <v>YES</v>
      </c>
      <c r="N36" s="37" t="str">
        <f t="shared" si="1"/>
        <v>YES</v>
      </c>
      <c r="O36" s="31"/>
      <c r="P36" s="31"/>
      <c r="Q36" s="31">
        <v>1</v>
      </c>
      <c r="R36" s="31"/>
      <c r="S36" s="31"/>
      <c r="T36" s="31"/>
      <c r="U36" s="31"/>
      <c r="V36" s="31"/>
      <c r="W36" s="31"/>
      <c r="X36" s="31"/>
      <c r="Y36" s="31"/>
    </row>
    <row r="37" spans="1:25" ht="21" customHeight="1" x14ac:dyDescent="0.25">
      <c r="A37" s="74">
        <v>2</v>
      </c>
      <c r="B37" s="26" t="s">
        <v>1026</v>
      </c>
      <c r="C37" s="81" t="s">
        <v>72</v>
      </c>
      <c r="D37" s="26" t="s">
        <v>115</v>
      </c>
      <c r="E37" s="37"/>
      <c r="F37" s="37"/>
      <c r="G37" s="37"/>
      <c r="H37" s="37"/>
      <c r="I37" s="37"/>
      <c r="J37" s="37"/>
      <c r="K37" s="37"/>
      <c r="L37" s="135"/>
      <c r="M37" s="37" t="str">
        <f t="shared" si="0"/>
        <v/>
      </c>
      <c r="N37" s="37" t="str">
        <f t="shared" si="1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1" customHeight="1" x14ac:dyDescent="0.25">
      <c r="A38" s="74">
        <v>2</v>
      </c>
      <c r="B38" s="26" t="s">
        <v>1026</v>
      </c>
      <c r="C38" s="81" t="s">
        <v>344</v>
      </c>
      <c r="D38" s="26" t="s">
        <v>158</v>
      </c>
      <c r="E38" s="37"/>
      <c r="F38" s="37"/>
      <c r="G38" s="37"/>
      <c r="H38" s="37" t="s">
        <v>1350</v>
      </c>
      <c r="I38" s="37"/>
      <c r="J38" s="37"/>
      <c r="K38" s="37"/>
      <c r="L38" s="135"/>
      <c r="M38" s="37" t="str">
        <f t="shared" si="0"/>
        <v>YES</v>
      </c>
      <c r="N38" s="37" t="str">
        <f t="shared" si="1"/>
        <v>YES</v>
      </c>
      <c r="O38" s="31"/>
      <c r="P38" s="31"/>
      <c r="Q38" s="31">
        <v>1</v>
      </c>
      <c r="R38" s="31"/>
      <c r="S38" s="31"/>
      <c r="T38" s="31"/>
      <c r="U38" s="31"/>
      <c r="V38" s="31"/>
      <c r="W38" s="31"/>
      <c r="X38" s="31"/>
      <c r="Y38" s="31"/>
    </row>
    <row r="39" spans="1:25" ht="21" customHeight="1" x14ac:dyDescent="0.25">
      <c r="A39" s="74">
        <v>2</v>
      </c>
      <c r="B39" s="26" t="s">
        <v>1026</v>
      </c>
      <c r="C39" s="81" t="s">
        <v>72</v>
      </c>
      <c r="D39" s="26" t="s">
        <v>78</v>
      </c>
      <c r="E39" s="37"/>
      <c r="F39" s="37"/>
      <c r="G39" s="37"/>
      <c r="H39" s="37"/>
      <c r="I39" s="37"/>
      <c r="J39" s="37"/>
      <c r="K39" s="37"/>
      <c r="L39" s="135"/>
      <c r="M39" s="37" t="str">
        <f t="shared" si="0"/>
        <v/>
      </c>
      <c r="N39" s="37" t="str">
        <f t="shared" si="1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customHeight="1" x14ac:dyDescent="0.25">
      <c r="A40" s="74">
        <v>2</v>
      </c>
      <c r="B40" s="26" t="s">
        <v>481</v>
      </c>
      <c r="C40" s="81" t="s">
        <v>72</v>
      </c>
      <c r="D40" s="26" t="s">
        <v>170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0"/>
        <v/>
      </c>
      <c r="N40" s="37" t="str">
        <f t="shared" si="1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customHeight="1" x14ac:dyDescent="0.25">
      <c r="A41" s="74">
        <v>2</v>
      </c>
      <c r="B41" s="26" t="s">
        <v>481</v>
      </c>
      <c r="C41" s="81" t="s">
        <v>375</v>
      </c>
      <c r="D41" s="26" t="s">
        <v>93</v>
      </c>
      <c r="E41" s="37"/>
      <c r="F41" s="37"/>
      <c r="G41" s="37"/>
      <c r="H41" s="37" t="s">
        <v>1350</v>
      </c>
      <c r="I41" s="37"/>
      <c r="J41" s="37"/>
      <c r="K41" s="37"/>
      <c r="L41" s="135"/>
      <c r="M41" s="37" t="str">
        <f t="shared" si="0"/>
        <v>YES</v>
      </c>
      <c r="N41" s="37" t="str">
        <f t="shared" si="1"/>
        <v>YES</v>
      </c>
      <c r="O41" s="31"/>
      <c r="P41" s="31"/>
      <c r="Q41" s="31"/>
      <c r="R41" s="31"/>
      <c r="S41" s="31"/>
      <c r="T41" s="31"/>
      <c r="U41" s="31">
        <v>1</v>
      </c>
      <c r="V41" s="31"/>
      <c r="W41" s="31"/>
      <c r="X41" s="31"/>
      <c r="Y41" s="31"/>
    </row>
    <row r="42" spans="1:25" ht="21" customHeight="1" x14ac:dyDescent="0.25">
      <c r="A42" s="74">
        <v>2</v>
      </c>
      <c r="B42" s="26" t="s">
        <v>1028</v>
      </c>
      <c r="C42" s="81" t="s">
        <v>72</v>
      </c>
      <c r="D42" s="26" t="s">
        <v>96</v>
      </c>
      <c r="E42" s="37"/>
      <c r="F42" s="37"/>
      <c r="G42" s="37"/>
      <c r="H42" s="37"/>
      <c r="I42" s="37" t="s">
        <v>1362</v>
      </c>
      <c r="J42" s="37"/>
      <c r="K42" s="37" t="s">
        <v>1354</v>
      </c>
      <c r="L42" s="135"/>
      <c r="M42" s="37" t="str">
        <f t="shared" si="0"/>
        <v>YES</v>
      </c>
      <c r="N42" s="37" t="str">
        <f t="shared" si="1"/>
        <v>YES</v>
      </c>
      <c r="O42" s="31"/>
      <c r="P42" s="31"/>
      <c r="Q42" s="31"/>
      <c r="R42" s="31"/>
      <c r="S42" s="31"/>
      <c r="T42" s="31"/>
      <c r="U42" s="31">
        <v>1</v>
      </c>
      <c r="V42" s="31"/>
      <c r="W42" s="31"/>
      <c r="X42" s="31"/>
      <c r="Y42" s="31">
        <v>1</v>
      </c>
    </row>
    <row r="43" spans="1:25" ht="21" customHeight="1" x14ac:dyDescent="0.25">
      <c r="A43" s="74">
        <v>2</v>
      </c>
      <c r="B43" s="26" t="s">
        <v>1028</v>
      </c>
      <c r="C43" s="81" t="s">
        <v>346</v>
      </c>
      <c r="D43" s="26" t="s">
        <v>134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0"/>
        <v/>
      </c>
      <c r="N43" s="37" t="str">
        <f t="shared" si="1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customHeight="1" x14ac:dyDescent="0.25">
      <c r="A44" s="74">
        <v>2</v>
      </c>
      <c r="B44" s="26" t="s">
        <v>516</v>
      </c>
      <c r="C44" s="81" t="s">
        <v>72</v>
      </c>
      <c r="D44" s="26" t="s">
        <v>116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0"/>
        <v/>
      </c>
      <c r="N44" s="37" t="str">
        <f t="shared" si="1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customHeight="1" x14ac:dyDescent="0.25">
      <c r="A45" s="74">
        <v>2</v>
      </c>
      <c r="B45" s="26" t="s">
        <v>516</v>
      </c>
      <c r="C45" s="81">
        <v>17504</v>
      </c>
      <c r="D45" s="26" t="s">
        <v>131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0"/>
        <v/>
      </c>
      <c r="N45" s="37" t="str">
        <f t="shared" si="1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customHeight="1" x14ac:dyDescent="0.25">
      <c r="A46" s="74">
        <v>2</v>
      </c>
      <c r="B46" s="26" t="s">
        <v>517</v>
      </c>
      <c r="C46" s="81">
        <v>17461</v>
      </c>
      <c r="D46" s="26" t="s">
        <v>171</v>
      </c>
      <c r="E46" s="37"/>
      <c r="F46" s="37"/>
      <c r="G46" s="37"/>
      <c r="H46" s="37"/>
      <c r="I46" s="37"/>
      <c r="J46" s="37"/>
      <c r="K46" s="37"/>
      <c r="L46" s="135"/>
      <c r="M46" s="37" t="str">
        <f t="shared" si="0"/>
        <v/>
      </c>
      <c r="N46" s="37" t="str">
        <f t="shared" si="1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customHeight="1" x14ac:dyDescent="0.25">
      <c r="A47" s="74">
        <v>2</v>
      </c>
      <c r="B47" s="26" t="s">
        <v>517</v>
      </c>
      <c r="C47" s="81" t="s">
        <v>72</v>
      </c>
      <c r="D47" s="26" t="s">
        <v>146</v>
      </c>
      <c r="E47" s="37"/>
      <c r="F47" s="37"/>
      <c r="G47" s="37"/>
      <c r="H47" s="37" t="s">
        <v>1350</v>
      </c>
      <c r="I47" s="37" t="s">
        <v>1362</v>
      </c>
      <c r="J47" s="37"/>
      <c r="K47" s="37"/>
      <c r="L47" s="135"/>
      <c r="M47" s="37" t="str">
        <f t="shared" si="0"/>
        <v>YES</v>
      </c>
      <c r="N47" s="37" t="str">
        <f t="shared" si="1"/>
        <v>YES</v>
      </c>
      <c r="O47" s="31"/>
      <c r="P47" s="31"/>
      <c r="Q47" s="31"/>
      <c r="R47" s="31"/>
      <c r="S47" s="31"/>
      <c r="T47" s="31"/>
      <c r="U47" s="31">
        <v>1</v>
      </c>
      <c r="V47" s="31"/>
      <c r="W47" s="31"/>
      <c r="X47" s="31"/>
      <c r="Y47" s="31"/>
    </row>
    <row r="48" spans="1:25" ht="21" customHeight="1" x14ac:dyDescent="0.25">
      <c r="A48" s="74">
        <v>2</v>
      </c>
      <c r="B48" s="26" t="s">
        <v>1029</v>
      </c>
      <c r="C48" s="81">
        <v>17810</v>
      </c>
      <c r="D48" s="26" t="s">
        <v>132</v>
      </c>
      <c r="E48" s="37"/>
      <c r="F48" s="37"/>
      <c r="G48" s="37"/>
      <c r="H48" s="37" t="s">
        <v>1352</v>
      </c>
      <c r="I48" s="37" t="s">
        <v>1362</v>
      </c>
      <c r="J48" s="37"/>
      <c r="K48" s="37"/>
      <c r="L48" s="135"/>
      <c r="M48" s="37" t="str">
        <f t="shared" si="0"/>
        <v>YES</v>
      </c>
      <c r="N48" s="37" t="str">
        <f t="shared" si="1"/>
        <v>YES</v>
      </c>
      <c r="O48" s="31"/>
      <c r="P48" s="31"/>
      <c r="Q48" s="31"/>
      <c r="R48" s="31"/>
      <c r="S48" s="31"/>
      <c r="T48" s="31"/>
      <c r="U48" s="31">
        <v>1</v>
      </c>
      <c r="V48" s="31"/>
      <c r="W48" s="31"/>
      <c r="X48" s="31"/>
      <c r="Y48" s="31">
        <v>1</v>
      </c>
    </row>
    <row r="49" spans="1:26" ht="21" customHeight="1" x14ac:dyDescent="0.25">
      <c r="A49" s="74">
        <v>2</v>
      </c>
      <c r="B49" s="26" t="s">
        <v>1029</v>
      </c>
      <c r="C49" s="81" t="s">
        <v>72</v>
      </c>
      <c r="D49" s="26" t="s">
        <v>177</v>
      </c>
      <c r="E49" s="37"/>
      <c r="F49" s="37"/>
      <c r="G49" s="37"/>
      <c r="H49" s="37" t="s">
        <v>1350</v>
      </c>
      <c r="I49" s="37" t="s">
        <v>1350</v>
      </c>
      <c r="J49" s="37"/>
      <c r="K49" s="37"/>
      <c r="L49" s="135"/>
      <c r="M49" s="37" t="str">
        <f t="shared" si="0"/>
        <v>YES</v>
      </c>
      <c r="N49" s="37" t="str">
        <f t="shared" si="1"/>
        <v>YES</v>
      </c>
      <c r="O49" s="31"/>
      <c r="P49" s="31"/>
      <c r="Q49" s="31">
        <v>1</v>
      </c>
      <c r="R49" s="31"/>
      <c r="S49" s="31"/>
      <c r="T49" s="31"/>
      <c r="U49" s="31"/>
      <c r="V49" s="31"/>
      <c r="W49" s="31"/>
      <c r="X49" s="31"/>
      <c r="Y49" s="31">
        <v>1</v>
      </c>
    </row>
    <row r="50" spans="1:26" ht="21" customHeight="1" x14ac:dyDescent="0.25">
      <c r="A50" s="74">
        <v>2</v>
      </c>
      <c r="B50" s="26" t="s">
        <v>1030</v>
      </c>
      <c r="C50" s="81" t="s">
        <v>339</v>
      </c>
      <c r="D50" s="26" t="s">
        <v>94</v>
      </c>
      <c r="E50" s="37"/>
      <c r="F50" s="37"/>
      <c r="G50" s="37"/>
      <c r="H50" s="37"/>
      <c r="I50" s="37" t="s">
        <v>1362</v>
      </c>
      <c r="J50" s="37"/>
      <c r="K50" s="37"/>
      <c r="L50" s="135"/>
      <c r="M50" s="37" t="str">
        <f t="shared" si="0"/>
        <v>YES</v>
      </c>
      <c r="N50" s="37" t="str">
        <f t="shared" si="1"/>
        <v>YES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1</v>
      </c>
    </row>
    <row r="51" spans="1:26" ht="21" customHeight="1" x14ac:dyDescent="0.25">
      <c r="A51" s="74">
        <v>2</v>
      </c>
      <c r="B51" s="26" t="s">
        <v>1030</v>
      </c>
      <c r="C51" s="81" t="s">
        <v>72</v>
      </c>
      <c r="D51" s="26" t="s">
        <v>117</v>
      </c>
      <c r="E51" s="37"/>
      <c r="F51" s="37"/>
      <c r="G51" s="37"/>
      <c r="H51" s="37"/>
      <c r="I51" s="37"/>
      <c r="J51" s="37"/>
      <c r="K51" s="37"/>
      <c r="L51" s="135"/>
      <c r="M51" s="37" t="str">
        <f t="shared" si="0"/>
        <v/>
      </c>
      <c r="N51" s="37" t="str">
        <f t="shared" si="1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6" ht="21" customHeight="1" x14ac:dyDescent="0.25">
      <c r="A52" s="74">
        <v>2</v>
      </c>
      <c r="B52" s="26" t="s">
        <v>1031</v>
      </c>
      <c r="C52" s="81">
        <v>17558</v>
      </c>
      <c r="D52" s="26" t="s">
        <v>159</v>
      </c>
      <c r="E52" s="37"/>
      <c r="F52" s="37"/>
      <c r="G52" s="37"/>
      <c r="H52" s="37" t="s">
        <v>1350</v>
      </c>
      <c r="I52" s="37" t="s">
        <v>1362</v>
      </c>
      <c r="J52" s="37"/>
      <c r="K52" s="37"/>
      <c r="L52" s="135"/>
      <c r="M52" s="37" t="str">
        <f t="shared" si="0"/>
        <v>YES</v>
      </c>
      <c r="N52" s="37" t="str">
        <f t="shared" si="1"/>
        <v>YES</v>
      </c>
      <c r="O52" s="31"/>
      <c r="P52" s="31"/>
      <c r="Q52" s="31"/>
      <c r="R52" s="31"/>
      <c r="S52" s="31"/>
      <c r="T52" s="31"/>
      <c r="U52" s="31">
        <v>1</v>
      </c>
      <c r="V52" s="31"/>
      <c r="W52" s="31"/>
      <c r="X52" s="31"/>
      <c r="Y52" s="31">
        <v>1</v>
      </c>
    </row>
    <row r="53" spans="1:26" ht="21" customHeight="1" x14ac:dyDescent="0.25">
      <c r="A53" s="74">
        <v>2</v>
      </c>
      <c r="B53" s="26" t="s">
        <v>1031</v>
      </c>
      <c r="C53" s="81" t="s">
        <v>72</v>
      </c>
      <c r="D53" s="26" t="s">
        <v>79</v>
      </c>
      <c r="E53" s="37"/>
      <c r="F53" s="37"/>
      <c r="G53" s="37"/>
      <c r="H53" s="37"/>
      <c r="I53" s="37"/>
      <c r="J53" s="37"/>
      <c r="K53" s="37"/>
      <c r="L53" s="135"/>
      <c r="M53" s="37" t="str">
        <f t="shared" si="0"/>
        <v/>
      </c>
      <c r="N53" s="37" t="str">
        <f t="shared" si="1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6" ht="21" customHeight="1" x14ac:dyDescent="0.25">
      <c r="A54" s="74">
        <v>2</v>
      </c>
      <c r="B54" s="26" t="s">
        <v>483</v>
      </c>
      <c r="C54" s="81" t="s">
        <v>352</v>
      </c>
      <c r="D54" s="26" t="s">
        <v>160</v>
      </c>
      <c r="E54" s="37"/>
      <c r="F54" s="37"/>
      <c r="G54" s="37"/>
      <c r="H54" s="37" t="s">
        <v>1350</v>
      </c>
      <c r="I54" s="37" t="s">
        <v>1362</v>
      </c>
      <c r="J54" s="37"/>
      <c r="K54" s="37"/>
      <c r="L54" s="135"/>
      <c r="M54" s="37" t="str">
        <f t="shared" si="0"/>
        <v>YES</v>
      </c>
      <c r="N54" s="37" t="str">
        <f t="shared" si="1"/>
        <v>YES</v>
      </c>
      <c r="O54" s="31"/>
      <c r="P54" s="31"/>
      <c r="Q54" s="31"/>
      <c r="R54" s="31"/>
      <c r="S54" s="31"/>
      <c r="T54" s="31"/>
      <c r="U54" s="31">
        <v>1</v>
      </c>
      <c r="V54" s="31"/>
      <c r="W54" s="31"/>
      <c r="X54" s="31"/>
      <c r="Y54" s="31">
        <v>1</v>
      </c>
      <c r="Z54" s="23" t="s">
        <v>1877</v>
      </c>
    </row>
    <row r="55" spans="1:26" ht="21" customHeight="1" x14ac:dyDescent="0.25">
      <c r="A55" s="74">
        <v>2</v>
      </c>
      <c r="B55" s="26" t="s">
        <v>483</v>
      </c>
      <c r="C55" s="81" t="s">
        <v>72</v>
      </c>
      <c r="D55" s="26" t="s">
        <v>80</v>
      </c>
      <c r="E55" s="37"/>
      <c r="F55" s="37"/>
      <c r="G55" s="37"/>
      <c r="H55" s="37"/>
      <c r="I55" s="37" t="s">
        <v>1362</v>
      </c>
      <c r="J55" s="37"/>
      <c r="K55" s="37"/>
      <c r="L55" s="135"/>
      <c r="M55" s="37" t="str">
        <f t="shared" si="0"/>
        <v>YES</v>
      </c>
      <c r="N55" s="37" t="str">
        <f t="shared" si="1"/>
        <v>YES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1</v>
      </c>
    </row>
    <row r="56" spans="1:26" ht="21" customHeight="1" x14ac:dyDescent="0.25">
      <c r="A56" s="74">
        <v>2</v>
      </c>
      <c r="B56" s="26" t="s">
        <v>484</v>
      </c>
      <c r="C56" s="81" t="s">
        <v>363</v>
      </c>
      <c r="D56" s="26" t="s">
        <v>95</v>
      </c>
      <c r="E56" s="37"/>
      <c r="F56" s="37"/>
      <c r="G56" s="37"/>
      <c r="H56" s="37"/>
      <c r="I56" s="37" t="s">
        <v>1362</v>
      </c>
      <c r="J56" s="37"/>
      <c r="K56" s="37" t="s">
        <v>1354</v>
      </c>
      <c r="L56" s="135"/>
      <c r="M56" s="37" t="str">
        <f t="shared" si="0"/>
        <v>YES</v>
      </c>
      <c r="N56" s="37" t="str">
        <f t="shared" si="1"/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1</v>
      </c>
    </row>
    <row r="57" spans="1:26" ht="21" customHeight="1" x14ac:dyDescent="0.25">
      <c r="A57" s="74">
        <v>2</v>
      </c>
      <c r="B57" s="26" t="s">
        <v>484</v>
      </c>
      <c r="C57" s="81" t="s">
        <v>72</v>
      </c>
      <c r="D57" s="26" t="s">
        <v>107</v>
      </c>
      <c r="E57" s="37"/>
      <c r="F57" s="37"/>
      <c r="G57" s="37"/>
      <c r="H57" s="37"/>
      <c r="I57" s="37" t="s">
        <v>1362</v>
      </c>
      <c r="J57" s="37"/>
      <c r="K57" s="37"/>
      <c r="L57" s="135"/>
      <c r="M57" s="37" t="str">
        <f t="shared" si="0"/>
        <v>YES</v>
      </c>
      <c r="N57" s="37" t="str">
        <f t="shared" si="1"/>
        <v>YES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1</v>
      </c>
    </row>
    <row r="58" spans="1:26" ht="21" customHeight="1" x14ac:dyDescent="0.25">
      <c r="A58" s="74">
        <v>2</v>
      </c>
      <c r="B58" s="26" t="s">
        <v>1032</v>
      </c>
      <c r="C58" s="81" t="s">
        <v>72</v>
      </c>
      <c r="D58" s="26" t="s">
        <v>118</v>
      </c>
      <c r="E58" s="37"/>
      <c r="F58" s="37"/>
      <c r="G58" s="37"/>
      <c r="H58" s="37" t="s">
        <v>1350</v>
      </c>
      <c r="I58" s="37" t="s">
        <v>1362</v>
      </c>
      <c r="J58" s="37"/>
      <c r="K58" s="37"/>
      <c r="L58" s="135"/>
      <c r="M58" s="37" t="str">
        <f t="shared" si="0"/>
        <v>YES</v>
      </c>
      <c r="N58" s="37" t="str">
        <f t="shared" si="1"/>
        <v>YES</v>
      </c>
      <c r="O58" s="31"/>
      <c r="P58" s="31"/>
      <c r="Q58" s="31"/>
      <c r="R58" s="31"/>
      <c r="S58" s="31"/>
      <c r="T58" s="31"/>
      <c r="U58" s="31">
        <v>1</v>
      </c>
      <c r="V58" s="31"/>
      <c r="W58" s="31"/>
      <c r="X58" s="31"/>
      <c r="Y58" s="31"/>
    </row>
    <row r="59" spans="1:26" ht="21" customHeight="1" x14ac:dyDescent="0.25">
      <c r="A59" s="74">
        <v>2</v>
      </c>
      <c r="B59" s="26" t="s">
        <v>1032</v>
      </c>
      <c r="C59" s="81" t="s">
        <v>376</v>
      </c>
      <c r="D59" s="26" t="s">
        <v>173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0"/>
        <v/>
      </c>
      <c r="N59" s="37" t="str">
        <f t="shared" si="1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6" ht="21" customHeight="1" x14ac:dyDescent="0.25">
      <c r="A60" s="74">
        <v>2</v>
      </c>
      <c r="B60" s="26" t="s">
        <v>485</v>
      </c>
      <c r="C60" s="81" t="s">
        <v>72</v>
      </c>
      <c r="D60" s="26" t="s">
        <v>133</v>
      </c>
      <c r="E60" s="37"/>
      <c r="F60" s="37"/>
      <c r="G60" s="37"/>
      <c r="H60" s="37"/>
      <c r="I60" s="37" t="s">
        <v>1362</v>
      </c>
      <c r="J60" s="37"/>
      <c r="K60" s="37"/>
      <c r="L60" s="135"/>
      <c r="M60" s="37" t="str">
        <f t="shared" si="0"/>
        <v>YES</v>
      </c>
      <c r="N60" s="37" t="str">
        <f t="shared" si="1"/>
        <v>YES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1</v>
      </c>
    </row>
    <row r="61" spans="1:26" ht="21" customHeight="1" x14ac:dyDescent="0.25">
      <c r="A61" s="74">
        <v>2</v>
      </c>
      <c r="B61" s="26" t="s">
        <v>485</v>
      </c>
      <c r="C61" s="81" t="s">
        <v>345</v>
      </c>
      <c r="D61" s="26" t="s">
        <v>147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0"/>
        <v/>
      </c>
      <c r="N61" s="37" t="str">
        <f t="shared" si="1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6" ht="21" customHeight="1" x14ac:dyDescent="0.25">
      <c r="A62" s="74">
        <v>2</v>
      </c>
      <c r="B62" s="26" t="s">
        <v>486</v>
      </c>
      <c r="C62" s="81" t="s">
        <v>72</v>
      </c>
      <c r="D62" s="26" t="s">
        <v>161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0"/>
        <v/>
      </c>
      <c r="N62" s="37" t="str">
        <f t="shared" si="1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6" ht="21" customHeight="1" x14ac:dyDescent="0.25">
      <c r="A63" s="74">
        <v>2</v>
      </c>
      <c r="B63" s="26" t="s">
        <v>486</v>
      </c>
      <c r="C63" s="81" t="s">
        <v>364</v>
      </c>
      <c r="D63" s="26" t="s">
        <v>81</v>
      </c>
      <c r="E63" s="37"/>
      <c r="F63" s="37" t="s">
        <v>1353</v>
      </c>
      <c r="G63" s="37"/>
      <c r="H63" s="37" t="s">
        <v>1352</v>
      </c>
      <c r="I63" s="37" t="s">
        <v>1362</v>
      </c>
      <c r="J63" s="37"/>
      <c r="K63" s="37"/>
      <c r="L63" s="135"/>
      <c r="M63" s="37" t="str">
        <f t="shared" si="0"/>
        <v>YES</v>
      </c>
      <c r="N63" s="37" t="str">
        <f t="shared" si="1"/>
        <v>YES</v>
      </c>
      <c r="O63" s="31"/>
      <c r="P63" s="31"/>
      <c r="Q63" s="31">
        <v>1</v>
      </c>
      <c r="R63" s="31"/>
      <c r="S63" s="31"/>
      <c r="T63" s="31"/>
      <c r="U63" s="31"/>
      <c r="V63" s="31"/>
      <c r="W63" s="31"/>
      <c r="X63" s="31"/>
      <c r="Y63" s="31"/>
    </row>
    <row r="64" spans="1:26" ht="21" customHeight="1" x14ac:dyDescent="0.25">
      <c r="A64" s="74">
        <v>2</v>
      </c>
      <c r="B64" s="26" t="s">
        <v>1033</v>
      </c>
      <c r="C64" s="81" t="s">
        <v>72</v>
      </c>
      <c r="D64" s="26" t="s">
        <v>106</v>
      </c>
      <c r="E64" s="37"/>
      <c r="F64" s="37"/>
      <c r="G64" s="37"/>
      <c r="H64" s="37" t="s">
        <v>1350</v>
      </c>
      <c r="I64" s="37"/>
      <c r="J64" s="37"/>
      <c r="K64" s="37"/>
      <c r="L64" s="135"/>
      <c r="M64" s="37" t="str">
        <f t="shared" si="0"/>
        <v>YES</v>
      </c>
      <c r="N64" s="37" t="str">
        <f t="shared" si="1"/>
        <v>YES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1</v>
      </c>
    </row>
    <row r="65" spans="1:25" ht="21" customHeight="1" x14ac:dyDescent="0.25">
      <c r="A65" s="74">
        <v>2</v>
      </c>
      <c r="B65" s="26" t="s">
        <v>1033</v>
      </c>
      <c r="C65" s="81" t="s">
        <v>340</v>
      </c>
      <c r="D65" s="26" t="s">
        <v>119</v>
      </c>
      <c r="E65" s="37"/>
      <c r="F65" s="37"/>
      <c r="G65" s="37"/>
      <c r="H65" s="37" t="s">
        <v>1350</v>
      </c>
      <c r="I65" s="37" t="s">
        <v>1362</v>
      </c>
      <c r="J65" s="37"/>
      <c r="K65" s="37"/>
      <c r="L65" s="135" t="s">
        <v>1385</v>
      </c>
      <c r="M65" s="37" t="str">
        <f t="shared" si="0"/>
        <v>YES</v>
      </c>
      <c r="N65" s="37" t="str">
        <f t="shared" si="1"/>
        <v>YES</v>
      </c>
      <c r="O65" s="31"/>
      <c r="P65" s="31"/>
      <c r="Q65" s="31">
        <v>1</v>
      </c>
      <c r="R65" s="31">
        <v>1</v>
      </c>
      <c r="S65" s="31"/>
      <c r="T65" s="31"/>
      <c r="U65" s="31"/>
      <c r="V65" s="31"/>
      <c r="W65" s="31"/>
      <c r="X65" s="31"/>
      <c r="Y65" s="31"/>
    </row>
    <row r="66" spans="1:25" ht="21" customHeight="1" x14ac:dyDescent="0.25">
      <c r="A66" s="74">
        <v>2</v>
      </c>
      <c r="B66" s="26" t="s">
        <v>1034</v>
      </c>
      <c r="C66" s="81" t="s">
        <v>72</v>
      </c>
      <c r="D66" s="26" t="s">
        <v>172</v>
      </c>
      <c r="E66" s="37"/>
      <c r="F66" s="37"/>
      <c r="G66" s="37"/>
      <c r="H66" s="37"/>
      <c r="I66" s="37" t="s">
        <v>1362</v>
      </c>
      <c r="J66" s="37"/>
      <c r="K66" s="37"/>
      <c r="L66" s="135"/>
      <c r="M66" s="37" t="str">
        <f t="shared" ref="M66:M125" si="2">IF(AND(ISBLANK(E66),ISBLANK(F66),ISBLANK(G66),ISBLANK(H66),ISBLANK(I66),ISBLANK(J66)),"","YES")</f>
        <v>YES</v>
      </c>
      <c r="N66" s="37" t="str">
        <f t="shared" ref="N66:N125" si="3">IF(AND(ISBLANK(E66),ISBLANK(F66),ISBLANK(G66),ISBLANK(H66),ISBLANK(I66),ISBLANK(J66),ISBLANK(K66)),"","YES")</f>
        <v>YES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1</v>
      </c>
    </row>
    <row r="67" spans="1:25" ht="21" customHeight="1" x14ac:dyDescent="0.25">
      <c r="A67" s="74">
        <v>2</v>
      </c>
      <c r="B67" s="26" t="s">
        <v>1034</v>
      </c>
      <c r="C67" s="81" t="s">
        <v>389</v>
      </c>
      <c r="D67" s="26" t="s">
        <v>206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7" t="str">
        <f t="shared" si="3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1" customHeight="1" x14ac:dyDescent="0.25">
      <c r="A68" s="74">
        <v>2</v>
      </c>
      <c r="B68" s="26" t="s">
        <v>518</v>
      </c>
      <c r="C68" s="81" t="s">
        <v>72</v>
      </c>
      <c r="D68" s="26" t="s">
        <v>148</v>
      </c>
      <c r="E68" s="37"/>
      <c r="F68" s="37"/>
      <c r="G68" s="37"/>
      <c r="H68" s="37" t="s">
        <v>1350</v>
      </c>
      <c r="I68" s="37"/>
      <c r="J68" s="37"/>
      <c r="K68" s="37"/>
      <c r="L68" s="135"/>
      <c r="M68" s="37" t="str">
        <f t="shared" si="2"/>
        <v>YES</v>
      </c>
      <c r="N68" s="37" t="str">
        <f t="shared" si="3"/>
        <v>YES</v>
      </c>
      <c r="O68" s="31"/>
      <c r="P68" s="31"/>
      <c r="Q68" s="31"/>
      <c r="R68" s="31"/>
      <c r="S68" s="31"/>
      <c r="T68" s="31"/>
      <c r="U68" s="31">
        <v>1</v>
      </c>
      <c r="V68" s="31"/>
      <c r="W68" s="31"/>
      <c r="X68" s="31"/>
      <c r="Y68" s="31"/>
    </row>
    <row r="69" spans="1:25" ht="21" customHeight="1" x14ac:dyDescent="0.25">
      <c r="A69" s="74">
        <v>2</v>
      </c>
      <c r="B69" s="26" t="s">
        <v>518</v>
      </c>
      <c r="C69" s="81" t="s">
        <v>357</v>
      </c>
      <c r="D69" s="26" t="s">
        <v>162</v>
      </c>
      <c r="E69" s="37"/>
      <c r="F69" s="37"/>
      <c r="G69" s="37"/>
      <c r="H69" s="37"/>
      <c r="I69" s="37" t="s">
        <v>1362</v>
      </c>
      <c r="J69" s="37"/>
      <c r="K69" s="37"/>
      <c r="L69" s="135"/>
      <c r="M69" s="37" t="str">
        <f t="shared" si="2"/>
        <v>YES</v>
      </c>
      <c r="N69" s="37" t="str">
        <f t="shared" si="3"/>
        <v>YES</v>
      </c>
      <c r="O69" s="31"/>
      <c r="P69" s="31"/>
      <c r="Q69" s="31">
        <v>1</v>
      </c>
      <c r="R69" s="31"/>
      <c r="S69" s="31"/>
      <c r="T69" s="31"/>
      <c r="U69" s="31"/>
      <c r="V69" s="31"/>
      <c r="W69" s="31"/>
      <c r="X69" s="31"/>
      <c r="Y69" s="31">
        <v>1</v>
      </c>
    </row>
    <row r="70" spans="1:25" ht="21" customHeight="1" x14ac:dyDescent="0.25">
      <c r="A70" s="74">
        <v>2</v>
      </c>
      <c r="B70" s="26" t="s">
        <v>519</v>
      </c>
      <c r="C70" s="81" t="s">
        <v>72</v>
      </c>
      <c r="D70" s="26" t="s">
        <v>82</v>
      </c>
      <c r="E70" s="37"/>
      <c r="F70" s="37"/>
      <c r="G70" s="37"/>
      <c r="H70" s="37"/>
      <c r="I70" s="37" t="s">
        <v>1362</v>
      </c>
      <c r="J70" s="37"/>
      <c r="K70" s="37"/>
      <c r="L70" s="135"/>
      <c r="M70" s="37" t="str">
        <f t="shared" si="2"/>
        <v>YES</v>
      </c>
      <c r="N70" s="37" t="str">
        <f t="shared" si="3"/>
        <v>YES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1</v>
      </c>
    </row>
    <row r="71" spans="1:25" ht="21" customHeight="1" x14ac:dyDescent="0.25">
      <c r="A71" s="74">
        <v>2</v>
      </c>
      <c r="B71" s="26" t="s">
        <v>519</v>
      </c>
      <c r="C71" s="81" t="s">
        <v>370</v>
      </c>
      <c r="D71" s="26" t="s">
        <v>97</v>
      </c>
      <c r="E71" s="37"/>
      <c r="F71" s="37"/>
      <c r="G71" s="37"/>
      <c r="H71" s="37" t="s">
        <v>1362</v>
      </c>
      <c r="I71" s="37" t="s">
        <v>1362</v>
      </c>
      <c r="J71" s="37"/>
      <c r="K71" s="37"/>
      <c r="L71" s="135"/>
      <c r="M71" s="37" t="str">
        <f t="shared" si="2"/>
        <v>YES</v>
      </c>
      <c r="N71" s="37" t="str">
        <f t="shared" si="3"/>
        <v>YES</v>
      </c>
      <c r="O71" s="31"/>
      <c r="P71" s="31"/>
      <c r="Q71" s="31"/>
      <c r="R71" s="31"/>
      <c r="S71" s="31"/>
      <c r="T71" s="31"/>
      <c r="U71" s="31"/>
      <c r="V71" s="31">
        <v>1</v>
      </c>
      <c r="W71" s="31"/>
      <c r="X71" s="31"/>
      <c r="Y71" s="31">
        <v>1</v>
      </c>
    </row>
    <row r="72" spans="1:25" ht="21" customHeight="1" x14ac:dyDescent="0.25">
      <c r="A72" s="74">
        <v>2</v>
      </c>
      <c r="B72" s="26" t="s">
        <v>487</v>
      </c>
      <c r="C72" s="81" t="s">
        <v>72</v>
      </c>
      <c r="D72" s="26" t="s">
        <v>108</v>
      </c>
      <c r="E72" s="37"/>
      <c r="F72" s="37"/>
      <c r="G72" s="37"/>
      <c r="H72" s="37"/>
      <c r="I72" s="37" t="s">
        <v>1362</v>
      </c>
      <c r="J72" s="37"/>
      <c r="K72" s="37"/>
      <c r="L72" s="135"/>
      <c r="M72" s="37" t="str">
        <f t="shared" si="2"/>
        <v>YES</v>
      </c>
      <c r="N72" s="37" t="str">
        <f t="shared" si="3"/>
        <v>YES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1</v>
      </c>
    </row>
    <row r="73" spans="1:25" ht="21" customHeight="1" x14ac:dyDescent="0.25">
      <c r="A73" s="74">
        <v>2</v>
      </c>
      <c r="B73" s="26" t="s">
        <v>487</v>
      </c>
      <c r="C73" s="81" t="s">
        <v>341</v>
      </c>
      <c r="D73" s="26" t="s">
        <v>181</v>
      </c>
      <c r="E73" s="37"/>
      <c r="F73" s="37"/>
      <c r="G73" s="37"/>
      <c r="H73" s="37" t="s">
        <v>1350</v>
      </c>
      <c r="I73" s="37" t="s">
        <v>1362</v>
      </c>
      <c r="J73" s="37"/>
      <c r="K73" s="37"/>
      <c r="L73" s="135" t="s">
        <v>1385</v>
      </c>
      <c r="M73" s="37" t="str">
        <f t="shared" si="2"/>
        <v>YES</v>
      </c>
      <c r="N73" s="37" t="str">
        <f t="shared" si="3"/>
        <v>YES</v>
      </c>
      <c r="O73" s="31"/>
      <c r="P73" s="31"/>
      <c r="Q73" s="31"/>
      <c r="R73" s="31">
        <v>1</v>
      </c>
      <c r="S73" s="31"/>
      <c r="T73" s="31"/>
      <c r="U73" s="31"/>
      <c r="V73" s="31"/>
      <c r="W73" s="31"/>
      <c r="X73" s="31"/>
      <c r="Y73" s="31">
        <v>1</v>
      </c>
    </row>
    <row r="74" spans="1:25" ht="21" customHeight="1" x14ac:dyDescent="0.25">
      <c r="A74" s="74">
        <v>2</v>
      </c>
      <c r="B74" s="26" t="s">
        <v>488</v>
      </c>
      <c r="C74" s="81" t="s">
        <v>72</v>
      </c>
      <c r="D74" s="26" t="s">
        <v>183</v>
      </c>
      <c r="E74" s="37"/>
      <c r="F74" s="37"/>
      <c r="G74" s="37"/>
      <c r="H74" s="37"/>
      <c r="I74" s="37" t="s">
        <v>1362</v>
      </c>
      <c r="J74" s="37"/>
      <c r="K74" s="37"/>
      <c r="L74" s="135"/>
      <c r="M74" s="37" t="str">
        <f t="shared" si="2"/>
        <v>YES</v>
      </c>
      <c r="N74" s="37" t="str">
        <f t="shared" si="3"/>
        <v>YES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1</v>
      </c>
    </row>
    <row r="75" spans="1:25" ht="21" customHeight="1" x14ac:dyDescent="0.25">
      <c r="A75" s="74">
        <v>2</v>
      </c>
      <c r="B75" s="26" t="s">
        <v>488</v>
      </c>
      <c r="C75" s="81" t="s">
        <v>358</v>
      </c>
      <c r="D75" s="26" t="s">
        <v>198</v>
      </c>
      <c r="E75" s="37"/>
      <c r="F75" s="37"/>
      <c r="G75" s="37"/>
      <c r="H75" s="37" t="s">
        <v>1350</v>
      </c>
      <c r="I75" s="37"/>
      <c r="J75" s="37"/>
      <c r="K75" s="37"/>
      <c r="L75" s="135"/>
      <c r="M75" s="37" t="str">
        <f t="shared" si="2"/>
        <v>YES</v>
      </c>
      <c r="N75" s="37" t="str">
        <f t="shared" si="3"/>
        <v>YES</v>
      </c>
      <c r="O75" s="31"/>
      <c r="P75" s="31"/>
      <c r="Q75" s="31"/>
      <c r="R75" s="31">
        <v>1</v>
      </c>
      <c r="S75" s="31"/>
      <c r="T75" s="31"/>
      <c r="U75" s="31"/>
      <c r="V75" s="31"/>
      <c r="W75" s="31"/>
      <c r="X75" s="31"/>
      <c r="Y75" s="31"/>
    </row>
    <row r="76" spans="1:25" ht="21" customHeight="1" x14ac:dyDescent="0.25">
      <c r="A76" s="74">
        <v>2</v>
      </c>
      <c r="B76" s="26" t="s">
        <v>1035</v>
      </c>
      <c r="C76" s="81" t="s">
        <v>72</v>
      </c>
      <c r="D76" s="26" t="s">
        <v>200</v>
      </c>
      <c r="E76" s="37"/>
      <c r="F76" s="37"/>
      <c r="G76" s="37"/>
      <c r="H76" s="37" t="s">
        <v>1350</v>
      </c>
      <c r="I76" s="37" t="s">
        <v>1362</v>
      </c>
      <c r="J76" s="37"/>
      <c r="K76" s="37"/>
      <c r="L76" s="135"/>
      <c r="M76" s="37" t="str">
        <f t="shared" si="2"/>
        <v>YES</v>
      </c>
      <c r="N76" s="37" t="str">
        <f t="shared" si="3"/>
        <v>YES</v>
      </c>
      <c r="O76" s="31"/>
      <c r="P76" s="31"/>
      <c r="Q76" s="31"/>
      <c r="R76" s="31"/>
      <c r="S76" s="31"/>
      <c r="T76" s="31"/>
      <c r="U76" s="31">
        <v>1</v>
      </c>
      <c r="V76" s="31"/>
      <c r="W76" s="31"/>
      <c r="X76" s="31"/>
      <c r="Y76" s="31"/>
    </row>
    <row r="77" spans="1:25" ht="21" customHeight="1" x14ac:dyDescent="0.25">
      <c r="A77" s="74">
        <v>2</v>
      </c>
      <c r="B77" s="26" t="s">
        <v>1035</v>
      </c>
      <c r="C77" s="81" t="s">
        <v>384</v>
      </c>
      <c r="D77" s="26" t="s">
        <v>204</v>
      </c>
      <c r="E77" s="37"/>
      <c r="F77" s="37"/>
      <c r="G77" s="37"/>
      <c r="H77" s="37"/>
      <c r="I77" s="37" t="s">
        <v>1362</v>
      </c>
      <c r="J77" s="37"/>
      <c r="K77" s="37"/>
      <c r="L77" s="135"/>
      <c r="M77" s="37" t="str">
        <f t="shared" si="2"/>
        <v>YES</v>
      </c>
      <c r="N77" s="37" t="str">
        <f t="shared" si="3"/>
        <v>YES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1</v>
      </c>
    </row>
    <row r="78" spans="1:25" ht="21" customHeight="1" x14ac:dyDescent="0.25">
      <c r="A78" s="75">
        <v>3</v>
      </c>
      <c r="B78" s="11" t="s">
        <v>395</v>
      </c>
      <c r="C78" s="68" t="s">
        <v>394</v>
      </c>
      <c r="D78" s="76" t="s">
        <v>388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2"/>
        <v/>
      </c>
      <c r="N78" s="37" t="str">
        <f t="shared" si="3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customHeight="1" x14ac:dyDescent="0.25">
      <c r="A79" s="75">
        <v>3</v>
      </c>
      <c r="B79" s="11" t="s">
        <v>395</v>
      </c>
      <c r="C79" s="68" t="s">
        <v>396</v>
      </c>
      <c r="D79" s="76" t="s">
        <v>388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2"/>
        <v/>
      </c>
      <c r="N79" s="37" t="str">
        <f t="shared" si="3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customHeight="1" x14ac:dyDescent="0.25">
      <c r="A80" s="75">
        <v>3</v>
      </c>
      <c r="B80" s="11" t="s">
        <v>393</v>
      </c>
      <c r="C80" s="68" t="s">
        <v>72</v>
      </c>
      <c r="D80" s="11" t="s">
        <v>392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2"/>
        <v/>
      </c>
      <c r="N80" s="37" t="str">
        <f t="shared" si="3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customHeight="1" x14ac:dyDescent="0.25">
      <c r="A81" s="74">
        <v>3</v>
      </c>
      <c r="B81" s="26" t="s">
        <v>1036</v>
      </c>
      <c r="C81" s="81" t="s">
        <v>365</v>
      </c>
      <c r="D81" s="26" t="s">
        <v>120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2"/>
        <v/>
      </c>
      <c r="N81" s="37" t="str">
        <f t="shared" si="3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customHeight="1" x14ac:dyDescent="0.25">
      <c r="A82" s="74">
        <v>3</v>
      </c>
      <c r="B82" s="26" t="s">
        <v>1036</v>
      </c>
      <c r="C82" s="81" t="s">
        <v>72</v>
      </c>
      <c r="D82" s="26" t="s">
        <v>135</v>
      </c>
      <c r="E82" s="37"/>
      <c r="F82" s="37" t="s">
        <v>1353</v>
      </c>
      <c r="G82" s="37"/>
      <c r="H82" s="37"/>
      <c r="I82" s="37" t="s">
        <v>1350</v>
      </c>
      <c r="J82" s="37"/>
      <c r="K82" s="37"/>
      <c r="L82" s="135"/>
      <c r="M82" s="37" t="str">
        <f t="shared" si="2"/>
        <v>YES</v>
      </c>
      <c r="N82" s="37" t="str">
        <f t="shared" si="3"/>
        <v>YES</v>
      </c>
      <c r="O82" s="31"/>
      <c r="P82" s="31">
        <v>1</v>
      </c>
      <c r="Q82" s="31"/>
      <c r="R82" s="31"/>
      <c r="S82" s="31"/>
      <c r="T82" s="31"/>
      <c r="U82" s="31">
        <v>1</v>
      </c>
      <c r="V82" s="31"/>
      <c r="W82" s="31"/>
      <c r="X82" s="31"/>
      <c r="Y82" s="31"/>
    </row>
    <row r="83" spans="1:25" ht="21" customHeight="1" x14ac:dyDescent="0.25">
      <c r="A83" s="74">
        <v>3</v>
      </c>
      <c r="B83" s="26" t="s">
        <v>1037</v>
      </c>
      <c r="C83" s="81" t="s">
        <v>72</v>
      </c>
      <c r="D83" s="26" t="s">
        <v>149</v>
      </c>
      <c r="E83" s="37"/>
      <c r="F83" s="37"/>
      <c r="G83" s="37"/>
      <c r="H83" s="37"/>
      <c r="I83" s="37" t="s">
        <v>1350</v>
      </c>
      <c r="J83" s="37"/>
      <c r="K83" s="37"/>
      <c r="L83" s="135"/>
      <c r="M83" s="37" t="str">
        <f t="shared" si="2"/>
        <v>YES</v>
      </c>
      <c r="N83" s="37" t="str">
        <f t="shared" si="3"/>
        <v>YES</v>
      </c>
      <c r="O83" s="31"/>
      <c r="P83" s="31"/>
      <c r="Q83" s="35"/>
      <c r="R83" s="31"/>
      <c r="S83" s="31"/>
      <c r="T83" s="31"/>
      <c r="U83" s="31">
        <v>1</v>
      </c>
      <c r="V83" s="31"/>
      <c r="W83" s="31"/>
      <c r="X83" s="31"/>
      <c r="Y83" s="31"/>
    </row>
    <row r="84" spans="1:25" ht="21" customHeight="1" x14ac:dyDescent="0.25">
      <c r="A84" s="74">
        <v>3</v>
      </c>
      <c r="B84" s="26" t="s">
        <v>1037</v>
      </c>
      <c r="C84" s="81" t="s">
        <v>342</v>
      </c>
      <c r="D84" s="26" t="s">
        <v>163</v>
      </c>
      <c r="E84" s="37"/>
      <c r="F84" s="37"/>
      <c r="G84" s="37"/>
      <c r="H84" s="37"/>
      <c r="I84" s="37"/>
      <c r="J84" s="37"/>
      <c r="K84" s="37"/>
      <c r="L84" s="135"/>
      <c r="M84" s="37" t="str">
        <f t="shared" si="2"/>
        <v/>
      </c>
      <c r="N84" s="37" t="str">
        <f t="shared" si="3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customHeight="1" x14ac:dyDescent="0.25">
      <c r="A85" s="74">
        <v>3</v>
      </c>
      <c r="B85" s="26" t="s">
        <v>1038</v>
      </c>
      <c r="C85" s="81" t="s">
        <v>72</v>
      </c>
      <c r="D85" s="26" t="s">
        <v>83</v>
      </c>
      <c r="E85" s="37"/>
      <c r="F85" s="37"/>
      <c r="G85" s="37"/>
      <c r="H85" s="37"/>
      <c r="I85" s="37" t="s">
        <v>1362</v>
      </c>
      <c r="J85" s="37"/>
      <c r="K85" s="37"/>
      <c r="L85" s="135"/>
      <c r="M85" s="37" t="str">
        <f t="shared" si="2"/>
        <v>YES</v>
      </c>
      <c r="N85" s="37" t="str">
        <f t="shared" si="3"/>
        <v>YES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1</v>
      </c>
    </row>
    <row r="86" spans="1:25" ht="21" customHeight="1" x14ac:dyDescent="0.25">
      <c r="A86" s="74">
        <v>3</v>
      </c>
      <c r="B86" s="26" t="s">
        <v>1038</v>
      </c>
      <c r="C86" s="81" t="s">
        <v>382</v>
      </c>
      <c r="D86" s="26" t="s">
        <v>98</v>
      </c>
      <c r="E86" s="37"/>
      <c r="F86" s="37"/>
      <c r="G86" s="37"/>
      <c r="H86" s="37"/>
      <c r="I86" s="37"/>
      <c r="J86" s="37"/>
      <c r="K86" s="37"/>
      <c r="L86" s="135"/>
      <c r="M86" s="37" t="str">
        <f t="shared" si="2"/>
        <v/>
      </c>
      <c r="N86" s="37" t="str">
        <f t="shared" si="3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customHeight="1" x14ac:dyDescent="0.25">
      <c r="A87" s="74">
        <v>3</v>
      </c>
      <c r="B87" s="26" t="s">
        <v>1056</v>
      </c>
      <c r="C87" s="81" t="s">
        <v>72</v>
      </c>
      <c r="D87" s="26" t="s">
        <v>175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2"/>
        <v/>
      </c>
      <c r="N87" s="37" t="str">
        <f t="shared" si="3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customHeight="1" x14ac:dyDescent="0.25">
      <c r="A88" s="74">
        <v>3</v>
      </c>
      <c r="B88" s="26" t="s">
        <v>1056</v>
      </c>
      <c r="C88" s="81" t="s">
        <v>353</v>
      </c>
      <c r="D88" s="26" t="s">
        <v>121</v>
      </c>
      <c r="E88" s="37"/>
      <c r="F88" s="37"/>
      <c r="G88" s="37"/>
      <c r="H88" s="37"/>
      <c r="I88" s="37" t="s">
        <v>1362</v>
      </c>
      <c r="J88" s="37"/>
      <c r="K88" s="37"/>
      <c r="L88" s="135"/>
      <c r="M88" s="37" t="str">
        <f t="shared" si="2"/>
        <v>YES</v>
      </c>
      <c r="N88" s="37" t="str">
        <f t="shared" si="3"/>
        <v>YES</v>
      </c>
      <c r="O88" s="31"/>
      <c r="P88" s="31"/>
      <c r="Q88" s="31"/>
      <c r="R88" s="31"/>
      <c r="S88" s="31"/>
      <c r="T88" s="31"/>
      <c r="U88" s="31"/>
      <c r="V88" s="31">
        <v>1</v>
      </c>
      <c r="W88" s="31"/>
      <c r="X88" s="31"/>
      <c r="Y88" s="31">
        <v>1</v>
      </c>
    </row>
    <row r="89" spans="1:25" ht="21" customHeight="1" x14ac:dyDescent="0.25">
      <c r="A89" s="74">
        <v>3</v>
      </c>
      <c r="B89" s="26" t="s">
        <v>1039</v>
      </c>
      <c r="C89" s="81" t="s">
        <v>72</v>
      </c>
      <c r="D89" s="26" t="s">
        <v>124</v>
      </c>
      <c r="E89" s="37"/>
      <c r="F89" s="37"/>
      <c r="G89" s="37"/>
      <c r="H89" s="37"/>
      <c r="I89" s="37"/>
      <c r="J89" s="37"/>
      <c r="K89" s="37"/>
      <c r="L89" s="144" t="s">
        <v>1369</v>
      </c>
      <c r="M89" s="37" t="str">
        <f t="shared" si="2"/>
        <v/>
      </c>
      <c r="N89" s="37" t="str">
        <f t="shared" si="3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customHeight="1" x14ac:dyDescent="0.25">
      <c r="A90" s="74">
        <v>3</v>
      </c>
      <c r="B90" s="26" t="s">
        <v>1039</v>
      </c>
      <c r="C90" s="81" t="s">
        <v>359</v>
      </c>
      <c r="D90" s="26" t="s">
        <v>153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2"/>
        <v/>
      </c>
      <c r="N90" s="37" t="str">
        <f t="shared" si="3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customHeight="1" x14ac:dyDescent="0.25">
      <c r="A91" s="74">
        <v>3</v>
      </c>
      <c r="B91" s="26" t="s">
        <v>526</v>
      </c>
      <c r="C91" s="81" t="s">
        <v>72</v>
      </c>
      <c r="D91" s="26" t="s">
        <v>150</v>
      </c>
      <c r="E91" s="37"/>
      <c r="F91" s="37"/>
      <c r="G91" s="37"/>
      <c r="H91" s="37" t="s">
        <v>1350</v>
      </c>
      <c r="I91" s="37"/>
      <c r="J91" s="37"/>
      <c r="K91" s="37"/>
      <c r="L91" s="135"/>
      <c r="M91" s="37" t="str">
        <f t="shared" si="2"/>
        <v>YES</v>
      </c>
      <c r="N91" s="37" t="str">
        <f t="shared" si="3"/>
        <v>YES</v>
      </c>
      <c r="O91" s="31"/>
      <c r="P91" s="31"/>
      <c r="Q91" s="31">
        <v>1</v>
      </c>
      <c r="R91" s="31"/>
      <c r="S91" s="31"/>
      <c r="T91" s="31"/>
      <c r="U91" s="31"/>
      <c r="V91" s="31"/>
      <c r="W91" s="31"/>
      <c r="X91" s="31"/>
      <c r="Y91" s="31"/>
    </row>
    <row r="92" spans="1:25" ht="21" customHeight="1" x14ac:dyDescent="0.25">
      <c r="A92" s="74">
        <v>3</v>
      </c>
      <c r="B92" s="26" t="s">
        <v>526</v>
      </c>
      <c r="C92" s="81" t="s">
        <v>366</v>
      </c>
      <c r="D92" s="26" t="s">
        <v>164</v>
      </c>
      <c r="E92" s="37"/>
      <c r="F92" s="37"/>
      <c r="G92" s="37"/>
      <c r="H92" s="37"/>
      <c r="I92" s="37"/>
      <c r="J92" s="37"/>
      <c r="K92" s="37" t="s">
        <v>1355</v>
      </c>
      <c r="L92" s="135"/>
      <c r="M92" s="37" t="str">
        <f t="shared" si="2"/>
        <v/>
      </c>
      <c r="N92" s="37" t="str">
        <f t="shared" si="3"/>
        <v>YES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21" customFormat="1" ht="21" customHeight="1" x14ac:dyDescent="0.25">
      <c r="A93" s="74">
        <v>3</v>
      </c>
      <c r="B93" s="26" t="s">
        <v>527</v>
      </c>
      <c r="C93" s="81" t="s">
        <v>72</v>
      </c>
      <c r="D93" s="26" t="s">
        <v>178</v>
      </c>
      <c r="E93" s="37"/>
      <c r="F93" s="37"/>
      <c r="G93" s="37"/>
      <c r="H93" s="37"/>
      <c r="I93" s="37" t="s">
        <v>1362</v>
      </c>
      <c r="J93" s="37"/>
      <c r="K93" s="37"/>
      <c r="L93" s="135"/>
      <c r="M93" s="37" t="str">
        <f t="shared" si="2"/>
        <v>YES</v>
      </c>
      <c r="N93" s="37" t="str">
        <f t="shared" si="3"/>
        <v>YES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1</v>
      </c>
    </row>
    <row r="94" spans="1:25" ht="21" customHeight="1" x14ac:dyDescent="0.25">
      <c r="A94" s="74">
        <v>3</v>
      </c>
      <c r="B94" s="26" t="s">
        <v>527</v>
      </c>
      <c r="C94" s="81" t="s">
        <v>377</v>
      </c>
      <c r="D94" s="26" t="s">
        <v>84</v>
      </c>
      <c r="E94" s="37"/>
      <c r="F94" s="37"/>
      <c r="G94" s="37"/>
      <c r="H94" s="37"/>
      <c r="I94" s="37"/>
      <c r="J94" s="37"/>
      <c r="K94" s="37"/>
      <c r="L94" s="135"/>
      <c r="M94" s="37" t="str">
        <f t="shared" si="2"/>
        <v/>
      </c>
      <c r="N94" s="37" t="str">
        <f t="shared" si="3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customHeight="1" x14ac:dyDescent="0.25">
      <c r="A95" s="74">
        <v>3</v>
      </c>
      <c r="B95" s="26" t="s">
        <v>528</v>
      </c>
      <c r="C95" s="81" t="s">
        <v>72</v>
      </c>
      <c r="D95" s="26" t="s">
        <v>99</v>
      </c>
      <c r="E95" s="37"/>
      <c r="F95" s="37"/>
      <c r="G95" s="37"/>
      <c r="H95" s="37"/>
      <c r="I95" s="37"/>
      <c r="J95" s="37"/>
      <c r="K95" s="37"/>
      <c r="L95" s="135" t="s">
        <v>1386</v>
      </c>
      <c r="M95" s="37" t="str">
        <f t="shared" si="2"/>
        <v/>
      </c>
      <c r="N95" s="37" t="str">
        <f t="shared" si="3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1" customHeight="1" x14ac:dyDescent="0.25">
      <c r="A96" s="74">
        <v>3</v>
      </c>
      <c r="B96" s="26" t="s">
        <v>528</v>
      </c>
      <c r="C96" s="81" t="s">
        <v>347</v>
      </c>
      <c r="D96" s="26" t="s">
        <v>109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2"/>
        <v/>
      </c>
      <c r="N96" s="37" t="str">
        <f t="shared" si="3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customHeight="1" x14ac:dyDescent="0.25">
      <c r="A97" s="74">
        <v>3</v>
      </c>
      <c r="B97" s="26" t="s">
        <v>529</v>
      </c>
      <c r="C97" s="81" t="s">
        <v>72</v>
      </c>
      <c r="D97" s="26" t="s">
        <v>122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2"/>
        <v/>
      </c>
      <c r="N97" s="37" t="str">
        <f t="shared" si="3"/>
        <v/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21" customHeight="1" x14ac:dyDescent="0.25">
      <c r="A98" s="74">
        <v>3</v>
      </c>
      <c r="B98" s="26" t="s">
        <v>529</v>
      </c>
      <c r="C98" s="81" t="s">
        <v>367</v>
      </c>
      <c r="D98" s="26" t="s">
        <v>137</v>
      </c>
      <c r="E98" s="37"/>
      <c r="F98" s="37"/>
      <c r="G98" s="37"/>
      <c r="H98" s="37"/>
      <c r="I98" s="37"/>
      <c r="J98" s="37"/>
      <c r="K98" s="37"/>
      <c r="L98" s="135"/>
      <c r="M98" s="37" t="str">
        <f t="shared" si="2"/>
        <v/>
      </c>
      <c r="N98" s="37" t="str">
        <f t="shared" si="3"/>
        <v/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21" customHeight="1" x14ac:dyDescent="0.25">
      <c r="A99" s="74">
        <v>3</v>
      </c>
      <c r="B99" s="26" t="s">
        <v>1040</v>
      </c>
      <c r="C99" s="81" t="s">
        <v>385</v>
      </c>
      <c r="D99" s="26" t="s">
        <v>151</v>
      </c>
      <c r="E99" s="37"/>
      <c r="F99" s="37"/>
      <c r="G99" s="37"/>
      <c r="H99" s="37"/>
      <c r="I99" s="37"/>
      <c r="J99" s="37"/>
      <c r="K99" s="37"/>
      <c r="L99" s="135"/>
      <c r="M99" s="37" t="str">
        <f t="shared" si="2"/>
        <v/>
      </c>
      <c r="N99" s="37" t="str">
        <f t="shared" si="3"/>
        <v/>
      </c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21" customHeight="1" x14ac:dyDescent="0.25">
      <c r="A100" s="74">
        <v>3</v>
      </c>
      <c r="B100" s="26" t="s">
        <v>1040</v>
      </c>
      <c r="C100" s="81" t="s">
        <v>72</v>
      </c>
      <c r="D100" s="26" t="s">
        <v>165</v>
      </c>
      <c r="E100" s="37"/>
      <c r="F100" s="37"/>
      <c r="G100" s="37"/>
      <c r="H100" s="37" t="s">
        <v>1350</v>
      </c>
      <c r="I100" s="37"/>
      <c r="J100" s="37"/>
      <c r="K100" s="37"/>
      <c r="L100" s="135"/>
      <c r="M100" s="37" t="str">
        <f t="shared" si="2"/>
        <v>YES</v>
      </c>
      <c r="N100" s="37" t="str">
        <f t="shared" si="3"/>
        <v>YES</v>
      </c>
      <c r="O100" s="31"/>
      <c r="P100" s="31"/>
      <c r="Q100" s="31"/>
      <c r="R100" s="31"/>
      <c r="S100" s="31"/>
      <c r="T100" s="31"/>
      <c r="U100" s="31">
        <v>1</v>
      </c>
      <c r="V100" s="31"/>
      <c r="W100" s="31"/>
      <c r="X100" s="31"/>
      <c r="Y100" s="31"/>
    </row>
    <row r="101" spans="1:25" ht="21" customHeight="1" x14ac:dyDescent="0.25">
      <c r="A101" s="74">
        <v>3</v>
      </c>
      <c r="B101" s="149" t="s">
        <v>497</v>
      </c>
      <c r="C101" s="150" t="s">
        <v>371</v>
      </c>
      <c r="D101" s="149" t="s">
        <v>85</v>
      </c>
      <c r="E101" s="151"/>
      <c r="F101" s="151"/>
      <c r="G101" s="151"/>
      <c r="H101" s="151" t="s">
        <v>1352</v>
      </c>
      <c r="I101" s="151"/>
      <c r="J101" s="151"/>
      <c r="K101" s="151"/>
      <c r="L101" s="135" t="s">
        <v>1386</v>
      </c>
      <c r="M101" s="37" t="str">
        <f t="shared" si="2"/>
        <v>YES</v>
      </c>
      <c r="N101" s="37" t="str">
        <f t="shared" si="3"/>
        <v>YES</v>
      </c>
      <c r="O101" s="31"/>
      <c r="P101" s="31"/>
      <c r="Q101" s="31"/>
      <c r="R101" s="31"/>
      <c r="S101" s="31"/>
      <c r="T101" s="31"/>
      <c r="U101" s="31">
        <v>1</v>
      </c>
      <c r="V101" s="31"/>
      <c r="W101" s="31"/>
      <c r="X101" s="31"/>
      <c r="Y101" s="31"/>
    </row>
    <row r="102" spans="1:25" ht="21" customHeight="1" x14ac:dyDescent="0.25">
      <c r="A102" s="74">
        <v>3</v>
      </c>
      <c r="B102" s="26" t="s">
        <v>497</v>
      </c>
      <c r="C102" s="81" t="s">
        <v>72</v>
      </c>
      <c r="D102" s="26" t="s">
        <v>100</v>
      </c>
      <c r="E102" s="37"/>
      <c r="F102" s="37"/>
      <c r="G102" s="37"/>
      <c r="H102" s="37"/>
      <c r="I102" s="37"/>
      <c r="J102" s="37"/>
      <c r="K102" s="37"/>
      <c r="L102" s="135"/>
      <c r="M102" s="37" t="str">
        <f t="shared" si="2"/>
        <v/>
      </c>
      <c r="N102" s="37" t="str">
        <f t="shared" si="3"/>
        <v/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ht="21" customHeight="1" x14ac:dyDescent="0.25">
      <c r="A103" s="74">
        <v>3</v>
      </c>
      <c r="B103" s="26" t="s">
        <v>498</v>
      </c>
      <c r="C103" s="81" t="s">
        <v>72</v>
      </c>
      <c r="D103" s="26" t="s">
        <v>123</v>
      </c>
      <c r="E103" s="37"/>
      <c r="F103" s="37"/>
      <c r="G103" s="37"/>
      <c r="H103" s="37"/>
      <c r="I103" s="37"/>
      <c r="J103" s="37"/>
      <c r="K103" s="37"/>
      <c r="L103" s="135"/>
      <c r="M103" s="37" t="str">
        <f t="shared" si="2"/>
        <v/>
      </c>
      <c r="N103" s="37" t="str">
        <f t="shared" si="3"/>
        <v/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ht="21" customHeight="1" x14ac:dyDescent="0.25">
      <c r="A104" s="74">
        <v>3</v>
      </c>
      <c r="B104" s="26" t="s">
        <v>498</v>
      </c>
      <c r="C104" s="81" t="s">
        <v>348</v>
      </c>
      <c r="D104" s="26" t="s">
        <v>138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2"/>
        <v/>
      </c>
      <c r="N104" s="37" t="str">
        <f t="shared" si="3"/>
        <v/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ht="21" customHeight="1" x14ac:dyDescent="0.25">
      <c r="A105" s="74">
        <v>3</v>
      </c>
      <c r="B105" s="26" t="s">
        <v>1041</v>
      </c>
      <c r="C105" s="81" t="s">
        <v>72</v>
      </c>
      <c r="D105" s="26" t="s">
        <v>152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2"/>
        <v/>
      </c>
      <c r="N105" s="37" t="str">
        <f t="shared" si="3"/>
        <v/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ht="21" customHeight="1" x14ac:dyDescent="0.25">
      <c r="A106" s="74">
        <v>3</v>
      </c>
      <c r="B106" s="26" t="s">
        <v>1041</v>
      </c>
      <c r="C106" s="81" t="s">
        <v>380</v>
      </c>
      <c r="D106" s="26" t="s">
        <v>179</v>
      </c>
      <c r="E106" s="37"/>
      <c r="F106" s="37"/>
      <c r="G106" s="37"/>
      <c r="H106" s="37"/>
      <c r="I106" s="37"/>
      <c r="J106" s="37"/>
      <c r="K106" s="37"/>
      <c r="L106" s="135"/>
      <c r="M106" s="37" t="str">
        <f t="shared" si="2"/>
        <v/>
      </c>
      <c r="N106" s="37" t="str">
        <f t="shared" si="3"/>
        <v/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ht="21" customHeight="1" x14ac:dyDescent="0.25">
      <c r="A107" s="74">
        <v>3</v>
      </c>
      <c r="B107" s="26" t="s">
        <v>499</v>
      </c>
      <c r="C107" s="81" t="s">
        <v>72</v>
      </c>
      <c r="D107" s="26" t="s">
        <v>166</v>
      </c>
      <c r="E107" s="37"/>
      <c r="F107" s="37"/>
      <c r="G107" s="37"/>
      <c r="H107" s="37"/>
      <c r="I107" s="37"/>
      <c r="J107" s="37"/>
      <c r="K107" s="37"/>
      <c r="L107" s="135"/>
      <c r="M107" s="37" t="str">
        <f t="shared" si="2"/>
        <v/>
      </c>
      <c r="N107" s="37" t="str">
        <f t="shared" si="3"/>
        <v/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ht="21" customHeight="1" x14ac:dyDescent="0.25">
      <c r="A108" s="74">
        <v>3</v>
      </c>
      <c r="B108" s="26" t="s">
        <v>499</v>
      </c>
      <c r="C108" s="81">
        <v>17561</v>
      </c>
      <c r="D108" s="26" t="s">
        <v>86</v>
      </c>
      <c r="E108" s="37"/>
      <c r="F108" s="37"/>
      <c r="G108" s="37"/>
      <c r="H108" s="37"/>
      <c r="I108" s="37"/>
      <c r="J108" s="37"/>
      <c r="K108" s="37"/>
      <c r="L108" s="144" t="s">
        <v>1368</v>
      </c>
      <c r="M108" s="37" t="str">
        <f t="shared" si="2"/>
        <v/>
      </c>
      <c r="N108" s="37" t="str">
        <f t="shared" si="3"/>
        <v/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ht="21" customHeight="1" x14ac:dyDescent="0.25">
      <c r="A109" s="74">
        <v>3</v>
      </c>
      <c r="B109" s="26" t="s">
        <v>500</v>
      </c>
      <c r="C109" s="81">
        <v>17507</v>
      </c>
      <c r="D109" s="26" t="s">
        <v>101</v>
      </c>
      <c r="E109" s="37"/>
      <c r="F109" s="37"/>
      <c r="G109" s="37"/>
      <c r="H109" s="37"/>
      <c r="I109" s="37"/>
      <c r="J109" s="37"/>
      <c r="K109" s="37"/>
      <c r="L109" s="144" t="s">
        <v>1368</v>
      </c>
      <c r="M109" s="37" t="str">
        <f t="shared" si="2"/>
        <v/>
      </c>
      <c r="N109" s="37" t="str">
        <f t="shared" si="3"/>
        <v/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ht="21" customHeight="1" x14ac:dyDescent="0.25">
      <c r="A110" s="74">
        <v>3</v>
      </c>
      <c r="B110" s="26" t="s">
        <v>500</v>
      </c>
      <c r="C110" s="81"/>
      <c r="D110" s="26" t="s">
        <v>110</v>
      </c>
      <c r="E110" s="37"/>
      <c r="F110" s="37"/>
      <c r="G110" s="37"/>
      <c r="H110" s="37"/>
      <c r="I110" s="37"/>
      <c r="J110" s="37"/>
      <c r="K110" s="37"/>
      <c r="L110" s="135"/>
      <c r="M110" s="37" t="str">
        <f t="shared" si="2"/>
        <v/>
      </c>
      <c r="N110" s="37" t="str">
        <f t="shared" si="3"/>
        <v/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ht="21" customHeight="1" x14ac:dyDescent="0.25">
      <c r="A111" s="74">
        <v>3</v>
      </c>
      <c r="B111" s="26" t="s">
        <v>530</v>
      </c>
      <c r="C111" s="81" t="s">
        <v>72</v>
      </c>
      <c r="D111" s="26" t="s">
        <v>136</v>
      </c>
      <c r="E111" s="37"/>
      <c r="F111" s="37"/>
      <c r="G111" s="37"/>
      <c r="H111" s="37" t="s">
        <v>1362</v>
      </c>
      <c r="I111" s="37" t="s">
        <v>1350</v>
      </c>
      <c r="J111" s="37"/>
      <c r="K111" s="37"/>
      <c r="L111" s="135"/>
      <c r="M111" s="37" t="str">
        <f t="shared" si="2"/>
        <v>YES</v>
      </c>
      <c r="N111" s="37" t="str">
        <f t="shared" si="3"/>
        <v>YES</v>
      </c>
      <c r="O111" s="31"/>
      <c r="P111" s="31"/>
      <c r="Q111" s="31"/>
      <c r="R111" s="31"/>
      <c r="S111" s="31"/>
      <c r="T111" s="31"/>
      <c r="U111" s="31">
        <v>1</v>
      </c>
      <c r="V111" s="31"/>
      <c r="W111" s="31"/>
      <c r="X111" s="31"/>
      <c r="Y111" s="31">
        <v>1</v>
      </c>
    </row>
    <row r="112" spans="1:25" ht="21" customHeight="1" x14ac:dyDescent="0.25">
      <c r="A112" s="74">
        <v>3</v>
      </c>
      <c r="B112" s="26" t="s">
        <v>530</v>
      </c>
      <c r="C112" s="81" t="s">
        <v>349</v>
      </c>
      <c r="D112" s="26" t="s">
        <v>139</v>
      </c>
      <c r="E112" s="37"/>
      <c r="F112" s="37"/>
      <c r="G112" s="37"/>
      <c r="H112" s="37"/>
      <c r="I112" s="37"/>
      <c r="J112" s="37"/>
      <c r="K112" s="37"/>
      <c r="L112" s="135"/>
      <c r="M112" s="37" t="str">
        <f t="shared" si="2"/>
        <v/>
      </c>
      <c r="N112" s="37" t="str">
        <f t="shared" si="3"/>
        <v/>
      </c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ht="21" customHeight="1" x14ac:dyDescent="0.25">
      <c r="A113" s="74">
        <v>3</v>
      </c>
      <c r="B113" s="26" t="s">
        <v>1042</v>
      </c>
      <c r="C113" s="81" t="s">
        <v>72</v>
      </c>
      <c r="D113" s="26" t="s">
        <v>180</v>
      </c>
      <c r="E113" s="37"/>
      <c r="F113" s="37"/>
      <c r="G113" s="37"/>
      <c r="H113" s="37"/>
      <c r="I113" s="37"/>
      <c r="J113" s="37"/>
      <c r="K113" s="37"/>
      <c r="L113" s="135"/>
      <c r="M113" s="37" t="str">
        <f t="shared" si="2"/>
        <v/>
      </c>
      <c r="N113" s="37" t="str">
        <f t="shared" si="3"/>
        <v/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ht="21" customHeight="1" x14ac:dyDescent="0.25">
      <c r="A114" s="74">
        <v>3</v>
      </c>
      <c r="B114" s="26" t="s">
        <v>1042</v>
      </c>
      <c r="C114" s="81" t="s">
        <v>379</v>
      </c>
      <c r="D114" s="26" t="s">
        <v>189</v>
      </c>
      <c r="E114" s="37"/>
      <c r="F114" s="37"/>
      <c r="G114" s="37"/>
      <c r="H114" s="37"/>
      <c r="I114" s="37" t="s">
        <v>1350</v>
      </c>
      <c r="J114" s="37"/>
      <c r="K114" s="37"/>
      <c r="L114" s="135"/>
      <c r="M114" s="37" t="str">
        <f t="shared" si="2"/>
        <v>YES</v>
      </c>
      <c r="N114" s="37" t="str">
        <f t="shared" si="3"/>
        <v>YES</v>
      </c>
      <c r="O114" s="31"/>
      <c r="P114" s="31"/>
      <c r="Q114" s="31"/>
      <c r="R114" s="31"/>
      <c r="S114" s="31"/>
      <c r="T114" s="31"/>
      <c r="U114" s="31">
        <v>1</v>
      </c>
      <c r="V114" s="31"/>
      <c r="W114" s="31"/>
      <c r="X114" s="31"/>
      <c r="Y114" s="31">
        <v>1</v>
      </c>
    </row>
    <row r="115" spans="1:25" ht="21" customHeight="1" x14ac:dyDescent="0.25">
      <c r="A115" s="74">
        <v>3</v>
      </c>
      <c r="B115" s="26" t="s">
        <v>531</v>
      </c>
      <c r="C115" s="81" t="s">
        <v>72</v>
      </c>
      <c r="D115" s="26" t="s">
        <v>167</v>
      </c>
      <c r="E115" s="37"/>
      <c r="F115" s="37"/>
      <c r="G115" s="37"/>
      <c r="H115" s="37"/>
      <c r="I115" s="37" t="s">
        <v>1350</v>
      </c>
      <c r="J115" s="37"/>
      <c r="K115" s="37"/>
      <c r="L115" s="135"/>
      <c r="M115" s="37" t="str">
        <f t="shared" si="2"/>
        <v>YES</v>
      </c>
      <c r="N115" s="37" t="str">
        <f t="shared" si="3"/>
        <v>YES</v>
      </c>
      <c r="O115" s="31"/>
      <c r="P115" s="31"/>
      <c r="Q115" s="31"/>
      <c r="R115" s="31"/>
      <c r="S115" s="31"/>
      <c r="T115" s="31"/>
      <c r="U115" s="31">
        <v>1</v>
      </c>
      <c r="V115" s="31"/>
      <c r="W115" s="31"/>
      <c r="X115" s="31"/>
      <c r="Y115" s="31"/>
    </row>
    <row r="116" spans="1:25" ht="21" customHeight="1" x14ac:dyDescent="0.25">
      <c r="A116" s="74">
        <v>3</v>
      </c>
      <c r="B116" s="26" t="s">
        <v>531</v>
      </c>
      <c r="C116" s="81" t="s">
        <v>372</v>
      </c>
      <c r="D116" s="26" t="s">
        <v>87</v>
      </c>
      <c r="E116" s="37"/>
      <c r="F116" s="37"/>
      <c r="G116" s="37"/>
      <c r="H116" s="37"/>
      <c r="I116" s="37"/>
      <c r="J116" s="37"/>
      <c r="K116" s="37"/>
      <c r="L116" s="135"/>
      <c r="M116" s="37" t="str">
        <f t="shared" si="2"/>
        <v/>
      </c>
      <c r="N116" s="37" t="str">
        <f t="shared" si="3"/>
        <v/>
      </c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ht="21" customHeight="1" x14ac:dyDescent="0.25">
      <c r="A117" s="74">
        <v>3</v>
      </c>
      <c r="B117" s="26" t="s">
        <v>532</v>
      </c>
      <c r="C117" s="81" t="s">
        <v>72</v>
      </c>
      <c r="D117" s="26" t="s">
        <v>102</v>
      </c>
      <c r="E117" s="37"/>
      <c r="F117" s="37"/>
      <c r="G117" s="37"/>
      <c r="H117" s="37"/>
      <c r="I117" s="37"/>
      <c r="J117" s="37"/>
      <c r="K117" s="37"/>
      <c r="L117" s="135"/>
      <c r="M117" s="37" t="str">
        <f t="shared" si="2"/>
        <v/>
      </c>
      <c r="N117" s="37" t="str">
        <f t="shared" si="3"/>
        <v/>
      </c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ht="21" customHeight="1" x14ac:dyDescent="0.25">
      <c r="A118" s="74">
        <v>3</v>
      </c>
      <c r="B118" s="26" t="s">
        <v>532</v>
      </c>
      <c r="C118" s="81" t="s">
        <v>343</v>
      </c>
      <c r="D118" s="26" t="s">
        <v>125</v>
      </c>
      <c r="E118" s="37"/>
      <c r="F118" s="37"/>
      <c r="G118" s="37"/>
      <c r="H118" s="37"/>
      <c r="I118" s="37"/>
      <c r="J118" s="37"/>
      <c r="K118" s="37"/>
      <c r="L118" s="135"/>
      <c r="M118" s="37" t="str">
        <f t="shared" si="2"/>
        <v/>
      </c>
      <c r="N118" s="37" t="str">
        <f t="shared" si="3"/>
        <v/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ht="21" customHeight="1" x14ac:dyDescent="0.25">
      <c r="A119" s="74">
        <v>3</v>
      </c>
      <c r="B119" s="26" t="s">
        <v>501</v>
      </c>
      <c r="C119" s="81" t="s">
        <v>72</v>
      </c>
      <c r="D119" s="26" t="s">
        <v>140</v>
      </c>
      <c r="E119" s="37"/>
      <c r="F119" s="37"/>
      <c r="G119" s="37"/>
      <c r="H119" s="37"/>
      <c r="I119" s="37"/>
      <c r="J119" s="37"/>
      <c r="K119" s="37"/>
      <c r="L119" s="135"/>
      <c r="M119" s="37" t="str">
        <f t="shared" si="2"/>
        <v/>
      </c>
      <c r="N119" s="37" t="str">
        <f t="shared" si="3"/>
        <v/>
      </c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21" customHeight="1" x14ac:dyDescent="0.25">
      <c r="A120" s="74">
        <v>3</v>
      </c>
      <c r="B120" s="26" t="s">
        <v>501</v>
      </c>
      <c r="C120" s="81" t="s">
        <v>354</v>
      </c>
      <c r="D120" s="26" t="s">
        <v>184</v>
      </c>
      <c r="E120" s="37"/>
      <c r="F120" s="37"/>
      <c r="G120" s="37"/>
      <c r="H120" s="37"/>
      <c r="I120" s="37"/>
      <c r="J120" s="37"/>
      <c r="K120" s="37"/>
      <c r="L120" s="135"/>
      <c r="M120" s="37" t="str">
        <f t="shared" si="2"/>
        <v/>
      </c>
      <c r="N120" s="37" t="str">
        <f t="shared" si="3"/>
        <v/>
      </c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21" customHeight="1" x14ac:dyDescent="0.25">
      <c r="A121" s="74">
        <v>3</v>
      </c>
      <c r="B121" s="26" t="s">
        <v>502</v>
      </c>
      <c r="C121" s="81" t="s">
        <v>72</v>
      </c>
      <c r="D121" s="26" t="s">
        <v>185</v>
      </c>
      <c r="E121" s="37"/>
      <c r="F121" s="37"/>
      <c r="G121" s="37"/>
      <c r="H121" s="37"/>
      <c r="I121" s="37"/>
      <c r="J121" s="37"/>
      <c r="K121" s="37"/>
      <c r="L121" s="135"/>
      <c r="M121" s="37" t="str">
        <f t="shared" si="2"/>
        <v/>
      </c>
      <c r="N121" s="37" t="str">
        <f t="shared" si="3"/>
        <v/>
      </c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21" customHeight="1" x14ac:dyDescent="0.25">
      <c r="A122" s="74">
        <v>3</v>
      </c>
      <c r="B122" s="26" t="s">
        <v>502</v>
      </c>
      <c r="C122" s="81" t="s">
        <v>368</v>
      </c>
      <c r="D122" s="26" t="s">
        <v>186</v>
      </c>
      <c r="E122" s="37"/>
      <c r="F122" s="37"/>
      <c r="G122" s="37"/>
      <c r="H122" s="37"/>
      <c r="I122" s="37"/>
      <c r="J122" s="37"/>
      <c r="K122" s="37"/>
      <c r="L122" s="135"/>
      <c r="M122" s="37" t="str">
        <f t="shared" si="2"/>
        <v/>
      </c>
      <c r="N122" s="37" t="str">
        <f t="shared" si="3"/>
        <v/>
      </c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21" customHeight="1" x14ac:dyDescent="0.25">
      <c r="A123" s="74">
        <v>3</v>
      </c>
      <c r="B123" s="26" t="s">
        <v>1043</v>
      </c>
      <c r="C123" s="81" t="s">
        <v>72</v>
      </c>
      <c r="D123" s="26" t="s">
        <v>187</v>
      </c>
      <c r="E123" s="37"/>
      <c r="F123" s="37"/>
      <c r="G123" s="37"/>
      <c r="H123" s="37"/>
      <c r="I123" s="37" t="s">
        <v>1362</v>
      </c>
      <c r="J123" s="37"/>
      <c r="K123" s="37"/>
      <c r="L123" s="135"/>
      <c r="M123" s="37" t="str">
        <f t="shared" si="2"/>
        <v>YES</v>
      </c>
      <c r="N123" s="37" t="str">
        <f t="shared" si="3"/>
        <v>YES</v>
      </c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</v>
      </c>
    </row>
    <row r="124" spans="1:25" ht="21" customHeight="1" x14ac:dyDescent="0.25">
      <c r="A124" s="74">
        <v>3</v>
      </c>
      <c r="B124" s="26" t="s">
        <v>1043</v>
      </c>
      <c r="C124" s="81" t="s">
        <v>386</v>
      </c>
      <c r="D124" s="26" t="s">
        <v>188</v>
      </c>
      <c r="E124" s="37"/>
      <c r="F124" s="37"/>
      <c r="G124" s="37"/>
      <c r="H124" s="37"/>
      <c r="I124" s="37" t="s">
        <v>1362</v>
      </c>
      <c r="J124" s="37"/>
      <c r="K124" s="37"/>
      <c r="L124" s="135"/>
      <c r="M124" s="37" t="str">
        <f t="shared" si="2"/>
        <v>YES</v>
      </c>
      <c r="N124" s="37" t="str">
        <f t="shared" si="3"/>
        <v>YES</v>
      </c>
      <c r="O124" s="31"/>
      <c r="P124" s="31"/>
      <c r="Q124" s="31"/>
      <c r="R124" s="31"/>
      <c r="S124" s="31"/>
      <c r="T124" s="31"/>
      <c r="U124" s="31"/>
      <c r="V124" s="31">
        <v>1</v>
      </c>
      <c r="W124" s="31"/>
      <c r="X124" s="31"/>
      <c r="Y124" s="31">
        <v>1</v>
      </c>
    </row>
    <row r="125" spans="1:25" ht="21" customHeight="1" x14ac:dyDescent="0.25">
      <c r="A125" s="74">
        <v>3</v>
      </c>
      <c r="B125" s="26" t="s">
        <v>182</v>
      </c>
      <c r="C125" s="81" t="s">
        <v>387</v>
      </c>
      <c r="D125" s="77" t="s">
        <v>388</v>
      </c>
      <c r="E125" s="37"/>
      <c r="F125" s="37"/>
      <c r="G125" s="37"/>
      <c r="H125" s="37"/>
      <c r="I125" s="37"/>
      <c r="J125" s="37"/>
      <c r="K125" s="37"/>
      <c r="L125" s="135"/>
      <c r="M125" s="37" t="str">
        <f t="shared" si="2"/>
        <v/>
      </c>
      <c r="N125" s="37" t="str">
        <f t="shared" si="3"/>
        <v/>
      </c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21" customHeight="1" x14ac:dyDescent="0.25">
      <c r="A126" s="78"/>
      <c r="B126" s="78">
        <f>SUBTOTAL(103,A2:A125)</f>
        <v>124</v>
      </c>
      <c r="C126" s="82"/>
      <c r="D126" s="78"/>
      <c r="E126" s="52">
        <f t="shared" ref="E126:K126" si="4">COUNTA(E2:E125)</f>
        <v>0</v>
      </c>
      <c r="F126" s="52">
        <f t="shared" si="4"/>
        <v>2</v>
      </c>
      <c r="G126" s="52">
        <f t="shared" si="4"/>
        <v>0</v>
      </c>
      <c r="H126" s="52">
        <f t="shared" si="4"/>
        <v>29</v>
      </c>
      <c r="I126" s="52">
        <f t="shared" si="4"/>
        <v>38</v>
      </c>
      <c r="J126" s="52">
        <f t="shared" si="4"/>
        <v>1</v>
      </c>
      <c r="K126" s="52">
        <f t="shared" si="4"/>
        <v>4</v>
      </c>
      <c r="L126" s="32"/>
      <c r="M126" s="34">
        <f>COUNTIF(M2:M125,"YES")</f>
        <v>54</v>
      </c>
      <c r="N126" s="34">
        <f>COUNTIF(N2:N125,"YES")</f>
        <v>56</v>
      </c>
      <c r="O126" s="52">
        <f t="shared" ref="O126:Y126" si="5">COUNTA(O2:O118)</f>
        <v>0</v>
      </c>
      <c r="P126" s="52">
        <f t="shared" si="5"/>
        <v>1</v>
      </c>
      <c r="Q126" s="52">
        <f t="shared" si="5"/>
        <v>10</v>
      </c>
      <c r="R126" s="52">
        <f t="shared" si="5"/>
        <v>4</v>
      </c>
      <c r="S126" s="52">
        <f t="shared" si="5"/>
        <v>1</v>
      </c>
      <c r="T126" s="52">
        <f t="shared" si="5"/>
        <v>0</v>
      </c>
      <c r="U126" s="52">
        <f t="shared" si="5"/>
        <v>21</v>
      </c>
      <c r="V126" s="52">
        <f t="shared" si="5"/>
        <v>2</v>
      </c>
      <c r="W126" s="52">
        <f t="shared" si="5"/>
        <v>1</v>
      </c>
      <c r="X126" s="52">
        <f t="shared" si="5"/>
        <v>0</v>
      </c>
      <c r="Y126" s="52">
        <f t="shared" si="5"/>
        <v>27</v>
      </c>
    </row>
    <row r="127" spans="1:25" ht="21" customHeight="1" x14ac:dyDescent="0.3">
      <c r="A127" s="133"/>
      <c r="B127" s="11"/>
      <c r="C127" s="68"/>
      <c r="D127" s="11" t="s">
        <v>1362</v>
      </c>
      <c r="E127" s="132"/>
      <c r="F127" s="134"/>
      <c r="G127" s="132"/>
      <c r="H127" s="34">
        <f>COUNTIF(H2:H125,"No Cxn")</f>
        <v>2</v>
      </c>
      <c r="I127" s="34">
        <f t="shared" ref="I127:J127" si="6">COUNTIF(I2:I125,"No Cxn")</f>
        <v>31</v>
      </c>
      <c r="J127" s="34">
        <f t="shared" si="6"/>
        <v>0</v>
      </c>
      <c r="K127" s="132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21" customHeight="1" x14ac:dyDescent="0.3">
      <c r="A128" s="133"/>
      <c r="B128" s="11"/>
      <c r="C128" s="68"/>
      <c r="D128" s="11" t="s">
        <v>1462</v>
      </c>
      <c r="E128" s="132"/>
      <c r="F128" s="134"/>
      <c r="G128" s="132"/>
      <c r="H128" s="34">
        <f>COUNTIF(H1:H125,"Stuck")</f>
        <v>0</v>
      </c>
      <c r="I128" s="34">
        <f t="shared" ref="I128:J128" si="7">COUNTIF(I1:I125,"Stuck")</f>
        <v>0</v>
      </c>
      <c r="J128" s="34">
        <f t="shared" si="7"/>
        <v>0</v>
      </c>
      <c r="K128" s="132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21" customHeight="1" x14ac:dyDescent="0.3">
      <c r="A129" s="133"/>
      <c r="B129" s="11"/>
      <c r="C129" s="68"/>
      <c r="D129" s="11" t="s">
        <v>1350</v>
      </c>
      <c r="E129" s="34">
        <f>COUNTIF(E2:E125,"In")</f>
        <v>0</v>
      </c>
      <c r="F129" s="132"/>
      <c r="G129" s="132"/>
      <c r="H129" s="34">
        <f>COUNTIF(H2:H125,"In")</f>
        <v>24</v>
      </c>
      <c r="I129" s="34">
        <f>COUNTIF(I2:I125,"In")</f>
        <v>7</v>
      </c>
      <c r="J129" s="34">
        <f>COUNTIF(J2:J125,"In")</f>
        <v>1</v>
      </c>
      <c r="K129" s="132"/>
      <c r="L129" s="2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s="32" customFormat="1" ht="21" customHeight="1" x14ac:dyDescent="0.3">
      <c r="A130" s="133"/>
      <c r="B130" s="11"/>
      <c r="C130" s="68"/>
      <c r="D130" s="11" t="s">
        <v>1352</v>
      </c>
      <c r="E130" s="34">
        <f>COUNTIF(E2:E126,"Out")</f>
        <v>0</v>
      </c>
      <c r="F130" s="134"/>
      <c r="G130" s="132"/>
      <c r="H130" s="34">
        <f>COUNTIF(H2:H126,"Out")</f>
        <v>3</v>
      </c>
      <c r="I130" s="34">
        <f>COUNTIF(I2:I126,"Out")</f>
        <v>0</v>
      </c>
      <c r="J130" s="34">
        <f>COUNTIF(J2:J126,"Out")</f>
        <v>0</v>
      </c>
      <c r="K130" s="132"/>
      <c r="L130" s="24"/>
      <c r="M130" s="128"/>
      <c r="N130" s="128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s="32" customFormat="1" ht="21" customHeight="1" x14ac:dyDescent="0.3">
      <c r="A131" s="133"/>
      <c r="B131" s="11"/>
      <c r="C131" s="68"/>
      <c r="D131" s="11" t="s">
        <v>1485</v>
      </c>
      <c r="E131" s="132"/>
      <c r="F131" s="132"/>
      <c r="G131" s="132"/>
      <c r="H131" s="132"/>
      <c r="I131" s="132"/>
      <c r="J131" s="132"/>
      <c r="K131" s="34">
        <f>COUNTIF(K1:K125,"Replaced")</f>
        <v>0</v>
      </c>
      <c r="L131" s="24"/>
      <c r="M131" s="128"/>
      <c r="N131" s="128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21" customHeight="1" x14ac:dyDescent="0.3">
      <c r="A132" s="133"/>
      <c r="B132" s="11"/>
      <c r="C132" s="68"/>
      <c r="D132" s="11" t="s">
        <v>1353</v>
      </c>
      <c r="E132" s="34">
        <f>COUNTIF(E2:E125,"Loose")</f>
        <v>0</v>
      </c>
      <c r="F132" s="34">
        <f>COUNTIF(F2:F125,"Loose")</f>
        <v>2</v>
      </c>
      <c r="G132" s="34">
        <f>COUNTIF(G2:G125,"Loose")</f>
        <v>0</v>
      </c>
      <c r="H132" s="132"/>
      <c r="I132" s="132"/>
      <c r="J132" s="132"/>
      <c r="K132" s="132"/>
      <c r="L132" s="2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21" customHeight="1" x14ac:dyDescent="0.3">
      <c r="A133" s="133"/>
      <c r="B133" s="11"/>
      <c r="C133" s="68"/>
      <c r="D133" s="11" t="s">
        <v>1354</v>
      </c>
      <c r="E133" s="132"/>
      <c r="F133" s="34">
        <f>COUNTIF(F2:F125,"Missing")</f>
        <v>0</v>
      </c>
      <c r="G133" s="34">
        <f>COUNTIF(G2:G125,"Missing")</f>
        <v>0</v>
      </c>
      <c r="H133" s="132"/>
      <c r="I133" s="132"/>
      <c r="J133" s="132"/>
      <c r="K133" s="34">
        <f>COUNTIF(K2:K125,"Missing")</f>
        <v>3</v>
      </c>
      <c r="L133" s="2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21" customHeight="1" x14ac:dyDescent="0.3">
      <c r="A134" s="133"/>
      <c r="B134" s="11"/>
      <c r="C134" s="68"/>
      <c r="D134" s="11" t="s">
        <v>1355</v>
      </c>
      <c r="E134" s="132"/>
      <c r="F134" s="34">
        <f>COUNTIF(F2:F125,"Broken")</f>
        <v>0</v>
      </c>
      <c r="G134" s="132"/>
      <c r="H134" s="132"/>
      <c r="I134" s="132"/>
      <c r="J134" s="132"/>
      <c r="K134" s="34">
        <f>COUNTIF(K2:K125,"Broken")</f>
        <v>1</v>
      </c>
      <c r="L134" s="2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21" customHeight="1" x14ac:dyDescent="0.25"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21" customHeight="1" x14ac:dyDescent="0.25"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21" customHeight="1" x14ac:dyDescent="0.25"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21" customHeight="1" x14ac:dyDescent="0.25">
      <c r="O138" s="50">
        <f>COUNTA(O2:O137)</f>
        <v>1</v>
      </c>
      <c r="P138" s="50">
        <f t="shared" ref="P138:Y138" si="8">COUNTA(P2:P137)</f>
        <v>2</v>
      </c>
      <c r="Q138" s="50">
        <f t="shared" si="8"/>
        <v>11</v>
      </c>
      <c r="R138" s="50">
        <f t="shared" si="8"/>
        <v>5</v>
      </c>
      <c r="S138" s="50">
        <f t="shared" si="8"/>
        <v>2</v>
      </c>
      <c r="T138" s="50">
        <f t="shared" si="8"/>
        <v>1</v>
      </c>
      <c r="U138" s="50">
        <f t="shared" si="8"/>
        <v>22</v>
      </c>
      <c r="V138" s="50">
        <f t="shared" si="8"/>
        <v>4</v>
      </c>
      <c r="W138" s="50">
        <f t="shared" si="8"/>
        <v>2</v>
      </c>
      <c r="X138" s="50">
        <f t="shared" si="8"/>
        <v>1</v>
      </c>
      <c r="Y138" s="50">
        <f t="shared" si="8"/>
        <v>30</v>
      </c>
    </row>
  </sheetData>
  <autoFilter ref="A1:Y134"/>
  <dataValidations count="16">
    <dataValidation type="list" allowBlank="1" showInputMessage="1" showErrorMessage="1" sqref="F2:F125">
      <formula1>"Loose,Missing,Broken"</formula1>
    </dataValidation>
    <dataValidation type="list" showInputMessage="1" showErrorMessage="1" sqref="E2:E125">
      <formula1>"In,Out,Loose, ,"</formula1>
    </dataValidation>
    <dataValidation type="list" allowBlank="1" showInputMessage="1" showErrorMessage="1" sqref="G2:G125">
      <formula1>"Loose,Missing"</formula1>
    </dataValidation>
    <dataValidation type="list" allowBlank="1" showInputMessage="1" showErrorMessage="1" sqref="K2:K125">
      <formula1>"Missing,Broken,Replaced"</formula1>
    </dataValidation>
    <dataValidation type="list" allowBlank="1" showInputMessage="1" showErrorMessage="1" sqref="H2:J125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V1"/>
    <dataValidation allowBlank="1" showInputMessage="1" showErrorMessage="1" promptTitle="DTNG" prompt="Dial Tone No Good" sqref="W1"/>
    <dataValidation allowBlank="1" showInputMessage="1" showErrorMessage="1" promptTitle="DLG" prompt="Data Link Good" sqref="X1"/>
    <dataValidation allowBlank="1" showInputMessage="1" showErrorMessage="1" promptTitle="DNLG" prompt="Data Link No Good" sqref="Y1"/>
    <dataValidation allowBlank="1" showInputMessage="1" showErrorMessage="1" promptTitle="All New" prompt="All New" sqref="P1"/>
  </dataValidations>
  <pageMargins left="0" right="0.5" top="0.5" bottom="0.75" header="0.25" footer="0.25"/>
  <pageSetup fitToHeight="0" orientation="landscape" r:id="rId1"/>
  <headerFooter alignWithMargins="0">
    <oddHeader>&amp;CIndian - Montauk (DD)&amp;R&amp;11Dorm Jack Repairs Assessment 2017</oddHeader>
    <oddFooter>&amp;LCODES:&amp;C&amp;"Book Antiqua,Bold"Loose;  Missing;  Pushed IN;  Pulled OUT;  Broken; No cxn=No Connection; Stuck=Something stuck in jack
Page &amp;P of &amp;N&amp;RMontauk Hall</oddFooter>
  </headerFooter>
  <rowBreaks count="2" manualBreakCount="2">
    <brk id="33" max="11" man="1"/>
    <brk id="77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72"/>
  <sheetViews>
    <sheetView zoomScaleNormal="100" zoomScaleSheetLayoutView="100" workbookViewId="0">
      <pane ySplit="1" topLeftCell="A2" activePane="bottomLeft" state="frozen"/>
      <selection pane="bottomLeft" activeCell="L90" sqref="L90"/>
    </sheetView>
  </sheetViews>
  <sheetFormatPr defaultRowHeight="21" customHeight="1" x14ac:dyDescent="0.25"/>
  <cols>
    <col min="1" max="1" width="5.75" style="29" customWidth="1"/>
    <col min="2" max="2" width="7.625" style="28" bestFit="1" customWidth="1"/>
    <col min="3" max="3" width="5.25" style="28" bestFit="1" customWidth="1"/>
    <col min="4" max="4" width="7.375" style="28" customWidth="1"/>
    <col min="5" max="11" width="8.125" style="29" customWidth="1"/>
    <col min="12" max="12" width="48.875" style="28" customWidth="1"/>
    <col min="13" max="14" width="9.625" style="128" customWidth="1"/>
    <col min="15" max="15" width="5" style="28" customWidth="1"/>
    <col min="16" max="16" width="4.375" style="28" customWidth="1"/>
    <col min="17" max="17" width="4.25" style="28" bestFit="1" customWidth="1"/>
    <col min="18" max="18" width="3.625" style="28" bestFit="1" customWidth="1"/>
    <col min="19" max="19" width="4.125" style="28" bestFit="1" customWidth="1"/>
    <col min="20" max="20" width="4" style="28" bestFit="1" customWidth="1"/>
    <col min="21" max="21" width="3.625" style="28" customWidth="1"/>
    <col min="22" max="22" width="4.375" style="28" bestFit="1" customWidth="1"/>
    <col min="23" max="23" width="4.125" style="28" customWidth="1"/>
    <col min="24" max="24" width="4.25" style="28" bestFit="1" customWidth="1"/>
    <col min="25" max="25" width="3.5" style="28" bestFit="1" customWidth="1"/>
    <col min="26" max="16384" width="9" style="28"/>
  </cols>
  <sheetData>
    <row r="1" spans="1:26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1360</v>
      </c>
      <c r="F1" s="140" t="s">
        <v>1344</v>
      </c>
      <c r="G1" s="140" t="s">
        <v>1357</v>
      </c>
      <c r="H1" s="140" t="s">
        <v>1881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45" t="s">
        <v>1361</v>
      </c>
      <c r="O1" s="138" t="s">
        <v>1333</v>
      </c>
      <c r="P1" s="138" t="s">
        <v>1384</v>
      </c>
      <c r="Q1" s="139" t="s">
        <v>1334</v>
      </c>
      <c r="R1" s="138" t="s">
        <v>1335</v>
      </c>
      <c r="S1" s="138" t="s">
        <v>1336</v>
      </c>
      <c r="T1" s="138" t="s">
        <v>1337</v>
      </c>
      <c r="U1" s="138" t="s">
        <v>1338</v>
      </c>
      <c r="V1" s="139" t="s">
        <v>1339</v>
      </c>
      <c r="W1" s="138" t="s">
        <v>1340</v>
      </c>
      <c r="X1" s="139" t="s">
        <v>1341</v>
      </c>
      <c r="Y1" s="138" t="s">
        <v>1342</v>
      </c>
    </row>
    <row r="2" spans="1:26" s="36" customFormat="1" ht="21" customHeight="1" x14ac:dyDescent="0.25">
      <c r="A2" s="75">
        <v>1</v>
      </c>
      <c r="B2" s="11" t="s">
        <v>1019</v>
      </c>
      <c r="C2" s="68" t="s">
        <v>72</v>
      </c>
      <c r="D2" s="11" t="s">
        <v>103</v>
      </c>
      <c r="E2" s="37"/>
      <c r="F2" s="37"/>
      <c r="G2" s="37"/>
      <c r="H2" s="37" t="s">
        <v>1350</v>
      </c>
      <c r="I2" s="37"/>
      <c r="J2" s="37" t="s">
        <v>1362</v>
      </c>
      <c r="K2" s="37"/>
      <c r="L2" s="135"/>
      <c r="M2" s="37" t="str">
        <f t="shared" ref="M2:M9" si="0">IF(AND(ISBLANK(E2),ISBLANK(F2),ISBLANK(G2),ISBLANK(H2),ISBLANK(I2),ISBLANK(J2)),"","YES")</f>
        <v>YES</v>
      </c>
      <c r="N2" s="37" t="str">
        <f t="shared" ref="N2:N9" si="1">IF(AND(ISBLANK(E2),ISBLANK(F2),ISBLANK(G2),ISBLANK(H2),ISBLANK(I2),ISBLANK(J2),ISBLANK(K2)),"","YES")</f>
        <v>YES</v>
      </c>
      <c r="O2" s="31"/>
      <c r="P2" s="31"/>
      <c r="Q2" s="31">
        <v>1</v>
      </c>
      <c r="R2" s="31">
        <v>1</v>
      </c>
      <c r="S2" s="31">
        <v>1</v>
      </c>
      <c r="T2" s="31"/>
      <c r="U2" s="31"/>
      <c r="V2" s="31"/>
      <c r="W2" s="31">
        <v>1</v>
      </c>
      <c r="X2" s="31"/>
      <c r="Y2" s="31"/>
    </row>
    <row r="3" spans="1:26" s="36" customFormat="1" ht="21" customHeight="1" x14ac:dyDescent="0.25">
      <c r="A3" s="75">
        <v>1</v>
      </c>
      <c r="B3" s="11" t="s">
        <v>1019</v>
      </c>
      <c r="C3" s="68" t="s">
        <v>408</v>
      </c>
      <c r="D3" s="11" t="s">
        <v>111</v>
      </c>
      <c r="E3" s="37"/>
      <c r="F3" s="37"/>
      <c r="G3" s="37"/>
      <c r="H3" s="37" t="s">
        <v>1350</v>
      </c>
      <c r="I3" s="37" t="s">
        <v>1362</v>
      </c>
      <c r="J3" s="37" t="s">
        <v>1350</v>
      </c>
      <c r="K3" s="37"/>
      <c r="L3" s="135"/>
      <c r="M3" s="37" t="str">
        <f t="shared" si="0"/>
        <v>YES</v>
      </c>
      <c r="N3" s="37" t="str">
        <f t="shared" si="1"/>
        <v>YES</v>
      </c>
      <c r="O3" s="31"/>
      <c r="P3" s="31"/>
      <c r="Q3" s="31">
        <v>1</v>
      </c>
      <c r="R3" s="31">
        <v>1</v>
      </c>
      <c r="S3" s="31"/>
      <c r="T3" s="31"/>
      <c r="U3" s="31"/>
      <c r="V3" s="31">
        <v>1</v>
      </c>
      <c r="W3" s="31"/>
      <c r="X3" s="31"/>
      <c r="Y3" s="31"/>
      <c r="Z3" s="36" t="s">
        <v>1876</v>
      </c>
    </row>
    <row r="4" spans="1:26" s="36" customFormat="1" ht="21" customHeight="1" x14ac:dyDescent="0.25">
      <c r="A4" s="75">
        <v>1</v>
      </c>
      <c r="B4" s="11" t="s">
        <v>1020</v>
      </c>
      <c r="C4" s="68" t="s">
        <v>423</v>
      </c>
      <c r="D4" s="11" t="s">
        <v>141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7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6" s="36" customFormat="1" ht="21" customHeight="1" x14ac:dyDescent="0.25">
      <c r="A5" s="75">
        <v>1</v>
      </c>
      <c r="B5" s="11" t="s">
        <v>1059</v>
      </c>
      <c r="C5" s="68" t="s">
        <v>72</v>
      </c>
      <c r="D5" s="11" t="s">
        <v>126</v>
      </c>
      <c r="E5" s="37"/>
      <c r="F5" s="37"/>
      <c r="G5" s="37"/>
      <c r="H5" s="37" t="s">
        <v>1350</v>
      </c>
      <c r="I5" s="37" t="s">
        <v>1350</v>
      </c>
      <c r="J5" s="37" t="s">
        <v>1362</v>
      </c>
      <c r="K5" s="37"/>
      <c r="L5" s="135"/>
      <c r="M5" s="37" t="str">
        <f t="shared" si="0"/>
        <v>YES</v>
      </c>
      <c r="N5" s="37" t="str">
        <f t="shared" si="1"/>
        <v>YES</v>
      </c>
      <c r="O5" s="31"/>
      <c r="P5" s="31"/>
      <c r="Q5" s="31">
        <v>1</v>
      </c>
      <c r="R5" s="31"/>
      <c r="S5" s="31"/>
      <c r="T5" s="31"/>
      <c r="U5" s="31">
        <v>1</v>
      </c>
      <c r="V5" s="31"/>
      <c r="W5" s="31"/>
      <c r="X5" s="31"/>
      <c r="Y5" s="31"/>
    </row>
    <row r="6" spans="1:26" s="36" customFormat="1" ht="21" customHeight="1" x14ac:dyDescent="0.25">
      <c r="A6" s="75">
        <v>1</v>
      </c>
      <c r="B6" s="11" t="s">
        <v>1059</v>
      </c>
      <c r="C6" s="68" t="s">
        <v>442</v>
      </c>
      <c r="D6" s="11" t="s">
        <v>169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7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6" s="36" customFormat="1" ht="21" customHeight="1" x14ac:dyDescent="0.25">
      <c r="A7" s="75">
        <v>1</v>
      </c>
      <c r="B7" s="11" t="s">
        <v>1060</v>
      </c>
      <c r="C7" s="68" t="s">
        <v>72</v>
      </c>
      <c r="D7" s="11" t="s">
        <v>154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7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6" s="36" customFormat="1" ht="21" customHeight="1" x14ac:dyDescent="0.25">
      <c r="A8" s="75">
        <v>1</v>
      </c>
      <c r="B8" s="11" t="s">
        <v>1060</v>
      </c>
      <c r="C8" s="68" t="s">
        <v>398</v>
      </c>
      <c r="D8" s="11" t="s">
        <v>74</v>
      </c>
      <c r="E8" s="37"/>
      <c r="F8" s="37"/>
      <c r="G8" s="37"/>
      <c r="H8" s="37"/>
      <c r="I8" s="37"/>
      <c r="J8" s="37"/>
      <c r="K8" s="37" t="s">
        <v>1485</v>
      </c>
      <c r="L8" s="144" t="s">
        <v>1374</v>
      </c>
      <c r="M8" s="37" t="str">
        <f t="shared" si="0"/>
        <v/>
      </c>
      <c r="N8" s="37" t="str">
        <f t="shared" si="1"/>
        <v>YES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6" s="36" customFormat="1" ht="21" customHeight="1" x14ac:dyDescent="0.25">
      <c r="A9" s="75">
        <v>1</v>
      </c>
      <c r="B9" s="11" t="s">
        <v>1061</v>
      </c>
      <c r="C9" s="68" t="s">
        <v>409</v>
      </c>
      <c r="D9" s="11" t="s">
        <v>89</v>
      </c>
      <c r="E9" s="37"/>
      <c r="F9" s="37"/>
      <c r="G9" s="37"/>
      <c r="H9" s="37" t="s">
        <v>1350</v>
      </c>
      <c r="I9" s="37"/>
      <c r="J9" s="37"/>
      <c r="K9" s="37"/>
      <c r="L9" s="135"/>
      <c r="M9" s="37" t="str">
        <f t="shared" si="0"/>
        <v>YES</v>
      </c>
      <c r="N9" s="37" t="str">
        <f t="shared" si="1"/>
        <v>YES</v>
      </c>
      <c r="O9" s="31"/>
      <c r="P9" s="31"/>
      <c r="Q9" s="31">
        <v>1</v>
      </c>
      <c r="R9" s="31"/>
      <c r="S9" s="31"/>
      <c r="T9" s="31"/>
      <c r="U9" s="31"/>
      <c r="V9" s="31"/>
      <c r="W9" s="31"/>
      <c r="X9" s="31"/>
      <c r="Y9" s="31"/>
    </row>
    <row r="10" spans="1:26" s="36" customFormat="1" ht="21" customHeight="1" x14ac:dyDescent="0.25">
      <c r="A10" s="75">
        <v>1</v>
      </c>
      <c r="B10" s="11" t="s">
        <v>1061</v>
      </c>
      <c r="C10" s="68"/>
      <c r="D10" s="11" t="s">
        <v>104</v>
      </c>
      <c r="E10" s="37"/>
      <c r="F10" s="37"/>
      <c r="G10" s="37"/>
      <c r="H10" s="37"/>
      <c r="I10" s="37"/>
      <c r="J10" s="37"/>
      <c r="K10" s="37"/>
      <c r="L10" s="135"/>
      <c r="M10" s="37"/>
      <c r="N10" s="37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6" s="36" customFormat="1" ht="21" customHeight="1" x14ac:dyDescent="0.25">
      <c r="A11" s="75">
        <v>1</v>
      </c>
      <c r="B11" s="11" t="s">
        <v>1062</v>
      </c>
      <c r="C11" s="68" t="s">
        <v>72</v>
      </c>
      <c r="D11" s="11" t="s">
        <v>112</v>
      </c>
      <c r="E11" s="37"/>
      <c r="F11" s="37"/>
      <c r="G11" s="37"/>
      <c r="H11" s="37"/>
      <c r="I11" s="37"/>
      <c r="J11" s="37"/>
      <c r="K11" s="37"/>
      <c r="L11" s="135"/>
      <c r="M11" s="37" t="str">
        <f>IF(AND(ISBLANK(E11),ISBLANK(F11),ISBLANK(G11),ISBLANK(H11),ISBLANK(I11),ISBLANK(J11)),"","YES")</f>
        <v/>
      </c>
      <c r="N11" s="37" t="str">
        <f>IF(AND(ISBLANK(E11),ISBLANK(F11),ISBLANK(G11),ISBLANK(H11),ISBLANK(I11),ISBLANK(J11),ISBLANK(K11)),"","YES")</f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6" s="36" customFormat="1" ht="21" customHeight="1" x14ac:dyDescent="0.25">
      <c r="A12" s="75">
        <v>1</v>
      </c>
      <c r="B12" s="11" t="s">
        <v>1023</v>
      </c>
      <c r="C12" s="68" t="s">
        <v>432</v>
      </c>
      <c r="D12" s="11" t="s">
        <v>127</v>
      </c>
      <c r="E12" s="37"/>
      <c r="F12" s="37"/>
      <c r="G12" s="37"/>
      <c r="H12" s="37" t="s">
        <v>1350</v>
      </c>
      <c r="I12" s="37"/>
      <c r="J12" s="37"/>
      <c r="K12" s="37"/>
      <c r="L12" s="135"/>
      <c r="M12" s="37" t="str">
        <f>IF(AND(ISBLANK(E12),ISBLANK(F12),ISBLANK(G12),ISBLANK(H12),ISBLANK(I12),ISBLANK(J12)),"","YES")</f>
        <v>YES</v>
      </c>
      <c r="N12" s="37" t="str">
        <f>IF(AND(ISBLANK(E12),ISBLANK(F12),ISBLANK(G12),ISBLANK(H12),ISBLANK(I12),ISBLANK(J12),ISBLANK(K12)),"","YES")</f>
        <v>YES</v>
      </c>
      <c r="O12" s="31"/>
      <c r="P12" s="31"/>
      <c r="Q12" s="31">
        <v>1</v>
      </c>
      <c r="R12" s="31">
        <v>1</v>
      </c>
      <c r="S12" s="31"/>
      <c r="T12" s="31"/>
      <c r="U12" s="31"/>
      <c r="V12" s="31"/>
      <c r="W12" s="31"/>
      <c r="X12" s="31"/>
      <c r="Y12" s="31"/>
    </row>
    <row r="13" spans="1:26" s="36" customFormat="1" ht="21" customHeight="1" x14ac:dyDescent="0.25">
      <c r="A13" s="75">
        <v>1</v>
      </c>
      <c r="B13" s="11" t="s">
        <v>268</v>
      </c>
      <c r="C13" s="68"/>
      <c r="D13" s="11" t="s">
        <v>1382</v>
      </c>
      <c r="E13" s="37"/>
      <c r="F13" s="37"/>
      <c r="G13" s="37"/>
      <c r="H13" s="37"/>
      <c r="I13" s="37"/>
      <c r="J13" s="37"/>
      <c r="K13" s="37"/>
      <c r="L13" s="135"/>
      <c r="M13" s="37"/>
      <c r="N13" s="37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6" s="36" customFormat="1" ht="21" customHeight="1" x14ac:dyDescent="0.25">
      <c r="A14" s="75">
        <v>1</v>
      </c>
      <c r="B14" s="11" t="s">
        <v>268</v>
      </c>
      <c r="C14" s="68" t="s">
        <v>443</v>
      </c>
      <c r="D14" s="11" t="s">
        <v>142</v>
      </c>
      <c r="E14" s="37"/>
      <c r="F14" s="37"/>
      <c r="G14" s="37"/>
      <c r="H14" s="37"/>
      <c r="I14" s="37"/>
      <c r="J14" s="37" t="s">
        <v>1362</v>
      </c>
      <c r="K14" s="37"/>
      <c r="L14" s="135"/>
      <c r="M14" s="37" t="str">
        <f>IF(AND(ISBLANK(E14),ISBLANK(F14),ISBLANK(G14),ISBLANK(H14),ISBLANK(I14),ISBLANK(J14)),"","YES")</f>
        <v>YES</v>
      </c>
      <c r="N14" s="37" t="str">
        <f>IF(AND(ISBLANK(E14),ISBLANK(F14),ISBLANK(G14),ISBLANK(H14),ISBLANK(I14),ISBLANK(J14),ISBLANK(K14)),"","YES")</f>
        <v>YES</v>
      </c>
      <c r="O14" s="31"/>
      <c r="P14" s="31"/>
      <c r="Q14" s="31"/>
      <c r="R14" s="31"/>
      <c r="S14" s="31"/>
      <c r="T14" s="31"/>
      <c r="U14" s="31"/>
      <c r="V14" s="31">
        <v>1</v>
      </c>
      <c r="W14" s="31"/>
      <c r="X14" s="31"/>
      <c r="Y14" s="31"/>
    </row>
    <row r="15" spans="1:26" s="36" customFormat="1" ht="21" customHeight="1" x14ac:dyDescent="0.25">
      <c r="A15" s="75"/>
      <c r="B15" s="11" t="s">
        <v>1063</v>
      </c>
      <c r="C15" s="68"/>
      <c r="D15" s="11" t="s">
        <v>1381</v>
      </c>
      <c r="E15" s="37"/>
      <c r="F15" s="37"/>
      <c r="G15" s="37"/>
      <c r="H15" s="37"/>
      <c r="I15" s="37"/>
      <c r="J15" s="37"/>
      <c r="K15" s="37"/>
      <c r="L15" s="135"/>
      <c r="M15" s="37"/>
      <c r="N15" s="37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6" s="36" customFormat="1" ht="21" customHeight="1" x14ac:dyDescent="0.25">
      <c r="A16" s="75">
        <v>1</v>
      </c>
      <c r="B16" s="11" t="s">
        <v>1063</v>
      </c>
      <c r="C16" s="68">
        <v>17469</v>
      </c>
      <c r="D16" s="11" t="s">
        <v>75</v>
      </c>
      <c r="E16" s="37"/>
      <c r="F16" s="37"/>
      <c r="G16" s="37"/>
      <c r="H16" s="37" t="s">
        <v>1350</v>
      </c>
      <c r="I16" s="37"/>
      <c r="J16" s="37" t="s">
        <v>1362</v>
      </c>
      <c r="K16" s="37" t="s">
        <v>1485</v>
      </c>
      <c r="L16" s="135"/>
      <c r="M16" s="37" t="str">
        <f>IF(AND(ISBLANK(E16),ISBLANK(F16),ISBLANK(G16),ISBLANK(H16),ISBLANK(I16),ISBLANK(J16)),"","YES")</f>
        <v>YES</v>
      </c>
      <c r="N16" s="37" t="str">
        <f>IF(AND(ISBLANK(E16),ISBLANK(F16),ISBLANK(G16),ISBLANK(H16),ISBLANK(I16),ISBLANK(J16),ISBLANK(K16)),"","YES")</f>
        <v>YES</v>
      </c>
      <c r="O16" s="31"/>
      <c r="P16" s="31"/>
      <c r="Q16" s="31"/>
      <c r="R16" s="31"/>
      <c r="S16" s="31"/>
      <c r="T16" s="31"/>
      <c r="U16" s="31">
        <v>1</v>
      </c>
      <c r="V16" s="31">
        <v>1</v>
      </c>
      <c r="W16" s="31"/>
      <c r="X16" s="31"/>
      <c r="Y16" s="31"/>
    </row>
    <row r="17" spans="1:25" s="36" customFormat="1" ht="21" customHeight="1" x14ac:dyDescent="0.25">
      <c r="A17" s="75">
        <v>1</v>
      </c>
      <c r="B17" s="11" t="s">
        <v>192</v>
      </c>
      <c r="C17" s="68" t="s">
        <v>72</v>
      </c>
      <c r="D17" s="11" t="s">
        <v>113</v>
      </c>
      <c r="E17" s="37"/>
      <c r="F17" s="37"/>
      <c r="G17" s="37"/>
      <c r="H17" s="37"/>
      <c r="I17" s="37"/>
      <c r="J17" s="37"/>
      <c r="K17" s="37"/>
      <c r="L17" s="135"/>
      <c r="M17" s="37" t="str">
        <f>IF(AND(ISBLANK(E17),ISBLANK(F17),ISBLANK(G17),ISBLANK(H17),ISBLANK(I17),ISBLANK(J17)),"","YES")</f>
        <v/>
      </c>
      <c r="N17" s="37" t="str">
        <f>IF(AND(ISBLANK(E17),ISBLANK(F17),ISBLANK(G17),ISBLANK(H17),ISBLANK(I17),ISBLANK(J17),ISBLANK(K17)),"","YES")</f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36" customFormat="1" ht="21" customHeight="1" x14ac:dyDescent="0.25">
      <c r="A18" s="75">
        <v>1</v>
      </c>
      <c r="B18" s="11" t="s">
        <v>192</v>
      </c>
      <c r="C18" s="68" t="s">
        <v>433</v>
      </c>
      <c r="D18" s="11" t="s">
        <v>128</v>
      </c>
      <c r="E18" s="37"/>
      <c r="F18" s="37"/>
      <c r="G18" s="37"/>
      <c r="H18" s="37" t="s">
        <v>1350</v>
      </c>
      <c r="I18" s="37"/>
      <c r="J18" s="37"/>
      <c r="K18" s="37"/>
      <c r="L18" s="135"/>
      <c r="M18" s="37" t="str">
        <f>IF(AND(ISBLANK(E18),ISBLANK(F18),ISBLANK(G18),ISBLANK(H18),ISBLANK(I18),ISBLANK(J18)),"","YES")</f>
        <v>YES</v>
      </c>
      <c r="N18" s="37" t="str">
        <f>IF(AND(ISBLANK(E18),ISBLANK(F18),ISBLANK(G18),ISBLANK(H18),ISBLANK(I18),ISBLANK(J18),ISBLANK(K18)),"","YES")</f>
        <v>YES</v>
      </c>
      <c r="O18" s="31"/>
      <c r="P18" s="31"/>
      <c r="Q18" s="31">
        <v>1</v>
      </c>
      <c r="R18" s="31"/>
      <c r="S18" s="31"/>
      <c r="T18" s="31"/>
      <c r="U18" s="31"/>
      <c r="V18" s="31"/>
      <c r="W18" s="31"/>
      <c r="X18" s="31"/>
      <c r="Y18" s="31"/>
    </row>
    <row r="19" spans="1:25" s="36" customFormat="1" ht="21" customHeight="1" x14ac:dyDescent="0.25">
      <c r="A19" s="75"/>
      <c r="B19" s="11" t="s">
        <v>1064</v>
      </c>
      <c r="C19" s="68"/>
      <c r="D19" s="11">
        <v>1022</v>
      </c>
      <c r="E19" s="37"/>
      <c r="F19" s="37"/>
      <c r="G19" s="37"/>
      <c r="H19" s="37"/>
      <c r="I19" s="37"/>
      <c r="J19" s="37"/>
      <c r="K19" s="37"/>
      <c r="L19" s="135"/>
      <c r="M19" s="37"/>
      <c r="N19" s="37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36" customFormat="1" ht="21" customHeight="1" x14ac:dyDescent="0.25">
      <c r="A20" s="75">
        <v>1</v>
      </c>
      <c r="B20" s="11" t="s">
        <v>1064</v>
      </c>
      <c r="C20" s="68">
        <v>17588</v>
      </c>
      <c r="D20" s="11" t="s">
        <v>176</v>
      </c>
      <c r="E20" s="37"/>
      <c r="F20" s="37"/>
      <c r="G20" s="37"/>
      <c r="H20" s="37"/>
      <c r="I20" s="37"/>
      <c r="J20" s="37"/>
      <c r="K20" s="37"/>
      <c r="L20" s="144" t="s">
        <v>1380</v>
      </c>
      <c r="M20" s="37" t="str">
        <f>IF(AND(ISBLANK(E20),ISBLANK(F20),ISBLANK(G20),ISBLANK(H20),ISBLANK(I20),ISBLANK(J20)),"","YES")</f>
        <v/>
      </c>
      <c r="N20" s="37" t="str">
        <f>IF(AND(ISBLANK(E20),ISBLANK(F20),ISBLANK(G20),ISBLANK(H20),ISBLANK(I20),ISBLANK(J20),ISBLANK(K20)),"","YES")</f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36" customFormat="1" ht="21" customHeight="1" x14ac:dyDescent="0.25">
      <c r="A21" s="75">
        <v>1</v>
      </c>
      <c r="B21" s="11" t="s">
        <v>1066</v>
      </c>
      <c r="C21" s="68" t="s">
        <v>72</v>
      </c>
      <c r="D21" s="11" t="s">
        <v>156</v>
      </c>
      <c r="E21" s="37"/>
      <c r="F21" s="37"/>
      <c r="G21" s="37"/>
      <c r="H21" s="37"/>
      <c r="I21" s="37"/>
      <c r="J21" s="37" t="s">
        <v>1362</v>
      </c>
      <c r="K21" s="37"/>
      <c r="L21" s="135"/>
      <c r="M21" s="37" t="str">
        <f>IF(AND(ISBLANK(E21),ISBLANK(F21),ISBLANK(G21),ISBLANK(H21),ISBLANK(I21),ISBLANK(J21)),"","YES")</f>
        <v>YES</v>
      </c>
      <c r="N21" s="37" t="str">
        <f>IF(AND(ISBLANK(E21),ISBLANK(F21),ISBLANK(G21),ISBLANK(H21),ISBLANK(I21),ISBLANK(J21),ISBLANK(K21)),"","YES")</f>
        <v>YES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s="36" customFormat="1" ht="21" customHeight="1" x14ac:dyDescent="0.25">
      <c r="A22" s="75">
        <v>1</v>
      </c>
      <c r="B22" s="11" t="s">
        <v>1066</v>
      </c>
      <c r="C22" s="68" t="s">
        <v>411</v>
      </c>
      <c r="D22" s="11" t="s">
        <v>143</v>
      </c>
      <c r="E22" s="37"/>
      <c r="F22" s="37"/>
      <c r="G22" s="37"/>
      <c r="H22" s="37" t="s">
        <v>1352</v>
      </c>
      <c r="I22" s="37"/>
      <c r="J22" s="37"/>
      <c r="K22" s="37" t="s">
        <v>1485</v>
      </c>
      <c r="L22" s="135"/>
      <c r="M22" s="37" t="str">
        <f>IF(AND(ISBLANK(E22),ISBLANK(F22),ISBLANK(G22),ISBLANK(H22),ISBLANK(I22),ISBLANK(J22)),"","YES")</f>
        <v>YES</v>
      </c>
      <c r="N22" s="37" t="str">
        <f>IF(AND(ISBLANK(E22),ISBLANK(F22),ISBLANK(G22),ISBLANK(H22),ISBLANK(I22),ISBLANK(J22),ISBLANK(K22)),"","YES")</f>
        <v>YES</v>
      </c>
      <c r="O22" s="31"/>
      <c r="P22" s="31"/>
      <c r="Q22" s="31"/>
      <c r="R22" s="31"/>
      <c r="S22" s="31"/>
      <c r="T22" s="31"/>
      <c r="U22" s="31">
        <v>1</v>
      </c>
      <c r="V22" s="31"/>
      <c r="W22" s="31"/>
      <c r="X22" s="31"/>
      <c r="Y22" s="31"/>
    </row>
    <row r="23" spans="1:25" s="36" customFormat="1" ht="21" customHeight="1" x14ac:dyDescent="0.25">
      <c r="A23" s="75"/>
      <c r="B23" s="11" t="s">
        <v>1067</v>
      </c>
      <c r="C23" s="68"/>
      <c r="D23" s="11" t="s">
        <v>105</v>
      </c>
      <c r="E23" s="37"/>
      <c r="F23" s="37"/>
      <c r="G23" s="37"/>
      <c r="H23" s="37"/>
      <c r="I23" s="37"/>
      <c r="J23" s="37" t="s">
        <v>1362</v>
      </c>
      <c r="K23" s="37"/>
      <c r="L23" s="135"/>
      <c r="M23" s="37"/>
      <c r="N23" s="37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36" customFormat="1" ht="21" customHeight="1" x14ac:dyDescent="0.25">
      <c r="A24" s="75">
        <v>1</v>
      </c>
      <c r="B24" s="11" t="s">
        <v>1067</v>
      </c>
      <c r="C24" s="68" t="s">
        <v>72</v>
      </c>
      <c r="D24" s="11" t="s">
        <v>91</v>
      </c>
      <c r="E24" s="37"/>
      <c r="F24" s="37"/>
      <c r="G24" s="37"/>
      <c r="H24" s="37"/>
      <c r="I24" s="37"/>
      <c r="J24" s="37" t="s">
        <v>1362</v>
      </c>
      <c r="K24" s="37"/>
      <c r="L24" s="135"/>
      <c r="M24" s="37" t="str">
        <f>IF(AND(ISBLANK(E24),ISBLANK(F24),ISBLANK(G24),ISBLANK(H24),ISBLANK(I24),ISBLANK(J24)),"","YES")</f>
        <v>YES</v>
      </c>
      <c r="N24" s="37" t="str">
        <f>IF(AND(ISBLANK(E24),ISBLANK(F24),ISBLANK(G24),ISBLANK(H24),ISBLANK(I24),ISBLANK(J24),ISBLANK(K24)),"","YES")</f>
        <v>YES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36" customFormat="1" ht="21" customHeight="1" x14ac:dyDescent="0.25">
      <c r="A25" s="75"/>
      <c r="B25" s="11" t="s">
        <v>1068</v>
      </c>
      <c r="C25" s="68"/>
      <c r="D25" s="11" t="s">
        <v>114</v>
      </c>
      <c r="E25" s="37"/>
      <c r="F25" s="37"/>
      <c r="G25" s="37"/>
      <c r="H25" s="37"/>
      <c r="I25" s="37"/>
      <c r="J25" s="37"/>
      <c r="K25" s="37"/>
      <c r="L25" s="135"/>
      <c r="M25" s="37"/>
      <c r="N25" s="37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36" customFormat="1" ht="21" customHeight="1" x14ac:dyDescent="0.25">
      <c r="A26" s="75">
        <v>1</v>
      </c>
      <c r="B26" s="11" t="s">
        <v>1068</v>
      </c>
      <c r="C26" s="68" t="s">
        <v>434</v>
      </c>
      <c r="D26" s="11" t="s">
        <v>174</v>
      </c>
      <c r="E26" s="37"/>
      <c r="F26" s="37"/>
      <c r="G26" s="37"/>
      <c r="H26" s="37" t="s">
        <v>1350</v>
      </c>
      <c r="I26" s="37"/>
      <c r="J26" s="37"/>
      <c r="K26" s="37" t="s">
        <v>1485</v>
      </c>
      <c r="L26" s="135"/>
      <c r="M26" s="37" t="str">
        <f t="shared" ref="M26:M50" si="2">IF(AND(ISBLANK(E26),ISBLANK(F26),ISBLANK(G26),ISBLANK(H26),ISBLANK(I26),ISBLANK(J26)),"","YES")</f>
        <v>YES</v>
      </c>
      <c r="N26" s="37" t="str">
        <f t="shared" ref="N26:N50" si="3">IF(AND(ISBLANK(E26),ISBLANK(F26),ISBLANK(G26),ISBLANK(H26),ISBLANK(I26),ISBLANK(J26),ISBLANK(K26)),"","YES")</f>
        <v>YES</v>
      </c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</row>
    <row r="27" spans="1:25" s="36" customFormat="1" ht="21" customHeight="1" x14ac:dyDescent="0.25">
      <c r="A27" s="75">
        <v>1</v>
      </c>
      <c r="B27" s="11" t="s">
        <v>1071</v>
      </c>
      <c r="C27" s="68" t="s">
        <v>72</v>
      </c>
      <c r="D27" s="11" t="s">
        <v>129</v>
      </c>
      <c r="E27" s="37"/>
      <c r="F27" s="37"/>
      <c r="G27" s="37"/>
      <c r="H27" s="37"/>
      <c r="I27" s="37"/>
      <c r="J27" s="37" t="s">
        <v>1362</v>
      </c>
      <c r="K27" s="37"/>
      <c r="L27" s="135"/>
      <c r="M27" s="37" t="str">
        <f t="shared" si="2"/>
        <v>YES</v>
      </c>
      <c r="N27" s="37" t="str">
        <f t="shared" si="3"/>
        <v>YES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36" customFormat="1" ht="21" customHeight="1" x14ac:dyDescent="0.25">
      <c r="A28" s="75">
        <v>1</v>
      </c>
      <c r="B28" s="11" t="s">
        <v>1071</v>
      </c>
      <c r="C28" s="68" t="s">
        <v>399</v>
      </c>
      <c r="D28" s="11" t="s">
        <v>144</v>
      </c>
      <c r="E28" s="37"/>
      <c r="F28" s="37"/>
      <c r="G28" s="37"/>
      <c r="H28" s="37" t="s">
        <v>1350</v>
      </c>
      <c r="I28" s="37" t="s">
        <v>1350</v>
      </c>
      <c r="J28" s="37" t="s">
        <v>1350</v>
      </c>
      <c r="K28" s="37"/>
      <c r="L28" s="135"/>
      <c r="M28" s="37" t="str">
        <f t="shared" si="2"/>
        <v>YES</v>
      </c>
      <c r="N28" s="37" t="str">
        <f t="shared" si="3"/>
        <v>YES</v>
      </c>
      <c r="O28" s="31"/>
      <c r="P28" s="31"/>
      <c r="Q28" s="31">
        <v>1</v>
      </c>
      <c r="R28" s="31">
        <v>1</v>
      </c>
      <c r="S28" s="31"/>
      <c r="T28" s="31"/>
      <c r="U28" s="31"/>
      <c r="V28" s="31"/>
      <c r="W28" s="31"/>
      <c r="X28" s="31"/>
      <c r="Y28" s="31"/>
    </row>
    <row r="29" spans="1:25" s="36" customFormat="1" ht="21" customHeight="1" x14ac:dyDescent="0.25">
      <c r="A29" s="75">
        <v>1</v>
      </c>
      <c r="B29" s="11" t="s">
        <v>1072</v>
      </c>
      <c r="C29" s="68" t="s">
        <v>412</v>
      </c>
      <c r="D29" s="11" t="s">
        <v>157</v>
      </c>
      <c r="E29" s="37"/>
      <c r="F29" s="37"/>
      <c r="G29" s="37"/>
      <c r="H29" s="37"/>
      <c r="I29" s="37"/>
      <c r="J29" s="37"/>
      <c r="K29" s="37" t="s">
        <v>1355</v>
      </c>
      <c r="L29" s="135"/>
      <c r="M29" s="37" t="str">
        <f t="shared" si="2"/>
        <v/>
      </c>
      <c r="N29" s="37" t="str">
        <f t="shared" si="3"/>
        <v>YES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36" customFormat="1" ht="21" customHeight="1" x14ac:dyDescent="0.25">
      <c r="A30" s="75">
        <v>1</v>
      </c>
      <c r="B30" s="11" t="s">
        <v>1073</v>
      </c>
      <c r="C30" s="68" t="s">
        <v>72</v>
      </c>
      <c r="D30" s="11" t="s">
        <v>77</v>
      </c>
      <c r="E30" s="37"/>
      <c r="F30" s="37"/>
      <c r="G30" s="37"/>
      <c r="H30" s="37"/>
      <c r="I30" s="37" t="s">
        <v>1362</v>
      </c>
      <c r="J30" s="37"/>
      <c r="K30" s="37"/>
      <c r="L30" s="135"/>
      <c r="M30" s="37" t="str">
        <f t="shared" si="2"/>
        <v>YES</v>
      </c>
      <c r="N30" s="37" t="str">
        <f t="shared" si="3"/>
        <v>YES</v>
      </c>
      <c r="O30" s="31"/>
      <c r="P30" s="31"/>
      <c r="Q30" s="31"/>
      <c r="R30" s="31">
        <v>1</v>
      </c>
      <c r="S30" s="31"/>
      <c r="T30" s="31"/>
      <c r="U30" s="31"/>
      <c r="V30" s="31"/>
      <c r="W30" s="31"/>
      <c r="X30" s="31"/>
      <c r="Y30" s="31"/>
    </row>
    <row r="31" spans="1:25" s="36" customFormat="1" ht="21" customHeight="1" x14ac:dyDescent="0.25">
      <c r="A31" s="75">
        <v>1</v>
      </c>
      <c r="B31" s="11" t="s">
        <v>1073</v>
      </c>
      <c r="C31" s="68" t="s">
        <v>435</v>
      </c>
      <c r="D31" s="11" t="s">
        <v>201</v>
      </c>
      <c r="E31" s="37"/>
      <c r="F31" s="37"/>
      <c r="G31" s="37"/>
      <c r="H31" s="37" t="s">
        <v>1350</v>
      </c>
      <c r="I31" s="37"/>
      <c r="J31" s="37"/>
      <c r="K31" s="37" t="s">
        <v>1355</v>
      </c>
      <c r="L31" s="135"/>
      <c r="M31" s="37" t="str">
        <f t="shared" si="2"/>
        <v>YES</v>
      </c>
      <c r="N31" s="37" t="str">
        <f t="shared" si="3"/>
        <v>YES</v>
      </c>
      <c r="O31" s="31"/>
      <c r="P31" s="31"/>
      <c r="Q31" s="31"/>
      <c r="R31" s="31"/>
      <c r="S31" s="31"/>
      <c r="T31" s="31"/>
      <c r="U31" s="31">
        <v>1</v>
      </c>
      <c r="V31" s="31"/>
      <c r="W31" s="31"/>
      <c r="X31" s="31"/>
      <c r="Y31" s="31"/>
    </row>
    <row r="32" spans="1:25" s="36" customFormat="1" ht="21" customHeight="1" x14ac:dyDescent="0.25">
      <c r="A32" s="75">
        <v>1</v>
      </c>
      <c r="B32" s="11" t="s">
        <v>1074</v>
      </c>
      <c r="C32" s="68" t="s">
        <v>72</v>
      </c>
      <c r="D32" s="11" t="s">
        <v>205</v>
      </c>
      <c r="E32" s="37"/>
      <c r="F32" s="37"/>
      <c r="G32" s="37"/>
      <c r="H32" s="37" t="s">
        <v>1350</v>
      </c>
      <c r="I32" s="37"/>
      <c r="J32" s="37" t="s">
        <v>1350</v>
      </c>
      <c r="K32" s="37"/>
      <c r="L32" s="135"/>
      <c r="M32" s="37" t="str">
        <f t="shared" si="2"/>
        <v>YES</v>
      </c>
      <c r="N32" s="37" t="str">
        <f t="shared" si="3"/>
        <v>YES</v>
      </c>
      <c r="O32" s="31"/>
      <c r="P32" s="31"/>
      <c r="Q32" s="31">
        <v>1</v>
      </c>
      <c r="R32" s="31"/>
      <c r="S32" s="31"/>
      <c r="T32" s="31"/>
      <c r="U32" s="31"/>
      <c r="V32" s="31"/>
      <c r="W32" s="31"/>
      <c r="X32" s="31"/>
      <c r="Y32" s="31"/>
    </row>
    <row r="33" spans="1:25" s="36" customFormat="1" ht="21" customHeight="1" x14ac:dyDescent="0.25">
      <c r="A33" s="75">
        <v>1</v>
      </c>
      <c r="B33" s="11" t="s">
        <v>1074</v>
      </c>
      <c r="C33" s="68" t="s">
        <v>453</v>
      </c>
      <c r="D33" s="11" t="s">
        <v>202</v>
      </c>
      <c r="E33" s="37"/>
      <c r="F33" s="37"/>
      <c r="G33" s="37"/>
      <c r="H33" s="37" t="s">
        <v>1350</v>
      </c>
      <c r="I33" s="37"/>
      <c r="J33" s="37" t="s">
        <v>1350</v>
      </c>
      <c r="K33" s="37"/>
      <c r="L33" s="135"/>
      <c r="M33" s="37" t="str">
        <f t="shared" si="2"/>
        <v>YES</v>
      </c>
      <c r="N33" s="37" t="str">
        <f t="shared" si="3"/>
        <v>YES</v>
      </c>
      <c r="O33" s="31"/>
      <c r="P33" s="31"/>
      <c r="Q33" s="31">
        <v>1</v>
      </c>
      <c r="R33" s="31">
        <v>1</v>
      </c>
      <c r="S33" s="31">
        <v>1</v>
      </c>
      <c r="T33" s="31">
        <v>1</v>
      </c>
      <c r="U33" s="31"/>
      <c r="V33" s="31"/>
      <c r="W33" s="31"/>
      <c r="X33" s="31">
        <v>1</v>
      </c>
      <c r="Y33" s="31"/>
    </row>
    <row r="34" spans="1:25" s="36" customFormat="1" ht="21" customHeight="1" x14ac:dyDescent="0.25">
      <c r="A34" s="75">
        <v>1</v>
      </c>
      <c r="B34" s="11" t="s">
        <v>1075</v>
      </c>
      <c r="C34" s="68" t="s">
        <v>400</v>
      </c>
      <c r="D34" s="11" t="s">
        <v>203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2"/>
        <v>YES</v>
      </c>
      <c r="N34" s="37" t="str">
        <f t="shared" si="3"/>
        <v>YES</v>
      </c>
      <c r="O34" s="31"/>
      <c r="P34" s="31"/>
      <c r="Q34" s="31">
        <v>1</v>
      </c>
      <c r="R34" s="31">
        <v>1</v>
      </c>
      <c r="S34" s="31"/>
      <c r="T34" s="31"/>
      <c r="U34" s="31"/>
      <c r="V34" s="31"/>
      <c r="W34" s="31"/>
      <c r="X34" s="31"/>
      <c r="Y34" s="31"/>
    </row>
    <row r="35" spans="1:25" s="36" customFormat="1" ht="21" customHeight="1" x14ac:dyDescent="0.25">
      <c r="A35" s="75">
        <v>1</v>
      </c>
      <c r="B35" s="11" t="s">
        <v>1075</v>
      </c>
      <c r="C35" s="68" t="s">
        <v>72</v>
      </c>
      <c r="D35" s="11" t="s">
        <v>197</v>
      </c>
      <c r="E35" s="37"/>
      <c r="F35" s="37"/>
      <c r="G35" s="37"/>
      <c r="H35" s="37" t="s">
        <v>1350</v>
      </c>
      <c r="I35" s="37"/>
      <c r="J35" s="37"/>
      <c r="K35" s="37"/>
      <c r="L35" s="135"/>
      <c r="M35" s="37" t="str">
        <f t="shared" si="2"/>
        <v>YES</v>
      </c>
      <c r="N35" s="37" t="str">
        <f t="shared" si="3"/>
        <v>YES</v>
      </c>
      <c r="O35" s="31"/>
      <c r="P35" s="31"/>
      <c r="Q35" s="31"/>
      <c r="R35" s="31"/>
      <c r="S35" s="31"/>
      <c r="T35" s="31"/>
      <c r="U35" s="31">
        <v>1</v>
      </c>
      <c r="V35" s="31"/>
      <c r="W35" s="31"/>
      <c r="X35" s="31"/>
      <c r="Y35" s="31"/>
    </row>
    <row r="36" spans="1:25" s="36" customFormat="1" ht="21" customHeight="1" x14ac:dyDescent="0.25">
      <c r="A36" s="75">
        <v>1</v>
      </c>
      <c r="B36" s="11" t="s">
        <v>1076</v>
      </c>
      <c r="C36" s="68" t="s">
        <v>419</v>
      </c>
      <c r="D36" s="11" t="s">
        <v>199</v>
      </c>
      <c r="E36" s="37"/>
      <c r="F36" s="37"/>
      <c r="G36" s="37"/>
      <c r="H36" s="37"/>
      <c r="I36" s="37"/>
      <c r="J36" s="37"/>
      <c r="K36" s="37"/>
      <c r="L36" s="135"/>
      <c r="M36" s="37" t="str">
        <f t="shared" si="2"/>
        <v/>
      </c>
      <c r="N36" s="37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36" customFormat="1" ht="21" customHeight="1" x14ac:dyDescent="0.25">
      <c r="A37" s="75">
        <v>1</v>
      </c>
      <c r="B37" s="11" t="s">
        <v>1076</v>
      </c>
      <c r="C37" s="68" t="s">
        <v>72</v>
      </c>
      <c r="D37" s="11" t="s">
        <v>425</v>
      </c>
      <c r="E37" s="37"/>
      <c r="F37" s="37"/>
      <c r="G37" s="37"/>
      <c r="H37" s="37" t="s">
        <v>1350</v>
      </c>
      <c r="I37" s="37"/>
      <c r="J37" s="37"/>
      <c r="K37" s="37"/>
      <c r="L37" s="135"/>
      <c r="M37" s="37" t="str">
        <f t="shared" si="2"/>
        <v>YES</v>
      </c>
      <c r="N37" s="37" t="str">
        <f t="shared" si="3"/>
        <v>YES</v>
      </c>
      <c r="O37" s="31"/>
      <c r="P37" s="31"/>
      <c r="Q37" s="31">
        <v>1</v>
      </c>
      <c r="R37" s="31">
        <v>1</v>
      </c>
      <c r="S37" s="31"/>
      <c r="T37" s="31"/>
      <c r="U37" s="31"/>
      <c r="V37" s="31"/>
      <c r="W37" s="31"/>
      <c r="X37" s="31"/>
      <c r="Y37" s="31"/>
    </row>
    <row r="38" spans="1:25" s="36" customFormat="1" ht="21" customHeight="1" x14ac:dyDescent="0.25">
      <c r="A38" s="75">
        <v>2</v>
      </c>
      <c r="B38" s="11" t="s">
        <v>463</v>
      </c>
      <c r="C38" s="68" t="s">
        <v>72</v>
      </c>
      <c r="D38" s="11" t="s">
        <v>462</v>
      </c>
      <c r="E38" s="37"/>
      <c r="F38" s="37"/>
      <c r="G38" s="37"/>
      <c r="H38" s="37"/>
      <c r="I38" s="37"/>
      <c r="J38" s="37"/>
      <c r="K38" s="37"/>
      <c r="L38" s="135"/>
      <c r="M38" s="37" t="str">
        <f t="shared" si="2"/>
        <v/>
      </c>
      <c r="N38" s="37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36" customFormat="1" ht="21" customHeight="1" x14ac:dyDescent="0.25">
      <c r="A39" s="75">
        <v>2</v>
      </c>
      <c r="B39" s="11" t="s">
        <v>481</v>
      </c>
      <c r="C39" s="68" t="s">
        <v>436</v>
      </c>
      <c r="D39" s="11" t="s">
        <v>92</v>
      </c>
      <c r="E39" s="37"/>
      <c r="F39" s="37"/>
      <c r="G39" s="37"/>
      <c r="H39" s="37"/>
      <c r="I39" s="37"/>
      <c r="J39" s="37"/>
      <c r="K39" s="37"/>
      <c r="L39" s="144" t="s">
        <v>1379</v>
      </c>
      <c r="M39" s="37" t="str">
        <f t="shared" si="2"/>
        <v/>
      </c>
      <c r="N39" s="37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36" customFormat="1" ht="21" customHeight="1" x14ac:dyDescent="0.25">
      <c r="A40" s="75">
        <v>2</v>
      </c>
      <c r="B40" s="11" t="s">
        <v>481</v>
      </c>
      <c r="C40" s="68" t="s">
        <v>72</v>
      </c>
      <c r="D40" s="11" t="s">
        <v>115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2"/>
        <v/>
      </c>
      <c r="N40" s="37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36" customFormat="1" ht="21" customHeight="1" x14ac:dyDescent="0.25">
      <c r="A41" s="75">
        <v>2</v>
      </c>
      <c r="B41" s="11" t="s">
        <v>482</v>
      </c>
      <c r="C41" s="68" t="s">
        <v>454</v>
      </c>
      <c r="D41" s="11" t="s">
        <v>130</v>
      </c>
      <c r="E41" s="37"/>
      <c r="F41" s="37"/>
      <c r="G41" s="37"/>
      <c r="H41" s="37"/>
      <c r="I41" s="37" t="s">
        <v>1350</v>
      </c>
      <c r="J41" s="37"/>
      <c r="K41" s="37"/>
      <c r="L41" s="135"/>
      <c r="M41" s="37" t="str">
        <f t="shared" si="2"/>
        <v>YES</v>
      </c>
      <c r="N41" s="37" t="str">
        <f t="shared" si="3"/>
        <v>YES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1</v>
      </c>
    </row>
    <row r="42" spans="1:25" s="36" customFormat="1" ht="21" customHeight="1" x14ac:dyDescent="0.25">
      <c r="A42" s="75">
        <v>2</v>
      </c>
      <c r="B42" s="11" t="s">
        <v>1077</v>
      </c>
      <c r="C42" s="68" t="s">
        <v>401</v>
      </c>
      <c r="D42" s="11" t="s">
        <v>145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2"/>
        <v/>
      </c>
      <c r="N42" s="37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36" customFormat="1" ht="21" customHeight="1" x14ac:dyDescent="0.25">
      <c r="A43" s="75">
        <v>2</v>
      </c>
      <c r="B43" s="11" t="s">
        <v>1077</v>
      </c>
      <c r="C43" s="68" t="s">
        <v>72</v>
      </c>
      <c r="D43" s="11" t="s">
        <v>158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2"/>
        <v/>
      </c>
      <c r="N43" s="37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36" customFormat="1" ht="21" customHeight="1" x14ac:dyDescent="0.25">
      <c r="A44" s="75">
        <v>2</v>
      </c>
      <c r="B44" s="11" t="s">
        <v>514</v>
      </c>
      <c r="C44" s="68" t="s">
        <v>72</v>
      </c>
      <c r="D44" s="11" t="s">
        <v>78</v>
      </c>
      <c r="E44" s="37"/>
      <c r="F44" s="37"/>
      <c r="G44" s="37"/>
      <c r="H44" s="37"/>
      <c r="I44" s="37" t="s">
        <v>1362</v>
      </c>
      <c r="J44" s="37"/>
      <c r="K44" s="37"/>
      <c r="L44" s="135"/>
      <c r="M44" s="37" t="str">
        <f t="shared" si="2"/>
        <v>YES</v>
      </c>
      <c r="N44" s="37" t="str">
        <f t="shared" si="3"/>
        <v>YES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1</v>
      </c>
    </row>
    <row r="45" spans="1:25" s="36" customFormat="1" ht="21" customHeight="1" x14ac:dyDescent="0.25">
      <c r="A45" s="75">
        <v>2</v>
      </c>
      <c r="B45" s="11" t="s">
        <v>514</v>
      </c>
      <c r="C45" s="68" t="s">
        <v>437</v>
      </c>
      <c r="D45" s="11" t="s">
        <v>170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2"/>
        <v/>
      </c>
      <c r="N45" s="37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36" customFormat="1" ht="21" customHeight="1" x14ac:dyDescent="0.25">
      <c r="A46" s="75">
        <v>2</v>
      </c>
      <c r="B46" s="11" t="s">
        <v>515</v>
      </c>
      <c r="C46" s="68" t="s">
        <v>444</v>
      </c>
      <c r="D46" s="11" t="s">
        <v>93</v>
      </c>
      <c r="E46" s="37"/>
      <c r="F46" s="37"/>
      <c r="G46" s="37"/>
      <c r="H46" s="37" t="s">
        <v>1350</v>
      </c>
      <c r="I46" s="37"/>
      <c r="J46" s="37"/>
      <c r="K46" s="37"/>
      <c r="L46" s="135"/>
      <c r="M46" s="37" t="str">
        <f t="shared" si="2"/>
        <v>YES</v>
      </c>
      <c r="N46" s="37" t="str">
        <f t="shared" si="3"/>
        <v>YES</v>
      </c>
      <c r="O46" s="31"/>
      <c r="P46" s="31"/>
      <c r="Q46" s="31"/>
      <c r="R46" s="31"/>
      <c r="S46" s="31"/>
      <c r="T46" s="31"/>
      <c r="U46" s="31">
        <v>1</v>
      </c>
      <c r="V46" s="31">
        <v>1</v>
      </c>
      <c r="W46" s="31"/>
      <c r="X46" s="31"/>
      <c r="Y46" s="31">
        <v>1</v>
      </c>
    </row>
    <row r="47" spans="1:25" s="36" customFormat="1" ht="21" customHeight="1" x14ac:dyDescent="0.25">
      <c r="A47" s="75">
        <v>2</v>
      </c>
      <c r="B47" s="11" t="s">
        <v>1078</v>
      </c>
      <c r="C47" s="68" t="s">
        <v>72</v>
      </c>
      <c r="D47" s="11" t="s">
        <v>106</v>
      </c>
      <c r="E47" s="37"/>
      <c r="F47" s="37"/>
      <c r="G47" s="37"/>
      <c r="H47" s="37"/>
      <c r="I47" s="37"/>
      <c r="J47" s="37" t="s">
        <v>1362</v>
      </c>
      <c r="K47" s="37"/>
      <c r="L47" s="135"/>
      <c r="M47" s="37" t="str">
        <f t="shared" si="2"/>
        <v>YES</v>
      </c>
      <c r="N47" s="37" t="str">
        <f t="shared" si="3"/>
        <v>YES</v>
      </c>
      <c r="O47" s="31"/>
      <c r="P47" s="31"/>
      <c r="Q47" s="31"/>
      <c r="R47" s="31"/>
      <c r="S47" s="31"/>
      <c r="T47" s="31"/>
      <c r="U47" s="31">
        <v>1</v>
      </c>
      <c r="V47" s="31"/>
      <c r="W47" s="31">
        <v>1</v>
      </c>
      <c r="X47" s="31"/>
      <c r="Y47" s="31"/>
    </row>
    <row r="48" spans="1:25" s="36" customFormat="1" ht="21" customHeight="1" x14ac:dyDescent="0.25">
      <c r="A48" s="75">
        <v>2</v>
      </c>
      <c r="B48" s="11" t="s">
        <v>1078</v>
      </c>
      <c r="C48" s="68" t="s">
        <v>402</v>
      </c>
      <c r="D48" s="11" t="s">
        <v>116</v>
      </c>
      <c r="E48" s="37"/>
      <c r="F48" s="37"/>
      <c r="G48" s="37"/>
      <c r="H48" s="37" t="s">
        <v>1350</v>
      </c>
      <c r="I48" s="37"/>
      <c r="J48" s="37" t="s">
        <v>1350</v>
      </c>
      <c r="K48" s="37"/>
      <c r="L48" s="135"/>
      <c r="M48" s="37" t="str">
        <f t="shared" si="2"/>
        <v>YES</v>
      </c>
      <c r="N48" s="37" t="str">
        <f t="shared" si="3"/>
        <v>YES</v>
      </c>
      <c r="O48" s="31"/>
      <c r="P48" s="31"/>
      <c r="Q48" s="31"/>
      <c r="R48" s="31"/>
      <c r="S48" s="31"/>
      <c r="T48" s="31"/>
      <c r="U48" s="31">
        <v>1</v>
      </c>
      <c r="V48" s="31">
        <v>1</v>
      </c>
      <c r="W48" s="31"/>
      <c r="X48" s="31"/>
      <c r="Y48" s="31"/>
    </row>
    <row r="49" spans="1:25" s="36" customFormat="1" ht="21" customHeight="1" x14ac:dyDescent="0.25">
      <c r="A49" s="75">
        <v>2</v>
      </c>
      <c r="B49" s="11" t="s">
        <v>1079</v>
      </c>
      <c r="C49" s="68" t="s">
        <v>72</v>
      </c>
      <c r="D49" s="11" t="s">
        <v>131</v>
      </c>
      <c r="E49" s="37"/>
      <c r="F49" s="37"/>
      <c r="G49" s="37"/>
      <c r="H49" s="37"/>
      <c r="I49" s="37"/>
      <c r="J49" s="37"/>
      <c r="K49" s="37"/>
      <c r="L49" s="135"/>
      <c r="M49" s="37" t="str">
        <f t="shared" si="2"/>
        <v/>
      </c>
      <c r="N49" s="37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36" customFormat="1" ht="21" customHeight="1" x14ac:dyDescent="0.25">
      <c r="A50" s="75">
        <v>2</v>
      </c>
      <c r="B50" s="11" t="s">
        <v>1079</v>
      </c>
      <c r="C50" s="68" t="s">
        <v>420</v>
      </c>
      <c r="D50" s="11" t="s">
        <v>171</v>
      </c>
      <c r="E50" s="37"/>
      <c r="F50" s="37"/>
      <c r="G50" s="37"/>
      <c r="H50" s="37"/>
      <c r="I50" s="37"/>
      <c r="J50" s="37"/>
      <c r="K50" s="37" t="s">
        <v>1485</v>
      </c>
      <c r="L50" s="135"/>
      <c r="M50" s="37" t="str">
        <f t="shared" si="2"/>
        <v/>
      </c>
      <c r="N50" s="37" t="str">
        <f t="shared" si="3"/>
        <v>YES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36" customFormat="1" ht="21" customHeight="1" x14ac:dyDescent="0.25">
      <c r="A51" s="75">
        <v>2</v>
      </c>
      <c r="B51" s="11" t="s">
        <v>1080</v>
      </c>
      <c r="C51" s="68"/>
      <c r="D51" s="11">
        <v>2014</v>
      </c>
      <c r="E51" s="37"/>
      <c r="F51" s="37"/>
      <c r="G51" s="37"/>
      <c r="H51" s="37"/>
      <c r="I51" s="37"/>
      <c r="J51" s="37"/>
      <c r="K51" s="37"/>
      <c r="L51" s="135"/>
      <c r="M51" s="37"/>
      <c r="N51" s="37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36" customFormat="1" ht="21" customHeight="1" x14ac:dyDescent="0.25">
      <c r="A52" s="75">
        <v>2</v>
      </c>
      <c r="B52" s="11" t="s">
        <v>1080</v>
      </c>
      <c r="C52" s="68">
        <v>17541</v>
      </c>
      <c r="D52" s="11" t="s">
        <v>146</v>
      </c>
      <c r="E52" s="37"/>
      <c r="F52" s="37"/>
      <c r="G52" s="37"/>
      <c r="H52" s="37" t="s">
        <v>1350</v>
      </c>
      <c r="I52" s="37"/>
      <c r="J52" s="37"/>
      <c r="K52" s="37"/>
      <c r="L52" s="144" t="s">
        <v>1378</v>
      </c>
      <c r="M52" s="37" t="str">
        <f>IF(AND(ISBLANK(E52),ISBLANK(F52),ISBLANK(G52),ISBLANK(H52),ISBLANK(I52),ISBLANK(J52)),"","YES")</f>
        <v>YES</v>
      </c>
      <c r="N52" s="37" t="str">
        <f>IF(AND(ISBLANK(E52),ISBLANK(F52),ISBLANK(G52),ISBLANK(H52),ISBLANK(I52),ISBLANK(J52),ISBLANK(K52)),"","YES")</f>
        <v>YES</v>
      </c>
      <c r="O52" s="31"/>
      <c r="P52" s="31"/>
      <c r="Q52" s="31">
        <v>1</v>
      </c>
      <c r="R52" s="31"/>
      <c r="S52" s="31"/>
      <c r="T52" s="31"/>
      <c r="U52" s="31"/>
      <c r="V52" s="31"/>
      <c r="W52" s="31"/>
      <c r="X52" s="31"/>
      <c r="Y52" s="31"/>
    </row>
    <row r="53" spans="1:25" s="36" customFormat="1" ht="21" customHeight="1" x14ac:dyDescent="0.25">
      <c r="A53" s="75">
        <v>2</v>
      </c>
      <c r="B53" s="11" t="s">
        <v>1081</v>
      </c>
      <c r="C53" s="68" t="s">
        <v>445</v>
      </c>
      <c r="D53" s="11" t="s">
        <v>79</v>
      </c>
      <c r="E53" s="37"/>
      <c r="F53" s="37"/>
      <c r="G53" s="37"/>
      <c r="H53" s="37" t="s">
        <v>1350</v>
      </c>
      <c r="I53" s="37"/>
      <c r="J53" s="37"/>
      <c r="K53" s="37"/>
      <c r="L53" s="135"/>
      <c r="M53" s="37" t="str">
        <f>IF(AND(ISBLANK(E53),ISBLANK(F53),ISBLANK(G53),ISBLANK(H53),ISBLANK(I53),ISBLANK(J53)),"","YES")</f>
        <v>YES</v>
      </c>
      <c r="N53" s="37" t="str">
        <f>IF(AND(ISBLANK(E53),ISBLANK(F53),ISBLANK(G53),ISBLANK(H53),ISBLANK(I53),ISBLANK(J53),ISBLANK(K53)),"","YES")</f>
        <v>YES</v>
      </c>
      <c r="O53" s="31"/>
      <c r="P53" s="31"/>
      <c r="Q53" s="31"/>
      <c r="R53" s="31"/>
      <c r="S53" s="31"/>
      <c r="T53" s="31"/>
      <c r="U53" s="31">
        <v>1</v>
      </c>
      <c r="V53" s="31"/>
      <c r="W53" s="31"/>
      <c r="X53" s="31"/>
      <c r="Y53" s="31"/>
    </row>
    <row r="54" spans="1:25" s="36" customFormat="1" ht="21" customHeight="1" x14ac:dyDescent="0.25">
      <c r="A54" s="75">
        <v>2</v>
      </c>
      <c r="B54" s="11" t="s">
        <v>1081</v>
      </c>
      <c r="C54" s="68" t="s">
        <v>72</v>
      </c>
      <c r="D54" s="11" t="s">
        <v>94</v>
      </c>
      <c r="E54" s="37"/>
      <c r="F54" s="37"/>
      <c r="G54" s="37"/>
      <c r="H54" s="37"/>
      <c r="I54" s="37"/>
      <c r="J54" s="37"/>
      <c r="K54" s="37"/>
      <c r="L54" s="135"/>
      <c r="M54" s="37" t="str">
        <f>IF(AND(ISBLANK(E54),ISBLANK(F54),ISBLANK(G54),ISBLANK(H54),ISBLANK(I54),ISBLANK(J54)),"","YES")</f>
        <v/>
      </c>
      <c r="N54" s="37" t="str">
        <f>IF(AND(ISBLANK(E54),ISBLANK(F54),ISBLANK(G54),ISBLANK(H54),ISBLANK(I54),ISBLANK(J54),ISBLANK(K54)),"","YES")</f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36" customFormat="1" ht="21" customHeight="1" x14ac:dyDescent="0.25">
      <c r="A55" s="75">
        <v>2</v>
      </c>
      <c r="B55" s="11" t="s">
        <v>1046</v>
      </c>
      <c r="C55" s="68" t="s">
        <v>72</v>
      </c>
      <c r="D55" s="11" t="s">
        <v>117</v>
      </c>
      <c r="E55" s="37"/>
      <c r="F55" s="37"/>
      <c r="G55" s="37"/>
      <c r="H55" s="37"/>
      <c r="I55" s="37"/>
      <c r="J55" s="37"/>
      <c r="K55" s="37"/>
      <c r="L55" s="135"/>
      <c r="M55" s="37" t="str">
        <f>IF(AND(ISBLANK(E55),ISBLANK(F55),ISBLANK(G55),ISBLANK(H55),ISBLANK(I55),ISBLANK(J55)),"","YES")</f>
        <v/>
      </c>
      <c r="N55" s="37" t="str">
        <f>IF(AND(ISBLANK(E55),ISBLANK(F55),ISBLANK(G55),ISBLANK(H55),ISBLANK(I55),ISBLANK(J55),ISBLANK(K55)),"","YES")</f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36" customFormat="1" ht="21" customHeight="1" x14ac:dyDescent="0.25">
      <c r="A56" s="75">
        <v>2</v>
      </c>
      <c r="B56" s="11" t="s">
        <v>1046</v>
      </c>
      <c r="C56" s="68" t="s">
        <v>413</v>
      </c>
      <c r="D56" s="11" t="s">
        <v>132</v>
      </c>
      <c r="E56" s="37"/>
      <c r="F56" s="37"/>
      <c r="G56" s="37"/>
      <c r="H56" s="37"/>
      <c r="I56" s="37"/>
      <c r="J56" s="37"/>
      <c r="K56" s="37" t="s">
        <v>1485</v>
      </c>
      <c r="L56" s="135"/>
      <c r="M56" s="37" t="str">
        <f>IF(AND(ISBLANK(E56),ISBLANK(F56),ISBLANK(G56),ISBLANK(H56),ISBLANK(I56),ISBLANK(J56)),"","YES")</f>
        <v/>
      </c>
      <c r="N56" s="37" t="str">
        <f>IF(AND(ISBLANK(E56),ISBLANK(F56),ISBLANK(G56),ISBLANK(H56),ISBLANK(I56),ISBLANK(J56),ISBLANK(K56)),"","YES")</f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36" customFormat="1" ht="21" customHeight="1" x14ac:dyDescent="0.25">
      <c r="A57" s="75">
        <v>2</v>
      </c>
      <c r="B57" s="11">
        <v>208</v>
      </c>
      <c r="C57" s="68"/>
      <c r="D57" s="11">
        <v>2019</v>
      </c>
      <c r="E57" s="37"/>
      <c r="F57" s="37"/>
      <c r="G57" s="37"/>
      <c r="H57" s="37" t="s">
        <v>1350</v>
      </c>
      <c r="I57" s="37"/>
      <c r="J57" s="37"/>
      <c r="K57" s="37"/>
      <c r="L57" s="135"/>
      <c r="M57" s="37"/>
      <c r="N57" s="37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36" customFormat="1" ht="21" customHeight="1" x14ac:dyDescent="0.25">
      <c r="A58" s="75">
        <v>2</v>
      </c>
      <c r="B58" s="11">
        <v>208</v>
      </c>
      <c r="C58" s="68" t="s">
        <v>464</v>
      </c>
      <c r="D58" s="11" t="s">
        <v>465</v>
      </c>
      <c r="E58" s="37"/>
      <c r="F58" s="37"/>
      <c r="G58" s="37"/>
      <c r="H58" s="37"/>
      <c r="I58" s="37"/>
      <c r="J58" s="37"/>
      <c r="K58" s="37" t="s">
        <v>1485</v>
      </c>
      <c r="L58" s="135"/>
      <c r="M58" s="37" t="str">
        <f t="shared" ref="M58:M89" si="4">IF(AND(ISBLANK(E58),ISBLANK(F58),ISBLANK(G58),ISBLANK(H58),ISBLANK(I58),ISBLANK(J58)),"","YES")</f>
        <v/>
      </c>
      <c r="N58" s="37" t="str">
        <f t="shared" ref="N58:N89" si="5">IF(AND(ISBLANK(E58),ISBLANK(F58),ISBLANK(G58),ISBLANK(H58),ISBLANK(I58),ISBLANK(J58),ISBLANK(K58)),"","YES")</f>
        <v>YES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36" customFormat="1" ht="21" customHeight="1" x14ac:dyDescent="0.25">
      <c r="A59" s="75">
        <v>2</v>
      </c>
      <c r="B59" s="11" t="s">
        <v>1082</v>
      </c>
      <c r="C59" s="68" t="s">
        <v>426</v>
      </c>
      <c r="D59" s="11" t="s">
        <v>80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4"/>
        <v/>
      </c>
      <c r="N59" s="37" t="str">
        <f t="shared" si="5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36" customFormat="1" ht="21" customHeight="1" x14ac:dyDescent="0.25">
      <c r="A60" s="75">
        <v>2</v>
      </c>
      <c r="B60" s="11" t="s">
        <v>1082</v>
      </c>
      <c r="C60" s="68" t="s">
        <v>72</v>
      </c>
      <c r="D60" s="11" t="s">
        <v>95</v>
      </c>
      <c r="E60" s="37"/>
      <c r="F60" s="37"/>
      <c r="G60" s="37"/>
      <c r="H60" s="37" t="s">
        <v>1350</v>
      </c>
      <c r="I60" s="37"/>
      <c r="J60" s="37"/>
      <c r="K60" s="37"/>
      <c r="L60" s="135"/>
      <c r="M60" s="37" t="str">
        <f t="shared" si="4"/>
        <v>YES</v>
      </c>
      <c r="N60" s="37" t="str">
        <f t="shared" si="5"/>
        <v>YES</v>
      </c>
      <c r="O60" s="31"/>
      <c r="P60" s="31"/>
      <c r="Q60" s="31"/>
      <c r="R60" s="31"/>
      <c r="S60" s="31"/>
      <c r="T60" s="31"/>
      <c r="U60" s="31">
        <v>1</v>
      </c>
      <c r="V60" s="31"/>
      <c r="W60" s="31"/>
      <c r="X60" s="31"/>
      <c r="Y60" s="31"/>
    </row>
    <row r="61" spans="1:25" s="36" customFormat="1" ht="21" customHeight="1" x14ac:dyDescent="0.25">
      <c r="A61" s="75">
        <v>2</v>
      </c>
      <c r="B61" s="11" t="s">
        <v>1083</v>
      </c>
      <c r="C61" s="68" t="s">
        <v>72</v>
      </c>
      <c r="D61" s="11" t="s">
        <v>107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4"/>
        <v/>
      </c>
      <c r="N61" s="37" t="str">
        <f t="shared" si="5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36" customFormat="1" ht="21" customHeight="1" x14ac:dyDescent="0.25">
      <c r="A62" s="75">
        <v>2</v>
      </c>
      <c r="B62" s="11" t="s">
        <v>1083</v>
      </c>
      <c r="C62" s="68" t="s">
        <v>455</v>
      </c>
      <c r="D62" s="11" t="s">
        <v>118</v>
      </c>
      <c r="E62" s="37"/>
      <c r="F62" s="37"/>
      <c r="G62" s="37"/>
      <c r="H62" s="37" t="s">
        <v>1350</v>
      </c>
      <c r="I62" s="37"/>
      <c r="J62" s="37"/>
      <c r="K62" s="37"/>
      <c r="L62" s="135"/>
      <c r="M62" s="37" t="str">
        <f t="shared" si="4"/>
        <v>YES</v>
      </c>
      <c r="N62" s="37" t="str">
        <f t="shared" si="5"/>
        <v>YES</v>
      </c>
      <c r="O62" s="31"/>
      <c r="P62" s="31"/>
      <c r="Q62" s="31"/>
      <c r="R62" s="31"/>
      <c r="S62" s="31"/>
      <c r="T62" s="31"/>
      <c r="U62" s="31">
        <v>1</v>
      </c>
      <c r="V62" s="31"/>
      <c r="W62" s="31"/>
      <c r="X62" s="31"/>
      <c r="Y62" s="31"/>
    </row>
    <row r="63" spans="1:25" s="36" customFormat="1" ht="21" customHeight="1" x14ac:dyDescent="0.25">
      <c r="A63" s="75">
        <v>2</v>
      </c>
      <c r="B63" s="11" t="s">
        <v>1084</v>
      </c>
      <c r="C63" s="68" t="s">
        <v>431</v>
      </c>
      <c r="D63" s="11" t="s">
        <v>173</v>
      </c>
      <c r="E63" s="37"/>
      <c r="F63" s="37"/>
      <c r="G63" s="37"/>
      <c r="H63" s="37"/>
      <c r="I63" s="37"/>
      <c r="J63" s="37"/>
      <c r="K63" s="37" t="s">
        <v>1485</v>
      </c>
      <c r="L63" s="144" t="s">
        <v>1377</v>
      </c>
      <c r="M63" s="37" t="str">
        <f t="shared" si="4"/>
        <v/>
      </c>
      <c r="N63" s="37" t="str">
        <f t="shared" si="5"/>
        <v>YES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36" customFormat="1" ht="21" customHeight="1" x14ac:dyDescent="0.25">
      <c r="A64" s="75">
        <v>2</v>
      </c>
      <c r="B64" s="11" t="s">
        <v>1084</v>
      </c>
      <c r="C64" s="68" t="s">
        <v>72</v>
      </c>
      <c r="D64" s="11" t="s">
        <v>133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4"/>
        <v/>
      </c>
      <c r="N64" s="37" t="str">
        <f t="shared" si="5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36" customFormat="1" ht="21" customHeight="1" x14ac:dyDescent="0.25">
      <c r="A65" s="75">
        <v>2</v>
      </c>
      <c r="B65" s="11" t="s">
        <v>1085</v>
      </c>
      <c r="C65" s="68" t="s">
        <v>72</v>
      </c>
      <c r="D65" s="11" t="s">
        <v>147</v>
      </c>
      <c r="E65" s="37"/>
      <c r="F65" s="37"/>
      <c r="G65" s="37"/>
      <c r="H65" s="37" t="s">
        <v>1350</v>
      </c>
      <c r="I65" s="37"/>
      <c r="J65" s="37"/>
      <c r="K65" s="37"/>
      <c r="L65" s="135"/>
      <c r="M65" s="37" t="str">
        <f t="shared" si="4"/>
        <v>YES</v>
      </c>
      <c r="N65" s="37" t="str">
        <f t="shared" si="5"/>
        <v>YES</v>
      </c>
      <c r="O65" s="31"/>
      <c r="P65" s="31"/>
      <c r="Q65" s="31">
        <v>1</v>
      </c>
      <c r="R65" s="31"/>
      <c r="S65" s="31"/>
      <c r="T65" s="31"/>
      <c r="U65" s="31"/>
      <c r="V65" s="31"/>
      <c r="W65" s="31"/>
      <c r="X65" s="31"/>
      <c r="Y65" s="31"/>
    </row>
    <row r="66" spans="1:25" s="36" customFormat="1" ht="21" customHeight="1" x14ac:dyDescent="0.25">
      <c r="A66" s="75">
        <v>2</v>
      </c>
      <c r="B66" s="11" t="s">
        <v>1085</v>
      </c>
      <c r="C66" s="68" t="s">
        <v>427</v>
      </c>
      <c r="D66" s="11" t="s">
        <v>161</v>
      </c>
      <c r="E66" s="37"/>
      <c r="F66" s="37"/>
      <c r="G66" s="37"/>
      <c r="H66" s="37"/>
      <c r="I66" s="37"/>
      <c r="J66" s="37"/>
      <c r="K66" s="37" t="s">
        <v>1485</v>
      </c>
      <c r="L66" s="144" t="s">
        <v>1377</v>
      </c>
      <c r="M66" s="37" t="str">
        <f t="shared" si="4"/>
        <v/>
      </c>
      <c r="N66" s="37" t="str">
        <f t="shared" si="5"/>
        <v>YES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36" customFormat="1" ht="21" customHeight="1" x14ac:dyDescent="0.25">
      <c r="A67" s="75">
        <v>2</v>
      </c>
      <c r="B67" s="11" t="s">
        <v>1086</v>
      </c>
      <c r="C67" s="68" t="s">
        <v>72</v>
      </c>
      <c r="D67" s="11" t="s">
        <v>81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4"/>
        <v/>
      </c>
      <c r="N67" s="37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36" customFormat="1" ht="21" customHeight="1" x14ac:dyDescent="0.25">
      <c r="A68" s="75">
        <v>2</v>
      </c>
      <c r="B68" s="11" t="s">
        <v>1086</v>
      </c>
      <c r="C68" s="68" t="s">
        <v>446</v>
      </c>
      <c r="D68" s="11" t="s">
        <v>96</v>
      </c>
      <c r="E68" s="37"/>
      <c r="F68" s="37"/>
      <c r="G68" s="37"/>
      <c r="H68" s="37"/>
      <c r="I68" s="37"/>
      <c r="J68" s="37"/>
      <c r="K68" s="37" t="s">
        <v>1485</v>
      </c>
      <c r="L68" s="135"/>
      <c r="M68" s="37" t="str">
        <f t="shared" si="4"/>
        <v/>
      </c>
      <c r="N68" s="37" t="str">
        <f t="shared" si="5"/>
        <v>YES</v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36" customFormat="1" ht="21" customHeight="1" x14ac:dyDescent="0.25">
      <c r="A69" s="75">
        <v>2</v>
      </c>
      <c r="B69" s="11" t="s">
        <v>1087</v>
      </c>
      <c r="C69" s="68" t="s">
        <v>72</v>
      </c>
      <c r="D69" s="11" t="s">
        <v>172</v>
      </c>
      <c r="E69" s="37"/>
      <c r="F69" s="37"/>
      <c r="G69" s="37"/>
      <c r="H69" s="37"/>
      <c r="I69" s="37" t="s">
        <v>1350</v>
      </c>
      <c r="J69" s="37"/>
      <c r="K69" s="37"/>
      <c r="L69" s="135"/>
      <c r="M69" s="37" t="str">
        <f t="shared" si="4"/>
        <v>YES</v>
      </c>
      <c r="N69" s="37" t="str">
        <f t="shared" si="5"/>
        <v>YES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1</v>
      </c>
    </row>
    <row r="70" spans="1:25" s="36" customFormat="1" ht="21" customHeight="1" x14ac:dyDescent="0.25">
      <c r="A70" s="75">
        <v>2</v>
      </c>
      <c r="B70" s="11" t="s">
        <v>1087</v>
      </c>
      <c r="C70" s="68" t="s">
        <v>403</v>
      </c>
      <c r="D70" s="11" t="s">
        <v>119</v>
      </c>
      <c r="E70" s="37"/>
      <c r="F70" s="37"/>
      <c r="G70" s="37"/>
      <c r="H70" s="37"/>
      <c r="I70" s="37"/>
      <c r="J70" s="37"/>
      <c r="K70" s="37" t="s">
        <v>1485</v>
      </c>
      <c r="L70" s="135"/>
      <c r="M70" s="37" t="str">
        <f t="shared" si="4"/>
        <v/>
      </c>
      <c r="N70" s="37" t="str">
        <f t="shared" si="5"/>
        <v>YES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s="36" customFormat="1" ht="21" customHeight="1" x14ac:dyDescent="0.25">
      <c r="A71" s="75">
        <v>2</v>
      </c>
      <c r="B71" s="11" t="s">
        <v>1088</v>
      </c>
      <c r="C71" s="68" t="s">
        <v>414</v>
      </c>
      <c r="D71" s="11" t="s">
        <v>134</v>
      </c>
      <c r="E71" s="37"/>
      <c r="F71" s="37"/>
      <c r="G71" s="37"/>
      <c r="H71" s="37"/>
      <c r="I71" s="37" t="s">
        <v>1350</v>
      </c>
      <c r="J71" s="37"/>
      <c r="K71" s="37"/>
      <c r="L71" s="135"/>
      <c r="M71" s="37" t="str">
        <f t="shared" si="4"/>
        <v>YES</v>
      </c>
      <c r="N71" s="37" t="str">
        <f t="shared" si="5"/>
        <v>YES</v>
      </c>
      <c r="O71" s="31"/>
      <c r="P71" s="31"/>
      <c r="Q71" s="31"/>
      <c r="R71" s="31"/>
      <c r="S71" s="31"/>
      <c r="T71" s="31"/>
      <c r="U71" s="31">
        <v>1</v>
      </c>
      <c r="V71" s="31"/>
      <c r="W71" s="31"/>
      <c r="X71" s="31"/>
      <c r="Y71" s="31"/>
    </row>
    <row r="72" spans="1:25" s="36" customFormat="1" ht="21" customHeight="1" x14ac:dyDescent="0.25">
      <c r="A72" s="75">
        <v>2</v>
      </c>
      <c r="B72" s="11" t="s">
        <v>1088</v>
      </c>
      <c r="C72" s="68" t="s">
        <v>72</v>
      </c>
      <c r="D72" s="11" t="s">
        <v>148</v>
      </c>
      <c r="E72" s="37"/>
      <c r="F72" s="37"/>
      <c r="G72" s="37"/>
      <c r="H72" s="37" t="s">
        <v>1350</v>
      </c>
      <c r="I72" s="37"/>
      <c r="J72" s="37"/>
      <c r="K72" s="37"/>
      <c r="L72" s="135"/>
      <c r="M72" s="37" t="str">
        <f t="shared" si="4"/>
        <v>YES</v>
      </c>
      <c r="N72" s="37" t="str">
        <f t="shared" si="5"/>
        <v>YES</v>
      </c>
      <c r="O72" s="31"/>
      <c r="P72" s="31"/>
      <c r="Q72" s="31">
        <v>1</v>
      </c>
      <c r="R72" s="31"/>
      <c r="S72" s="31"/>
      <c r="T72" s="31"/>
      <c r="U72" s="31"/>
      <c r="V72" s="31"/>
      <c r="W72" s="31"/>
      <c r="X72" s="31"/>
      <c r="Y72" s="31"/>
    </row>
    <row r="73" spans="1:25" s="36" customFormat="1" ht="21" customHeight="1" x14ac:dyDescent="0.25">
      <c r="A73" s="75">
        <v>2</v>
      </c>
      <c r="B73" s="11" t="s">
        <v>520</v>
      </c>
      <c r="C73" s="68" t="s">
        <v>72</v>
      </c>
      <c r="D73" s="11" t="s">
        <v>162</v>
      </c>
      <c r="E73" s="37"/>
      <c r="F73" s="37"/>
      <c r="G73" s="37"/>
      <c r="H73" s="37" t="s">
        <v>1350</v>
      </c>
      <c r="I73" s="37"/>
      <c r="J73" s="37"/>
      <c r="K73" s="37"/>
      <c r="L73" s="135"/>
      <c r="M73" s="37" t="str">
        <f t="shared" si="4"/>
        <v>YES</v>
      </c>
      <c r="N73" s="37" t="str">
        <f t="shared" si="5"/>
        <v>YES</v>
      </c>
      <c r="O73" s="31"/>
      <c r="P73" s="31"/>
      <c r="Q73" s="31"/>
      <c r="R73" s="31"/>
      <c r="S73" s="31"/>
      <c r="T73" s="31"/>
      <c r="U73" s="31">
        <v>1</v>
      </c>
      <c r="V73" s="31"/>
      <c r="W73" s="31"/>
      <c r="X73" s="31"/>
      <c r="Y73" s="31"/>
    </row>
    <row r="74" spans="1:25" s="36" customFormat="1" ht="21" customHeight="1" x14ac:dyDescent="0.25">
      <c r="A74" s="75">
        <v>2</v>
      </c>
      <c r="B74" s="11" t="s">
        <v>520</v>
      </c>
      <c r="C74" s="68" t="s">
        <v>447</v>
      </c>
      <c r="D74" s="11" t="s">
        <v>82</v>
      </c>
      <c r="E74" s="37"/>
      <c r="F74" s="37"/>
      <c r="G74" s="37"/>
      <c r="H74" s="37" t="s">
        <v>1352</v>
      </c>
      <c r="I74" s="37" t="s">
        <v>1362</v>
      </c>
      <c r="J74" s="37"/>
      <c r="K74" s="37"/>
      <c r="L74" s="135"/>
      <c r="M74" s="37" t="str">
        <f t="shared" si="4"/>
        <v>YES</v>
      </c>
      <c r="N74" s="37" t="str">
        <f t="shared" si="5"/>
        <v>YES</v>
      </c>
      <c r="O74" s="31"/>
      <c r="P74" s="31"/>
      <c r="Q74" s="31"/>
      <c r="R74" s="31"/>
      <c r="S74" s="31"/>
      <c r="T74" s="31"/>
      <c r="U74" s="31">
        <v>1</v>
      </c>
      <c r="V74" s="31">
        <v>1</v>
      </c>
      <c r="W74" s="31"/>
      <c r="X74" s="31"/>
      <c r="Y74" s="31">
        <v>1</v>
      </c>
    </row>
    <row r="75" spans="1:25" s="36" customFormat="1" ht="21" customHeight="1" x14ac:dyDescent="0.25">
      <c r="A75" s="75">
        <v>2</v>
      </c>
      <c r="B75" s="11" t="s">
        <v>521</v>
      </c>
      <c r="C75" s="68" t="s">
        <v>72</v>
      </c>
      <c r="D75" s="11" t="s">
        <v>97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4"/>
        <v/>
      </c>
      <c r="N75" s="37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36" customFormat="1" ht="21" customHeight="1" x14ac:dyDescent="0.25">
      <c r="A76" s="75">
        <v>2</v>
      </c>
      <c r="B76" s="11" t="s">
        <v>521</v>
      </c>
      <c r="C76" s="68" t="s">
        <v>404</v>
      </c>
      <c r="D76" s="11" t="s">
        <v>108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4"/>
        <v/>
      </c>
      <c r="N76" s="37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36" customFormat="1" ht="21" customHeight="1" x14ac:dyDescent="0.25">
      <c r="A77" s="75">
        <v>2</v>
      </c>
      <c r="B77" s="11" t="s">
        <v>1089</v>
      </c>
      <c r="C77" s="68" t="s">
        <v>72</v>
      </c>
      <c r="D77" s="11" t="s">
        <v>181</v>
      </c>
      <c r="E77" s="37"/>
      <c r="F77" s="37"/>
      <c r="G77" s="37"/>
      <c r="H77" s="37" t="s">
        <v>1350</v>
      </c>
      <c r="I77" s="37"/>
      <c r="J77" s="37"/>
      <c r="K77" s="37"/>
      <c r="L77" s="135"/>
      <c r="M77" s="37" t="str">
        <f t="shared" si="4"/>
        <v>YES</v>
      </c>
      <c r="N77" s="37" t="str">
        <f t="shared" si="5"/>
        <v>YES</v>
      </c>
      <c r="O77" s="31"/>
      <c r="P77" s="31"/>
      <c r="Q77" s="31"/>
      <c r="R77" s="31"/>
      <c r="S77" s="31"/>
      <c r="T77" s="31"/>
      <c r="U77" s="31">
        <v>1</v>
      </c>
      <c r="V77" s="31"/>
      <c r="W77" s="31"/>
      <c r="X77" s="31"/>
      <c r="Y77" s="31"/>
    </row>
    <row r="78" spans="1:25" s="36" customFormat="1" ht="21" customHeight="1" x14ac:dyDescent="0.25">
      <c r="A78" s="75">
        <v>2</v>
      </c>
      <c r="B78" s="11" t="s">
        <v>1089</v>
      </c>
      <c r="C78" s="68" t="s">
        <v>421</v>
      </c>
      <c r="D78" s="11" t="s">
        <v>183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4"/>
        <v/>
      </c>
      <c r="N78" s="37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36" customFormat="1" ht="21" customHeight="1" x14ac:dyDescent="0.25">
      <c r="A79" s="75">
        <v>2</v>
      </c>
      <c r="B79" s="11" t="s">
        <v>71</v>
      </c>
      <c r="C79" s="68" t="s">
        <v>72</v>
      </c>
      <c r="D79" s="11" t="s">
        <v>93</v>
      </c>
      <c r="E79" s="37"/>
      <c r="F79" s="37"/>
      <c r="G79" s="37"/>
      <c r="H79" s="37"/>
      <c r="I79" s="37"/>
      <c r="J79" s="37"/>
      <c r="K79" s="37"/>
      <c r="L79" s="144" t="s">
        <v>1376</v>
      </c>
      <c r="M79" s="37" t="str">
        <f t="shared" si="4"/>
        <v/>
      </c>
      <c r="N79" s="37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36" customFormat="1" ht="21" customHeight="1" x14ac:dyDescent="0.25">
      <c r="A80" s="75">
        <v>3</v>
      </c>
      <c r="B80" s="11" t="s">
        <v>495</v>
      </c>
      <c r="C80" s="68" t="s">
        <v>448</v>
      </c>
      <c r="D80" s="11" t="s">
        <v>120</v>
      </c>
      <c r="E80" s="37"/>
      <c r="F80" s="37"/>
      <c r="G80" s="37"/>
      <c r="H80" s="37"/>
      <c r="I80" s="37" t="s">
        <v>1350</v>
      </c>
      <c r="J80" s="37"/>
      <c r="K80" s="37"/>
      <c r="L80" s="135"/>
      <c r="M80" s="37" t="str">
        <f t="shared" si="4"/>
        <v>YES</v>
      </c>
      <c r="N80" s="37" t="str">
        <f t="shared" si="5"/>
        <v>YES</v>
      </c>
      <c r="O80" s="31"/>
      <c r="P80" s="31"/>
      <c r="Q80" s="31"/>
      <c r="R80" s="31"/>
      <c r="S80" s="31"/>
      <c r="T80" s="31"/>
      <c r="U80" s="31">
        <v>1</v>
      </c>
      <c r="V80" s="31"/>
      <c r="W80" s="31"/>
      <c r="X80" s="31"/>
      <c r="Y80" s="31"/>
    </row>
    <row r="81" spans="1:25" s="36" customFormat="1" ht="21" customHeight="1" x14ac:dyDescent="0.25">
      <c r="A81" s="75">
        <v>3</v>
      </c>
      <c r="B81" s="11" t="s">
        <v>495</v>
      </c>
      <c r="C81" s="68" t="s">
        <v>72</v>
      </c>
      <c r="D81" s="11" t="s">
        <v>135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4"/>
        <v/>
      </c>
      <c r="N81" s="37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36" customFormat="1" ht="21" customHeight="1" x14ac:dyDescent="0.25">
      <c r="A82" s="75">
        <v>3</v>
      </c>
      <c r="B82" s="11" t="s">
        <v>496</v>
      </c>
      <c r="C82" s="68" t="s">
        <v>405</v>
      </c>
      <c r="D82" s="11" t="s">
        <v>149</v>
      </c>
      <c r="E82" s="37"/>
      <c r="F82" s="37"/>
      <c r="G82" s="37"/>
      <c r="H82" s="37" t="s">
        <v>1350</v>
      </c>
      <c r="I82" s="37" t="s">
        <v>1362</v>
      </c>
      <c r="J82" s="37"/>
      <c r="K82" s="37" t="s">
        <v>1485</v>
      </c>
      <c r="L82" s="135"/>
      <c r="M82" s="37" t="str">
        <f t="shared" si="4"/>
        <v>YES</v>
      </c>
      <c r="N82" s="37" t="str">
        <f t="shared" si="5"/>
        <v>YES</v>
      </c>
      <c r="O82" s="31"/>
      <c r="P82" s="31"/>
      <c r="Q82" s="31">
        <v>1</v>
      </c>
      <c r="R82" s="31"/>
      <c r="S82" s="31"/>
      <c r="T82" s="31"/>
      <c r="U82" s="31"/>
      <c r="V82" s="31">
        <v>1</v>
      </c>
      <c r="W82" s="31"/>
      <c r="X82" s="31"/>
      <c r="Y82" s="31">
        <v>1</v>
      </c>
    </row>
    <row r="83" spans="1:25" s="36" customFormat="1" ht="21" customHeight="1" x14ac:dyDescent="0.25">
      <c r="A83" s="75">
        <v>3</v>
      </c>
      <c r="B83" s="11" t="s">
        <v>1090</v>
      </c>
      <c r="C83" s="68" t="s">
        <v>415</v>
      </c>
      <c r="D83" s="11" t="s">
        <v>163</v>
      </c>
      <c r="E83" s="37"/>
      <c r="F83" s="37"/>
      <c r="G83" s="37"/>
      <c r="H83" s="37"/>
      <c r="I83" s="37" t="s">
        <v>1362</v>
      </c>
      <c r="J83" s="37"/>
      <c r="K83" s="37"/>
      <c r="L83" s="135"/>
      <c r="M83" s="37" t="str">
        <f t="shared" si="4"/>
        <v>YES</v>
      </c>
      <c r="N83" s="37" t="str">
        <f t="shared" si="5"/>
        <v>YES</v>
      </c>
      <c r="O83" s="31"/>
      <c r="P83" s="31"/>
      <c r="Q83" s="31"/>
      <c r="R83" s="31"/>
      <c r="S83" s="31"/>
      <c r="T83" s="31"/>
      <c r="U83" s="31"/>
      <c r="V83" s="31">
        <v>1</v>
      </c>
      <c r="W83" s="31"/>
      <c r="X83" s="31"/>
      <c r="Y83" s="31">
        <v>1</v>
      </c>
    </row>
    <row r="84" spans="1:25" s="36" customFormat="1" ht="21" customHeight="1" x14ac:dyDescent="0.25">
      <c r="A84" s="75">
        <v>3</v>
      </c>
      <c r="B84" s="11" t="s">
        <v>1090</v>
      </c>
      <c r="C84" s="68" t="s">
        <v>72</v>
      </c>
      <c r="D84" s="11" t="s">
        <v>83</v>
      </c>
      <c r="E84" s="37"/>
      <c r="F84" s="37"/>
      <c r="G84" s="37"/>
      <c r="H84" s="37"/>
      <c r="I84" s="37" t="s">
        <v>1362</v>
      </c>
      <c r="J84" s="37"/>
      <c r="K84" s="37"/>
      <c r="L84" s="135"/>
      <c r="M84" s="37" t="str">
        <f t="shared" si="4"/>
        <v>YES</v>
      </c>
      <c r="N84" s="37" t="str">
        <f t="shared" si="5"/>
        <v>YES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1</v>
      </c>
    </row>
    <row r="85" spans="1:25" s="36" customFormat="1" ht="21" customHeight="1" x14ac:dyDescent="0.25">
      <c r="A85" s="75">
        <v>3</v>
      </c>
      <c r="B85" s="11" t="s">
        <v>524</v>
      </c>
      <c r="C85" s="68" t="s">
        <v>72</v>
      </c>
      <c r="D85" s="11" t="s">
        <v>98</v>
      </c>
      <c r="E85" s="37"/>
      <c r="F85" s="37"/>
      <c r="G85" s="37"/>
      <c r="H85" s="37"/>
      <c r="I85" s="37" t="s">
        <v>1362</v>
      </c>
      <c r="J85" s="37"/>
      <c r="K85" s="37"/>
      <c r="L85" s="135"/>
      <c r="M85" s="37" t="str">
        <f t="shared" si="4"/>
        <v>YES</v>
      </c>
      <c r="N85" s="37" t="str">
        <f t="shared" si="5"/>
        <v>YES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1</v>
      </c>
    </row>
    <row r="86" spans="1:25" s="36" customFormat="1" ht="21" customHeight="1" x14ac:dyDescent="0.25">
      <c r="A86" s="75">
        <v>3</v>
      </c>
      <c r="B86" s="11" t="s">
        <v>524</v>
      </c>
      <c r="C86" s="68" t="s">
        <v>449</v>
      </c>
      <c r="D86" s="11" t="s">
        <v>175</v>
      </c>
      <c r="E86" s="37"/>
      <c r="F86" s="37"/>
      <c r="G86" s="37"/>
      <c r="H86" s="37"/>
      <c r="I86" s="37" t="s">
        <v>1362</v>
      </c>
      <c r="J86" s="37"/>
      <c r="K86" s="37"/>
      <c r="L86" s="135"/>
      <c r="M86" s="37" t="str">
        <f t="shared" si="4"/>
        <v>YES</v>
      </c>
      <c r="N86" s="37" t="str">
        <f t="shared" si="5"/>
        <v>YES</v>
      </c>
      <c r="O86" s="31"/>
      <c r="P86" s="31"/>
      <c r="Q86" s="31"/>
      <c r="R86" s="31"/>
      <c r="S86" s="31"/>
      <c r="T86" s="31"/>
      <c r="U86" s="31"/>
      <c r="V86" s="31"/>
      <c r="W86" s="31">
        <v>1</v>
      </c>
      <c r="X86" s="31"/>
      <c r="Y86" s="31">
        <v>1</v>
      </c>
    </row>
    <row r="87" spans="1:25" s="36" customFormat="1" ht="21" customHeight="1" x14ac:dyDescent="0.25">
      <c r="A87" s="75">
        <v>3</v>
      </c>
      <c r="B87" s="11" t="s">
        <v>525</v>
      </c>
      <c r="C87" s="68" t="s">
        <v>456</v>
      </c>
      <c r="D87" s="11" t="s">
        <v>121</v>
      </c>
      <c r="E87" s="37"/>
      <c r="F87" s="37"/>
      <c r="G87" s="37"/>
      <c r="H87" s="37"/>
      <c r="I87" s="37" t="s">
        <v>1350</v>
      </c>
      <c r="J87" s="37"/>
      <c r="K87" s="37"/>
      <c r="L87" s="135"/>
      <c r="M87" s="37" t="str">
        <f t="shared" si="4"/>
        <v>YES</v>
      </c>
      <c r="N87" s="37" t="str">
        <f t="shared" si="5"/>
        <v>YES</v>
      </c>
      <c r="O87" s="31"/>
      <c r="P87" s="31"/>
      <c r="Q87" s="31"/>
      <c r="R87" s="31"/>
      <c r="S87" s="31"/>
      <c r="T87" s="31"/>
      <c r="U87" s="31">
        <v>1</v>
      </c>
      <c r="V87" s="31"/>
      <c r="W87" s="31"/>
      <c r="X87" s="31"/>
      <c r="Y87" s="31"/>
    </row>
    <row r="88" spans="1:25" s="36" customFormat="1" ht="21" customHeight="1" x14ac:dyDescent="0.25">
      <c r="A88" s="75">
        <v>3</v>
      </c>
      <c r="B88" s="11" t="s">
        <v>1091</v>
      </c>
      <c r="C88" s="68" t="s">
        <v>72</v>
      </c>
      <c r="D88" s="11" t="s">
        <v>136</v>
      </c>
      <c r="E88" s="37"/>
      <c r="F88" s="37"/>
      <c r="G88" s="37"/>
      <c r="H88" s="37"/>
      <c r="I88" s="37" t="s">
        <v>1362</v>
      </c>
      <c r="J88" s="37"/>
      <c r="K88" s="37"/>
      <c r="L88" s="135"/>
      <c r="M88" s="37" t="str">
        <f t="shared" si="4"/>
        <v>YES</v>
      </c>
      <c r="N88" s="37" t="str">
        <f t="shared" si="5"/>
        <v>YES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1</v>
      </c>
    </row>
    <row r="89" spans="1:25" s="36" customFormat="1" ht="21" customHeight="1" x14ac:dyDescent="0.25">
      <c r="A89" s="75">
        <v>3</v>
      </c>
      <c r="B89" s="11" t="s">
        <v>1091</v>
      </c>
      <c r="C89" s="68" t="s">
        <v>416</v>
      </c>
      <c r="D89" s="11" t="s">
        <v>150</v>
      </c>
      <c r="E89" s="37"/>
      <c r="F89" s="37"/>
      <c r="G89" s="37"/>
      <c r="H89" s="37"/>
      <c r="I89" s="37" t="s">
        <v>1362</v>
      </c>
      <c r="J89" s="37"/>
      <c r="K89" s="37"/>
      <c r="L89" s="144" t="s">
        <v>1375</v>
      </c>
      <c r="M89" s="37" t="str">
        <f t="shared" si="4"/>
        <v>YES</v>
      </c>
      <c r="N89" s="37" t="str">
        <f t="shared" si="5"/>
        <v>YES</v>
      </c>
      <c r="O89" s="31"/>
      <c r="P89" s="31"/>
      <c r="Q89" s="31"/>
      <c r="R89" s="31"/>
      <c r="S89" s="31"/>
      <c r="T89" s="31"/>
      <c r="U89" s="31"/>
      <c r="V89" s="31">
        <v>1</v>
      </c>
      <c r="W89" s="31"/>
      <c r="X89" s="31"/>
      <c r="Y89" s="31">
        <v>1</v>
      </c>
    </row>
    <row r="90" spans="1:25" s="36" customFormat="1" ht="21" customHeight="1" x14ac:dyDescent="0.25">
      <c r="A90" s="75">
        <v>3</v>
      </c>
      <c r="B90" s="11" t="s">
        <v>1092</v>
      </c>
      <c r="C90" s="68" t="s">
        <v>422</v>
      </c>
      <c r="D90" s="11" t="s">
        <v>164</v>
      </c>
      <c r="E90" s="37"/>
      <c r="F90" s="37"/>
      <c r="G90" s="37"/>
      <c r="H90" s="37"/>
      <c r="I90" s="37" t="s">
        <v>1362</v>
      </c>
      <c r="J90" s="37"/>
      <c r="K90" s="37"/>
      <c r="L90" s="135"/>
      <c r="M90" s="37" t="str">
        <f t="shared" ref="M90:M119" si="6">IF(AND(ISBLANK(E90),ISBLANK(F90),ISBLANK(G90),ISBLANK(H90),ISBLANK(I90),ISBLANK(J90)),"","YES")</f>
        <v>YES</v>
      </c>
      <c r="N90" s="37" t="str">
        <f t="shared" ref="N90:N119" si="7">IF(AND(ISBLANK(E90),ISBLANK(F90),ISBLANK(G90),ISBLANK(H90),ISBLANK(I90),ISBLANK(J90),ISBLANK(K90)),"","YES")</f>
        <v>YES</v>
      </c>
      <c r="O90" s="31"/>
      <c r="P90" s="31"/>
      <c r="Q90" s="31"/>
      <c r="R90" s="31"/>
      <c r="S90" s="31"/>
      <c r="T90" s="31"/>
      <c r="U90" s="31"/>
      <c r="V90" s="31">
        <v>1</v>
      </c>
      <c r="W90" s="31"/>
      <c r="X90" s="31"/>
      <c r="Y90" s="31">
        <v>1</v>
      </c>
    </row>
    <row r="91" spans="1:25" s="36" customFormat="1" ht="21" customHeight="1" x14ac:dyDescent="0.25">
      <c r="A91" s="75">
        <v>3</v>
      </c>
      <c r="B91" s="11" t="s">
        <v>1092</v>
      </c>
      <c r="C91" s="68" t="s">
        <v>72</v>
      </c>
      <c r="D91" s="11" t="s">
        <v>178</v>
      </c>
      <c r="E91" s="37"/>
      <c r="F91" s="37"/>
      <c r="G91" s="37"/>
      <c r="H91" s="37"/>
      <c r="I91" s="37" t="s">
        <v>1362</v>
      </c>
      <c r="J91" s="37"/>
      <c r="K91" s="37"/>
      <c r="L91" s="135"/>
      <c r="M91" s="37" t="str">
        <f t="shared" si="6"/>
        <v>YES</v>
      </c>
      <c r="N91" s="37" t="str">
        <f t="shared" si="7"/>
        <v>YES</v>
      </c>
      <c r="O91" s="31"/>
      <c r="P91" s="31"/>
      <c r="Q91" s="35"/>
      <c r="R91" s="31"/>
      <c r="S91" s="31"/>
      <c r="T91" s="31"/>
      <c r="U91" s="31"/>
      <c r="V91" s="31"/>
      <c r="W91" s="31"/>
      <c r="X91" s="31"/>
      <c r="Y91" s="31">
        <v>1</v>
      </c>
    </row>
    <row r="92" spans="1:25" s="36" customFormat="1" ht="21" customHeight="1" x14ac:dyDescent="0.25">
      <c r="A92" s="75">
        <v>3</v>
      </c>
      <c r="B92" s="11" t="s">
        <v>1093</v>
      </c>
      <c r="C92" s="68" t="s">
        <v>72</v>
      </c>
      <c r="D92" s="11" t="s">
        <v>84</v>
      </c>
      <c r="E92" s="37"/>
      <c r="F92" s="37"/>
      <c r="G92" s="37"/>
      <c r="H92" s="37"/>
      <c r="I92" s="37"/>
      <c r="J92" s="37"/>
      <c r="K92" s="37"/>
      <c r="L92" s="135"/>
      <c r="M92" s="37" t="str">
        <f t="shared" si="6"/>
        <v/>
      </c>
      <c r="N92" s="37" t="str">
        <f t="shared" si="7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36" customFormat="1" ht="21" customHeight="1" x14ac:dyDescent="0.25">
      <c r="A93" s="75">
        <v>3</v>
      </c>
      <c r="B93" s="11" t="s">
        <v>1093</v>
      </c>
      <c r="C93" s="68" t="s">
        <v>450</v>
      </c>
      <c r="D93" s="11" t="s">
        <v>99</v>
      </c>
      <c r="E93" s="37"/>
      <c r="F93" s="37"/>
      <c r="G93" s="37"/>
      <c r="H93" s="37" t="s">
        <v>1350</v>
      </c>
      <c r="I93" s="37"/>
      <c r="J93" s="37"/>
      <c r="K93" s="37"/>
      <c r="L93" s="135"/>
      <c r="M93" s="37" t="str">
        <f t="shared" si="6"/>
        <v>YES</v>
      </c>
      <c r="N93" s="37" t="str">
        <f t="shared" si="7"/>
        <v>YES</v>
      </c>
      <c r="O93" s="31"/>
      <c r="P93" s="31"/>
      <c r="Q93" s="31"/>
      <c r="R93" s="31"/>
      <c r="S93" s="31"/>
      <c r="T93" s="31"/>
      <c r="U93" s="31">
        <v>1</v>
      </c>
      <c r="V93" s="31"/>
      <c r="W93" s="31"/>
      <c r="X93" s="31"/>
      <c r="Y93" s="31"/>
    </row>
    <row r="94" spans="1:25" s="36" customFormat="1" ht="21" customHeight="1" x14ac:dyDescent="0.25">
      <c r="A94" s="75">
        <v>3</v>
      </c>
      <c r="B94" s="11" t="s">
        <v>1094</v>
      </c>
      <c r="C94" s="68" t="s">
        <v>457</v>
      </c>
      <c r="D94" s="11" t="s">
        <v>109</v>
      </c>
      <c r="E94" s="37"/>
      <c r="F94" s="37"/>
      <c r="G94" s="37"/>
      <c r="H94" s="37"/>
      <c r="I94" s="37" t="s">
        <v>1362</v>
      </c>
      <c r="J94" s="37"/>
      <c r="K94" s="37"/>
      <c r="L94" s="135"/>
      <c r="M94" s="37" t="str">
        <f t="shared" si="6"/>
        <v>YES</v>
      </c>
      <c r="N94" s="37" t="str">
        <f t="shared" si="7"/>
        <v>YES</v>
      </c>
      <c r="O94" s="31"/>
      <c r="P94" s="31"/>
      <c r="Q94" s="31"/>
      <c r="R94" s="31"/>
      <c r="S94" s="31"/>
      <c r="T94" s="31"/>
      <c r="U94" s="31"/>
      <c r="V94" s="31">
        <v>1</v>
      </c>
      <c r="W94" s="31"/>
      <c r="X94" s="31"/>
      <c r="Y94" s="31">
        <v>1</v>
      </c>
    </row>
    <row r="95" spans="1:25" s="36" customFormat="1" ht="21" customHeight="1" x14ac:dyDescent="0.25">
      <c r="A95" s="75">
        <v>3</v>
      </c>
      <c r="B95" s="11" t="s">
        <v>1094</v>
      </c>
      <c r="C95" s="68" t="s">
        <v>72</v>
      </c>
      <c r="D95" s="11" t="s">
        <v>122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6"/>
        <v/>
      </c>
      <c r="N95" s="37" t="str">
        <f t="shared" si="7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s="36" customFormat="1" ht="21" customHeight="1" x14ac:dyDescent="0.25">
      <c r="A96" s="75">
        <v>3</v>
      </c>
      <c r="B96" s="11" t="s">
        <v>1048</v>
      </c>
      <c r="C96" s="68" t="s">
        <v>72</v>
      </c>
      <c r="D96" s="11" t="s">
        <v>137</v>
      </c>
      <c r="E96" s="37"/>
      <c r="F96" s="37"/>
      <c r="G96" s="37"/>
      <c r="H96" s="37"/>
      <c r="I96" s="37" t="s">
        <v>1362</v>
      </c>
      <c r="J96" s="37"/>
      <c r="K96" s="37"/>
      <c r="L96" s="135"/>
      <c r="M96" s="37" t="str">
        <f t="shared" si="6"/>
        <v>YES</v>
      </c>
      <c r="N96" s="37" t="str">
        <f t="shared" si="7"/>
        <v>YES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1</v>
      </c>
    </row>
    <row r="97" spans="1:25" s="36" customFormat="1" ht="21" customHeight="1" x14ac:dyDescent="0.25">
      <c r="A97" s="75">
        <v>3</v>
      </c>
      <c r="B97" s="11" t="s">
        <v>1048</v>
      </c>
      <c r="C97" s="68" t="s">
        <v>428</v>
      </c>
      <c r="D97" s="11" t="s">
        <v>151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6"/>
        <v/>
      </c>
      <c r="N97" s="37" t="str">
        <f t="shared" si="7"/>
        <v/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s="36" customFormat="1" ht="21" customHeight="1" x14ac:dyDescent="0.25">
      <c r="A98" s="75">
        <v>3</v>
      </c>
      <c r="B98" s="11">
        <v>308</v>
      </c>
      <c r="C98" s="68" t="s">
        <v>461</v>
      </c>
      <c r="D98" s="11" t="s">
        <v>165</v>
      </c>
      <c r="E98" s="37"/>
      <c r="F98" s="37"/>
      <c r="G98" s="37"/>
      <c r="H98" s="37" t="s">
        <v>1350</v>
      </c>
      <c r="I98" s="37"/>
      <c r="J98" s="37"/>
      <c r="K98" s="37"/>
      <c r="L98" s="135"/>
      <c r="M98" s="37" t="str">
        <f t="shared" si="6"/>
        <v>YES</v>
      </c>
      <c r="N98" s="37" t="str">
        <f t="shared" si="7"/>
        <v>YES</v>
      </c>
      <c r="O98" s="31"/>
      <c r="P98" s="31"/>
      <c r="Q98" s="31"/>
      <c r="R98" s="31"/>
      <c r="S98" s="31"/>
      <c r="T98" s="31"/>
      <c r="U98" s="31">
        <v>1</v>
      </c>
      <c r="V98" s="31"/>
      <c r="W98" s="31"/>
      <c r="X98" s="31"/>
      <c r="Y98" s="31"/>
    </row>
    <row r="99" spans="1:25" s="36" customFormat="1" ht="21" customHeight="1" x14ac:dyDescent="0.25">
      <c r="A99" s="75">
        <v>3</v>
      </c>
      <c r="B99" s="11">
        <v>308</v>
      </c>
      <c r="C99" s="68" t="s">
        <v>460</v>
      </c>
      <c r="D99" s="11" t="s">
        <v>85</v>
      </c>
      <c r="E99" s="37"/>
      <c r="F99" s="37"/>
      <c r="G99" s="37"/>
      <c r="H99" s="37"/>
      <c r="I99" s="37" t="s">
        <v>1350</v>
      </c>
      <c r="J99" s="37" t="s">
        <v>1362</v>
      </c>
      <c r="K99" s="37"/>
      <c r="L99" s="135"/>
      <c r="M99" s="37" t="str">
        <f t="shared" si="6"/>
        <v>YES</v>
      </c>
      <c r="N99" s="37" t="str">
        <f t="shared" si="7"/>
        <v>YES</v>
      </c>
      <c r="O99" s="31"/>
      <c r="P99" s="31"/>
      <c r="Q99" s="31"/>
      <c r="R99" s="31"/>
      <c r="S99" s="31">
        <v>1</v>
      </c>
      <c r="T99" s="31"/>
      <c r="U99" s="31"/>
      <c r="V99" s="31"/>
      <c r="W99" s="31">
        <v>1</v>
      </c>
      <c r="X99" s="31"/>
      <c r="Y99" s="31">
        <v>1</v>
      </c>
    </row>
    <row r="100" spans="1:25" s="36" customFormat="1" ht="21" customHeight="1" x14ac:dyDescent="0.25">
      <c r="A100" s="75">
        <v>3</v>
      </c>
      <c r="B100" s="11" t="s">
        <v>1095</v>
      </c>
      <c r="C100" s="68" t="s">
        <v>439</v>
      </c>
      <c r="D100" s="11" t="s">
        <v>100</v>
      </c>
      <c r="E100" s="37"/>
      <c r="F100" s="37"/>
      <c r="G100" s="37"/>
      <c r="H100" s="37"/>
      <c r="I100" s="37"/>
      <c r="J100" s="37"/>
      <c r="K100" s="37" t="s">
        <v>1485</v>
      </c>
      <c r="L100" s="135"/>
      <c r="M100" s="37" t="str">
        <f t="shared" si="6"/>
        <v/>
      </c>
      <c r="N100" s="37" t="str">
        <f t="shared" si="7"/>
        <v>YES</v>
      </c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s="36" customFormat="1" ht="21" customHeight="1" x14ac:dyDescent="0.25">
      <c r="A101" s="75">
        <v>3</v>
      </c>
      <c r="B101" s="11" t="s">
        <v>1095</v>
      </c>
      <c r="C101" s="68" t="s">
        <v>72</v>
      </c>
      <c r="D101" s="11" t="s">
        <v>123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6"/>
        <v/>
      </c>
      <c r="N101" s="37" t="str">
        <f t="shared" si="7"/>
        <v/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s="36" customFormat="1" ht="21" customHeight="1" x14ac:dyDescent="0.25">
      <c r="A102" s="75">
        <v>3</v>
      </c>
      <c r="B102" s="11" t="s">
        <v>1096</v>
      </c>
      <c r="C102" s="68" t="s">
        <v>72</v>
      </c>
      <c r="D102" s="11" t="s">
        <v>138</v>
      </c>
      <c r="E102" s="37"/>
      <c r="F102" s="37"/>
      <c r="G102" s="37"/>
      <c r="H102" s="37"/>
      <c r="I102" s="37"/>
      <c r="J102" s="37"/>
      <c r="K102" s="37"/>
      <c r="L102" s="135"/>
      <c r="M102" s="37" t="str">
        <f t="shared" si="6"/>
        <v/>
      </c>
      <c r="N102" s="37" t="str">
        <f t="shared" si="7"/>
        <v/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s="36" customFormat="1" ht="21" customHeight="1" x14ac:dyDescent="0.25">
      <c r="A103" s="75">
        <v>3</v>
      </c>
      <c r="B103" s="11" t="s">
        <v>1096</v>
      </c>
      <c r="C103" s="68" t="s">
        <v>406</v>
      </c>
      <c r="D103" s="11" t="s">
        <v>152</v>
      </c>
      <c r="E103" s="37"/>
      <c r="F103" s="37"/>
      <c r="G103" s="37"/>
      <c r="H103" s="37" t="s">
        <v>1350</v>
      </c>
      <c r="I103" s="37"/>
      <c r="J103" s="37"/>
      <c r="K103" s="37"/>
      <c r="L103" s="135"/>
      <c r="M103" s="37" t="str">
        <f t="shared" si="6"/>
        <v>YES</v>
      </c>
      <c r="N103" s="37" t="str">
        <f t="shared" si="7"/>
        <v>YES</v>
      </c>
      <c r="O103" s="31"/>
      <c r="P103" s="31"/>
      <c r="Q103" s="31"/>
      <c r="R103" s="31">
        <v>1</v>
      </c>
      <c r="S103" s="31"/>
      <c r="T103" s="31"/>
      <c r="U103" s="31">
        <v>1</v>
      </c>
      <c r="V103" s="31">
        <v>1</v>
      </c>
      <c r="W103" s="31"/>
      <c r="X103" s="31"/>
      <c r="Y103" s="31">
        <v>1</v>
      </c>
    </row>
    <row r="104" spans="1:25" s="36" customFormat="1" ht="21" customHeight="1" x14ac:dyDescent="0.25">
      <c r="A104" s="75">
        <v>3</v>
      </c>
      <c r="B104" s="11" t="s">
        <v>1097</v>
      </c>
      <c r="C104" s="68" t="s">
        <v>417</v>
      </c>
      <c r="D104" s="11" t="s">
        <v>179</v>
      </c>
      <c r="E104" s="37"/>
      <c r="F104" s="37"/>
      <c r="G104" s="37"/>
      <c r="H104" s="37"/>
      <c r="I104" s="37" t="s">
        <v>1362</v>
      </c>
      <c r="J104" s="37"/>
      <c r="K104" s="37" t="s">
        <v>1485</v>
      </c>
      <c r="L104" s="144" t="s">
        <v>1374</v>
      </c>
      <c r="M104" s="37" t="str">
        <f t="shared" si="6"/>
        <v>YES</v>
      </c>
      <c r="N104" s="37" t="str">
        <f t="shared" si="7"/>
        <v>YES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</v>
      </c>
    </row>
    <row r="105" spans="1:25" s="36" customFormat="1" ht="21" customHeight="1" x14ac:dyDescent="0.25">
      <c r="A105" s="75">
        <v>3</v>
      </c>
      <c r="B105" s="11" t="s">
        <v>1097</v>
      </c>
      <c r="C105" s="68" t="s">
        <v>72</v>
      </c>
      <c r="D105" s="11" t="s">
        <v>166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6"/>
        <v/>
      </c>
      <c r="N105" s="37" t="str">
        <f t="shared" si="7"/>
        <v/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s="36" customFormat="1" ht="21" customHeight="1" x14ac:dyDescent="0.25">
      <c r="A106" s="75">
        <v>3</v>
      </c>
      <c r="B106" s="11" t="s">
        <v>1098</v>
      </c>
      <c r="C106" s="68" t="s">
        <v>72</v>
      </c>
      <c r="D106" s="11" t="s">
        <v>86</v>
      </c>
      <c r="E106" s="37"/>
      <c r="F106" s="37"/>
      <c r="G106" s="37"/>
      <c r="H106" s="37" t="s">
        <v>1350</v>
      </c>
      <c r="I106" s="37" t="s">
        <v>1362</v>
      </c>
      <c r="J106" s="37"/>
      <c r="K106" s="37"/>
      <c r="L106" s="135"/>
      <c r="M106" s="37" t="str">
        <f t="shared" si="6"/>
        <v>YES</v>
      </c>
      <c r="N106" s="37" t="str">
        <f t="shared" si="7"/>
        <v>YES</v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</v>
      </c>
    </row>
    <row r="107" spans="1:25" s="36" customFormat="1" ht="21" customHeight="1" x14ac:dyDescent="0.25">
      <c r="A107" s="75">
        <v>3</v>
      </c>
      <c r="B107" s="11" t="s">
        <v>1098</v>
      </c>
      <c r="C107" s="68" t="s">
        <v>440</v>
      </c>
      <c r="D107" s="11" t="s">
        <v>101</v>
      </c>
      <c r="E107" s="37"/>
      <c r="F107" s="37"/>
      <c r="G107" s="37"/>
      <c r="H107" s="37" t="s">
        <v>1350</v>
      </c>
      <c r="I107" s="37" t="s">
        <v>1362</v>
      </c>
      <c r="J107" s="37"/>
      <c r="K107" s="37"/>
      <c r="L107" s="135"/>
      <c r="M107" s="37" t="str">
        <f t="shared" si="6"/>
        <v>YES</v>
      </c>
      <c r="N107" s="37" t="str">
        <f t="shared" si="7"/>
        <v>YES</v>
      </c>
      <c r="O107" s="31"/>
      <c r="P107" s="31"/>
      <c r="Q107" s="31"/>
      <c r="R107" s="31"/>
      <c r="S107" s="31"/>
      <c r="T107" s="31"/>
      <c r="U107" s="31">
        <v>1</v>
      </c>
      <c r="V107" s="31">
        <v>1</v>
      </c>
      <c r="W107" s="31"/>
      <c r="X107" s="31"/>
      <c r="Y107" s="31">
        <v>1</v>
      </c>
    </row>
    <row r="108" spans="1:25" s="36" customFormat="1" ht="21" customHeight="1" x14ac:dyDescent="0.25">
      <c r="A108" s="75">
        <v>3</v>
      </c>
      <c r="B108" s="11" t="s">
        <v>533</v>
      </c>
      <c r="C108" s="68" t="s">
        <v>72</v>
      </c>
      <c r="D108" s="11" t="s">
        <v>110</v>
      </c>
      <c r="E108" s="37"/>
      <c r="F108" s="37"/>
      <c r="G108" s="37"/>
      <c r="H108" s="37"/>
      <c r="I108" s="37" t="s">
        <v>1362</v>
      </c>
      <c r="J108" s="37"/>
      <c r="K108" s="37"/>
      <c r="L108" s="135"/>
      <c r="M108" s="37" t="str">
        <f t="shared" si="6"/>
        <v>YES</v>
      </c>
      <c r="N108" s="37" t="str">
        <f t="shared" si="7"/>
        <v>YES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</v>
      </c>
    </row>
    <row r="109" spans="1:25" s="36" customFormat="1" ht="21" customHeight="1" x14ac:dyDescent="0.25">
      <c r="A109" s="75">
        <v>3</v>
      </c>
      <c r="B109" s="11" t="s">
        <v>533</v>
      </c>
      <c r="C109" s="68" t="s">
        <v>458</v>
      </c>
      <c r="D109" s="11" t="s">
        <v>124</v>
      </c>
      <c r="E109" s="37"/>
      <c r="F109" s="37"/>
      <c r="G109" s="37"/>
      <c r="H109" s="37"/>
      <c r="I109" s="37" t="s">
        <v>1362</v>
      </c>
      <c r="J109" s="37"/>
      <c r="K109" s="37"/>
      <c r="L109" s="135"/>
      <c r="M109" s="37" t="str">
        <f t="shared" si="6"/>
        <v>YES</v>
      </c>
      <c r="N109" s="37" t="str">
        <f t="shared" si="7"/>
        <v>YES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</v>
      </c>
    </row>
    <row r="110" spans="1:25" s="36" customFormat="1" ht="21" customHeight="1" x14ac:dyDescent="0.25">
      <c r="A110" s="75">
        <v>3</v>
      </c>
      <c r="B110" s="11" t="s">
        <v>534</v>
      </c>
      <c r="C110" s="68" t="s">
        <v>407</v>
      </c>
      <c r="D110" s="11" t="s">
        <v>180</v>
      </c>
      <c r="E110" s="37"/>
      <c r="F110" s="37"/>
      <c r="G110" s="37"/>
      <c r="H110" s="37"/>
      <c r="I110" s="37" t="s">
        <v>1350</v>
      </c>
      <c r="J110" s="37"/>
      <c r="K110" s="37"/>
      <c r="L110" s="135"/>
      <c r="M110" s="37" t="str">
        <f t="shared" si="6"/>
        <v>YES</v>
      </c>
      <c r="N110" s="37" t="str">
        <f t="shared" si="7"/>
        <v>YES</v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s="36" customFormat="1" ht="21" customHeight="1" x14ac:dyDescent="0.25">
      <c r="A111" s="75">
        <v>3</v>
      </c>
      <c r="B111" s="11" t="s">
        <v>534</v>
      </c>
      <c r="C111" s="68" t="s">
        <v>72</v>
      </c>
      <c r="D111" s="11" t="s">
        <v>139</v>
      </c>
      <c r="E111" s="37"/>
      <c r="F111" s="37"/>
      <c r="G111" s="37"/>
      <c r="H111" s="37" t="s">
        <v>1350</v>
      </c>
      <c r="I111" s="37" t="s">
        <v>1362</v>
      </c>
      <c r="J111" s="37"/>
      <c r="K111" s="37"/>
      <c r="L111" s="135"/>
      <c r="M111" s="37" t="str">
        <f t="shared" si="6"/>
        <v>YES</v>
      </c>
      <c r="N111" s="37" t="str">
        <f t="shared" si="7"/>
        <v>YES</v>
      </c>
      <c r="O111" s="31"/>
      <c r="P111" s="31"/>
      <c r="Q111" s="31">
        <v>1</v>
      </c>
      <c r="R111" s="31"/>
      <c r="S111" s="31"/>
      <c r="T111" s="31"/>
      <c r="U111" s="31"/>
      <c r="V111" s="31"/>
      <c r="W111" s="31"/>
      <c r="X111" s="31"/>
      <c r="Y111" s="31">
        <v>1</v>
      </c>
    </row>
    <row r="112" spans="1:25" s="36" customFormat="1" ht="21" customHeight="1" x14ac:dyDescent="0.25">
      <c r="A112" s="75">
        <v>3</v>
      </c>
      <c r="B112" s="11" t="s">
        <v>1099</v>
      </c>
      <c r="C112" s="68" t="s">
        <v>429</v>
      </c>
      <c r="D112" s="11" t="s">
        <v>153</v>
      </c>
      <c r="E112" s="37"/>
      <c r="F112" s="37"/>
      <c r="G112" s="37"/>
      <c r="H112" s="37"/>
      <c r="I112" s="37" t="s">
        <v>1362</v>
      </c>
      <c r="J112" s="37"/>
      <c r="K112" s="37"/>
      <c r="L112" s="135"/>
      <c r="M112" s="37" t="str">
        <f t="shared" si="6"/>
        <v>YES</v>
      </c>
      <c r="N112" s="37" t="str">
        <f t="shared" si="7"/>
        <v>YES</v>
      </c>
      <c r="O112" s="31"/>
      <c r="P112" s="31"/>
      <c r="Q112" s="31"/>
      <c r="R112" s="31"/>
      <c r="S112" s="31"/>
      <c r="T112" s="31"/>
      <c r="U112" s="31"/>
      <c r="V112" s="31"/>
      <c r="W112" s="31">
        <v>1</v>
      </c>
      <c r="X112" s="31"/>
      <c r="Y112" s="31">
        <v>1</v>
      </c>
    </row>
    <row r="113" spans="1:25" s="36" customFormat="1" ht="21" customHeight="1" x14ac:dyDescent="0.25">
      <c r="A113" s="75">
        <v>3</v>
      </c>
      <c r="B113" s="11" t="s">
        <v>1099</v>
      </c>
      <c r="C113" s="68" t="s">
        <v>72</v>
      </c>
      <c r="D113" s="11" t="s">
        <v>167</v>
      </c>
      <c r="E113" s="37"/>
      <c r="F113" s="37"/>
      <c r="G113" s="37"/>
      <c r="H113" s="37"/>
      <c r="I113" s="37" t="s">
        <v>1362</v>
      </c>
      <c r="J113" s="37"/>
      <c r="K113" s="37"/>
      <c r="L113" s="135"/>
      <c r="M113" s="37" t="str">
        <f t="shared" si="6"/>
        <v>YES</v>
      </c>
      <c r="N113" s="37" t="str">
        <f t="shared" si="7"/>
        <v>YES</v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</v>
      </c>
    </row>
    <row r="114" spans="1:25" s="36" customFormat="1" ht="21" customHeight="1" x14ac:dyDescent="0.25">
      <c r="A114" s="75">
        <v>3</v>
      </c>
      <c r="B114" s="11" t="s">
        <v>535</v>
      </c>
      <c r="C114" s="68" t="s">
        <v>72</v>
      </c>
      <c r="D114" s="11" t="s">
        <v>87</v>
      </c>
      <c r="E114" s="37"/>
      <c r="F114" s="37"/>
      <c r="G114" s="37"/>
      <c r="H114" s="37" t="s">
        <v>1350</v>
      </c>
      <c r="I114" s="37" t="s">
        <v>1362</v>
      </c>
      <c r="J114" s="37"/>
      <c r="K114" s="37"/>
      <c r="L114" s="135"/>
      <c r="M114" s="37" t="str">
        <f t="shared" si="6"/>
        <v>YES</v>
      </c>
      <c r="N114" s="37" t="str">
        <f t="shared" si="7"/>
        <v>YES</v>
      </c>
      <c r="O114" s="31"/>
      <c r="P114" s="31"/>
      <c r="Q114" s="31"/>
      <c r="R114" s="31"/>
      <c r="S114" s="31"/>
      <c r="T114" s="31"/>
      <c r="U114" s="31">
        <v>1</v>
      </c>
      <c r="V114" s="31"/>
      <c r="W114" s="31"/>
      <c r="X114" s="31"/>
      <c r="Y114" s="31">
        <v>1</v>
      </c>
    </row>
    <row r="115" spans="1:25" s="36" customFormat="1" ht="21" customHeight="1" x14ac:dyDescent="0.25">
      <c r="A115" s="75">
        <v>3</v>
      </c>
      <c r="B115" s="11" t="s">
        <v>535</v>
      </c>
      <c r="C115" s="68" t="s">
        <v>459</v>
      </c>
      <c r="D115" s="11" t="s">
        <v>102</v>
      </c>
      <c r="E115" s="37"/>
      <c r="F115" s="37"/>
      <c r="G115" s="37"/>
      <c r="H115" s="37"/>
      <c r="I115" s="37" t="s">
        <v>1362</v>
      </c>
      <c r="J115" s="37"/>
      <c r="K115" s="37"/>
      <c r="L115" s="135"/>
      <c r="M115" s="37" t="str">
        <f t="shared" si="6"/>
        <v>YES</v>
      </c>
      <c r="N115" s="37" t="str">
        <f t="shared" si="7"/>
        <v>YES</v>
      </c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</v>
      </c>
    </row>
    <row r="116" spans="1:25" s="36" customFormat="1" ht="21" customHeight="1" x14ac:dyDescent="0.25">
      <c r="A116" s="75">
        <v>3</v>
      </c>
      <c r="B116" s="11" t="s">
        <v>536</v>
      </c>
      <c r="C116" s="68" t="s">
        <v>72</v>
      </c>
      <c r="D116" s="11" t="s">
        <v>125</v>
      </c>
      <c r="E116" s="37"/>
      <c r="F116" s="37"/>
      <c r="G116" s="37"/>
      <c r="H116" s="37" t="s">
        <v>1350</v>
      </c>
      <c r="I116" s="37" t="s">
        <v>1362</v>
      </c>
      <c r="J116" s="37"/>
      <c r="K116" s="37"/>
      <c r="L116" s="135"/>
      <c r="M116" s="37" t="str">
        <f t="shared" si="6"/>
        <v>YES</v>
      </c>
      <c r="N116" s="37" t="str">
        <f t="shared" si="7"/>
        <v>YES</v>
      </c>
      <c r="O116" s="31"/>
      <c r="P116" s="31"/>
      <c r="Q116" s="31"/>
      <c r="R116" s="31"/>
      <c r="S116" s="31"/>
      <c r="T116" s="31"/>
      <c r="U116" s="31">
        <v>1</v>
      </c>
      <c r="V116" s="31"/>
      <c r="W116" s="31"/>
      <c r="X116" s="31"/>
      <c r="Y116" s="31"/>
    </row>
    <row r="117" spans="1:25" s="36" customFormat="1" ht="21" customHeight="1" x14ac:dyDescent="0.25">
      <c r="A117" s="75">
        <v>3</v>
      </c>
      <c r="B117" s="11" t="s">
        <v>536</v>
      </c>
      <c r="C117" s="68" t="s">
        <v>418</v>
      </c>
      <c r="D117" s="11" t="s">
        <v>140</v>
      </c>
      <c r="E117" s="37"/>
      <c r="F117" s="37"/>
      <c r="G117" s="37"/>
      <c r="H117" s="37"/>
      <c r="I117" s="37" t="s">
        <v>1362</v>
      </c>
      <c r="J117" s="37"/>
      <c r="K117" s="37"/>
      <c r="L117" s="135"/>
      <c r="M117" s="37" t="str">
        <f t="shared" si="6"/>
        <v>YES</v>
      </c>
      <c r="N117" s="37" t="str">
        <f t="shared" si="7"/>
        <v>YES</v>
      </c>
      <c r="O117" s="31"/>
      <c r="P117" s="31"/>
      <c r="Q117" s="31"/>
      <c r="R117" s="31"/>
      <c r="S117" s="31"/>
      <c r="T117" s="31"/>
      <c r="U117" s="31"/>
      <c r="V117" s="31">
        <v>1</v>
      </c>
      <c r="W117" s="31"/>
      <c r="X117" s="31"/>
      <c r="Y117" s="31">
        <v>1</v>
      </c>
    </row>
    <row r="118" spans="1:25" s="36" customFormat="1" ht="21" customHeight="1" x14ac:dyDescent="0.25">
      <c r="A118" s="75">
        <v>3</v>
      </c>
      <c r="B118" s="11" t="s">
        <v>1100</v>
      </c>
      <c r="C118" s="68" t="s">
        <v>72</v>
      </c>
      <c r="D118" s="11" t="s">
        <v>184</v>
      </c>
      <c r="E118" s="37"/>
      <c r="F118" s="37"/>
      <c r="G118" s="37"/>
      <c r="H118" s="37"/>
      <c r="I118" s="37" t="s">
        <v>1362</v>
      </c>
      <c r="J118" s="37"/>
      <c r="K118" s="37"/>
      <c r="L118" s="135"/>
      <c r="M118" s="37" t="str">
        <f t="shared" si="6"/>
        <v>YES</v>
      </c>
      <c r="N118" s="37" t="str">
        <f t="shared" si="7"/>
        <v>YES</v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</v>
      </c>
    </row>
    <row r="119" spans="1:25" s="36" customFormat="1" ht="21" customHeight="1" x14ac:dyDescent="0.25">
      <c r="A119" s="75">
        <v>3</v>
      </c>
      <c r="B119" s="11" t="s">
        <v>1100</v>
      </c>
      <c r="C119" s="68" t="s">
        <v>430</v>
      </c>
      <c r="D119" s="11" t="s">
        <v>185</v>
      </c>
      <c r="E119" s="37"/>
      <c r="F119" s="37"/>
      <c r="G119" s="37"/>
      <c r="H119" s="37" t="s">
        <v>1350</v>
      </c>
      <c r="I119" s="37" t="s">
        <v>1362</v>
      </c>
      <c r="J119" s="37"/>
      <c r="K119" s="37"/>
      <c r="L119" s="135"/>
      <c r="M119" s="37" t="str">
        <f t="shared" si="6"/>
        <v>YES</v>
      </c>
      <c r="N119" s="37" t="str">
        <f t="shared" si="7"/>
        <v>YES</v>
      </c>
      <c r="O119" s="31"/>
      <c r="P119" s="31"/>
      <c r="Q119" s="31">
        <v>1</v>
      </c>
      <c r="R119" s="31"/>
      <c r="S119" s="31"/>
      <c r="T119" s="31"/>
      <c r="U119" s="31"/>
      <c r="V119" s="31">
        <v>1</v>
      </c>
      <c r="W119" s="31"/>
      <c r="X119" s="31"/>
      <c r="Y119" s="31">
        <v>1</v>
      </c>
    </row>
    <row r="120" spans="1:25" s="36" customFormat="1" ht="21" customHeight="1" x14ac:dyDescent="0.25">
      <c r="A120" s="78">
        <f>SUBTOTAL(103,A2:A119)</f>
        <v>114</v>
      </c>
      <c r="B120" s="148"/>
      <c r="C120" s="82"/>
      <c r="D120" s="78"/>
      <c r="E120" s="52">
        <f t="shared" ref="E120:K120" si="8">COUNTA(E2:E119)</f>
        <v>0</v>
      </c>
      <c r="F120" s="52">
        <f t="shared" si="8"/>
        <v>0</v>
      </c>
      <c r="G120" s="52">
        <f t="shared" si="8"/>
        <v>0</v>
      </c>
      <c r="H120" s="52">
        <f t="shared" si="8"/>
        <v>38</v>
      </c>
      <c r="I120" s="52">
        <f t="shared" si="8"/>
        <v>38</v>
      </c>
      <c r="J120" s="52">
        <f t="shared" si="8"/>
        <v>15</v>
      </c>
      <c r="K120" s="52">
        <f t="shared" si="8"/>
        <v>16</v>
      </c>
      <c r="L120" s="32"/>
      <c r="M120" s="34">
        <f>COUNTIF(M2:M119,"YES")</f>
        <v>69</v>
      </c>
      <c r="N120" s="34">
        <f>COUNTIF(N2:N119,"YES")</f>
        <v>79</v>
      </c>
      <c r="O120" s="52">
        <f>COUNTA(O2:O119)</f>
        <v>0</v>
      </c>
      <c r="P120" s="52"/>
      <c r="Q120" s="52">
        <f t="shared" ref="Q120:Y120" si="9">COUNTA(Q2:Q119)</f>
        <v>17</v>
      </c>
      <c r="R120" s="52">
        <f t="shared" si="9"/>
        <v>9</v>
      </c>
      <c r="S120" s="52">
        <f t="shared" si="9"/>
        <v>3</v>
      </c>
      <c r="T120" s="52">
        <f t="shared" si="9"/>
        <v>1</v>
      </c>
      <c r="U120" s="52">
        <f t="shared" si="9"/>
        <v>24</v>
      </c>
      <c r="V120" s="52">
        <f t="shared" si="9"/>
        <v>15</v>
      </c>
      <c r="W120" s="52">
        <f t="shared" si="9"/>
        <v>5</v>
      </c>
      <c r="X120" s="52">
        <f t="shared" si="9"/>
        <v>1</v>
      </c>
      <c r="Y120" s="52">
        <f t="shared" si="9"/>
        <v>31</v>
      </c>
    </row>
    <row r="121" spans="1:25" s="36" customFormat="1" ht="21" customHeight="1" x14ac:dyDescent="0.3">
      <c r="A121" s="133"/>
      <c r="B121" s="11"/>
      <c r="C121" s="68"/>
      <c r="D121" s="11" t="s">
        <v>1362</v>
      </c>
      <c r="E121" s="132"/>
      <c r="F121" s="134"/>
      <c r="G121" s="132"/>
      <c r="H121" s="34">
        <f>COUNTIF(H2:H119,"No Cxn")</f>
        <v>0</v>
      </c>
      <c r="I121" s="34">
        <f t="shared" ref="I121:J121" si="10">COUNTIF(I2:I119,"No Cxn")</f>
        <v>29</v>
      </c>
      <c r="J121" s="34">
        <f t="shared" si="10"/>
        <v>10</v>
      </c>
      <c r="K121" s="132"/>
      <c r="M121" s="37" t="str">
        <f>IF(AND(ISBLANK(E129),ISBLANK(F129),ISBLANK(G129),ISBLANK(H129),ISBLANK(I129),ISBLANK(J129)),"","YES")</f>
        <v/>
      </c>
      <c r="N121" s="37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s="36" customFormat="1" ht="21" customHeight="1" x14ac:dyDescent="0.3">
      <c r="A122" s="133"/>
      <c r="B122" s="11"/>
      <c r="C122" s="68"/>
      <c r="D122" s="11" t="s">
        <v>1462</v>
      </c>
      <c r="E122" s="132"/>
      <c r="F122" s="134"/>
      <c r="G122" s="132"/>
      <c r="H122" s="34">
        <f>COUNTIF(H1:H119,"Stuck")</f>
        <v>0</v>
      </c>
      <c r="I122" s="34">
        <f t="shared" ref="I122:J122" si="11">COUNTIF(I1:I119,"Stuck")</f>
        <v>0</v>
      </c>
      <c r="J122" s="34">
        <f t="shared" si="11"/>
        <v>0</v>
      </c>
      <c r="K122" s="132"/>
      <c r="M122" s="37"/>
      <c r="N122" s="37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s="36" customFormat="1" ht="21" customHeight="1" x14ac:dyDescent="0.3">
      <c r="A123" s="133"/>
      <c r="B123" s="11"/>
      <c r="C123" s="68"/>
      <c r="D123" s="11" t="s">
        <v>1350</v>
      </c>
      <c r="E123" s="34">
        <f>COUNTIF(E2:E119,"In")</f>
        <v>0</v>
      </c>
      <c r="F123" s="132"/>
      <c r="G123" s="132"/>
      <c r="H123" s="34">
        <f>COUNTIF(H2:H119,"In")</f>
        <v>36</v>
      </c>
      <c r="I123" s="34">
        <f>COUNTIF(I2:I119,"In")</f>
        <v>9</v>
      </c>
      <c r="J123" s="34">
        <f>COUNTIF(J2:J119,"In")</f>
        <v>5</v>
      </c>
      <c r="K123" s="132"/>
      <c r="L123" s="135"/>
      <c r="M123" s="37" t="str">
        <f>IF(AND(ISBLANK(E130),ISBLANK(F130),ISBLANK(G130),ISBLANK(H130),ISBLANK(I130),ISBLANK(J130)),"","YES")</f>
        <v/>
      </c>
      <c r="N123" s="37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s="36" customFormat="1" ht="21" customHeight="1" x14ac:dyDescent="0.3">
      <c r="A124" s="133"/>
      <c r="B124" s="11"/>
      <c r="C124" s="68"/>
      <c r="D124" s="11" t="s">
        <v>1352</v>
      </c>
      <c r="E124" s="34">
        <f>COUNTIF(E2:E120,"Out")</f>
        <v>0</v>
      </c>
      <c r="F124" s="134"/>
      <c r="G124" s="132"/>
      <c r="H124" s="34">
        <f>COUNTIF(H2:H120,"Out")</f>
        <v>2</v>
      </c>
      <c r="I124" s="34">
        <f>COUNTIF(I2:I120,"Out")</f>
        <v>0</v>
      </c>
      <c r="J124" s="34">
        <f>COUNTIF(J2:J120,"Out")</f>
        <v>0</v>
      </c>
      <c r="K124" s="132"/>
      <c r="L124" s="135"/>
      <c r="M124" s="37" t="str">
        <f>IF(AND(ISBLANK(E131),ISBLANK(F131),ISBLANK(G131),ISBLANK(H131),ISBLANK(I131),ISBLANK(J131)),"","YES")</f>
        <v/>
      </c>
      <c r="N124" s="37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s="36" customFormat="1" ht="21" customHeight="1" x14ac:dyDescent="0.3">
      <c r="A125" s="133"/>
      <c r="B125" s="11"/>
      <c r="C125" s="68"/>
      <c r="D125" s="11" t="s">
        <v>1485</v>
      </c>
      <c r="E125" s="132"/>
      <c r="F125" s="132"/>
      <c r="G125" s="132"/>
      <c r="H125" s="132"/>
      <c r="I125" s="132"/>
      <c r="J125" s="132"/>
      <c r="K125" s="34">
        <f>COUNTIF(K1:K119,"Replaced")</f>
        <v>14</v>
      </c>
      <c r="L125" s="135"/>
      <c r="M125" s="37"/>
      <c r="N125" s="37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s="36" customFormat="1" ht="21" customHeight="1" x14ac:dyDescent="0.3">
      <c r="A126" s="133"/>
      <c r="B126" s="11"/>
      <c r="C126" s="68"/>
      <c r="D126" s="11" t="s">
        <v>1353</v>
      </c>
      <c r="E126" s="34">
        <f>COUNTIF(E2:E119,"Loose")</f>
        <v>0</v>
      </c>
      <c r="F126" s="34">
        <f>COUNTIF(F2:F119,"Loose")</f>
        <v>0</v>
      </c>
      <c r="G126" s="34">
        <f>COUNTIF(G2:G119,"Loose")</f>
        <v>0</v>
      </c>
      <c r="H126" s="132"/>
      <c r="I126" s="132"/>
      <c r="J126" s="132"/>
      <c r="K126" s="132"/>
      <c r="L126" s="135"/>
      <c r="M126" s="37" t="str">
        <f t="shared" ref="M126:M136" si="12">IF(AND(ISBLANK(E132),ISBLANK(F132),ISBLANK(G132),ISBLANK(H132),ISBLANK(I132),ISBLANK(J132)),"","YES")</f>
        <v/>
      </c>
      <c r="N126" s="37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s="36" customFormat="1" ht="21" customHeight="1" x14ac:dyDescent="0.3">
      <c r="A127" s="133"/>
      <c r="B127" s="11"/>
      <c r="C127" s="68"/>
      <c r="D127" s="11" t="s">
        <v>1354</v>
      </c>
      <c r="E127" s="132"/>
      <c r="F127" s="34">
        <f>COUNTIF(F2:F119,"Missing")</f>
        <v>0</v>
      </c>
      <c r="G127" s="34">
        <f>COUNTIF(G2:G119,"Missing")</f>
        <v>0</v>
      </c>
      <c r="H127" s="132"/>
      <c r="I127" s="132"/>
      <c r="J127" s="132"/>
      <c r="K127" s="34">
        <f>COUNTIF(K2:K119,"Missing")</f>
        <v>0</v>
      </c>
      <c r="L127" s="135"/>
      <c r="M127" s="37" t="str">
        <f t="shared" si="12"/>
        <v/>
      </c>
      <c r="N127" s="37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s="36" customFormat="1" ht="21" customHeight="1" x14ac:dyDescent="0.3">
      <c r="A128" s="133"/>
      <c r="B128" s="11"/>
      <c r="C128" s="68"/>
      <c r="D128" s="11" t="s">
        <v>1355</v>
      </c>
      <c r="E128" s="132"/>
      <c r="F128" s="34">
        <f>COUNTIF(F2:F119,"Broken")</f>
        <v>0</v>
      </c>
      <c r="G128" s="132"/>
      <c r="H128" s="132"/>
      <c r="I128" s="132"/>
      <c r="J128" s="132"/>
      <c r="K128" s="34">
        <f>COUNTIF(K2:K119,"Broken")</f>
        <v>2</v>
      </c>
      <c r="L128" s="135"/>
      <c r="M128" s="37" t="str">
        <f t="shared" si="12"/>
        <v/>
      </c>
      <c r="N128" s="37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s="36" customFormat="1" ht="21" customHeight="1" x14ac:dyDescent="0.3">
      <c r="A129" s="79" t="s">
        <v>1058</v>
      </c>
      <c r="B129" s="80"/>
      <c r="C129" s="81"/>
      <c r="D129" s="77"/>
      <c r="E129" s="128"/>
      <c r="F129" s="128"/>
      <c r="G129" s="128"/>
      <c r="H129" s="128"/>
      <c r="I129" s="128"/>
      <c r="J129" s="128"/>
      <c r="K129" s="128"/>
      <c r="L129" s="135"/>
      <c r="M129" s="37" t="str">
        <f t="shared" si="12"/>
        <v/>
      </c>
      <c r="N129" s="37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s="36" customFormat="1" ht="21" customHeight="1" x14ac:dyDescent="0.25">
      <c r="A130" s="75">
        <v>1</v>
      </c>
      <c r="B130" s="11" t="s">
        <v>1018</v>
      </c>
      <c r="C130" s="68" t="s">
        <v>441</v>
      </c>
      <c r="D130" s="11" t="s">
        <v>88</v>
      </c>
      <c r="E130" s="37"/>
      <c r="F130" s="37"/>
      <c r="G130" s="37"/>
      <c r="H130" s="37"/>
      <c r="I130" s="37"/>
      <c r="J130" s="37"/>
      <c r="K130" s="37"/>
      <c r="L130" s="135"/>
      <c r="M130" s="37" t="str">
        <f t="shared" si="12"/>
        <v/>
      </c>
      <c r="N130" s="37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s="36" customFormat="1" ht="21" customHeight="1" x14ac:dyDescent="0.25">
      <c r="A131" s="75">
        <v>1</v>
      </c>
      <c r="B131" s="11" t="s">
        <v>1018</v>
      </c>
      <c r="C131" s="68" t="s">
        <v>451</v>
      </c>
      <c r="D131" s="11" t="s">
        <v>168</v>
      </c>
      <c r="E131" s="37"/>
      <c r="F131" s="37"/>
      <c r="G131" s="37"/>
      <c r="H131" s="37"/>
      <c r="I131" s="37"/>
      <c r="J131" s="37"/>
      <c r="K131" s="37"/>
      <c r="L131" s="135"/>
      <c r="M131" s="37" t="str">
        <f t="shared" si="12"/>
        <v/>
      </c>
      <c r="N131" s="37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s="36" customFormat="1" ht="21" customHeight="1" x14ac:dyDescent="0.25">
      <c r="A132" s="75">
        <v>1</v>
      </c>
      <c r="B132" s="11" t="s">
        <v>511</v>
      </c>
      <c r="C132" s="68" t="s">
        <v>72</v>
      </c>
      <c r="D132" s="11" t="s">
        <v>104</v>
      </c>
      <c r="E132" s="37"/>
      <c r="F132" s="37"/>
      <c r="G132" s="37"/>
      <c r="H132" s="37"/>
      <c r="I132" s="37"/>
      <c r="J132" s="37"/>
      <c r="K132" s="37"/>
      <c r="L132" s="135"/>
      <c r="M132" s="37" t="str">
        <f t="shared" si="12"/>
        <v/>
      </c>
      <c r="N132" s="37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s="36" customFormat="1" ht="21" customHeight="1" x14ac:dyDescent="0.25">
      <c r="A133" s="75">
        <v>1</v>
      </c>
      <c r="B133" s="11" t="s">
        <v>473</v>
      </c>
      <c r="C133" s="68" t="s">
        <v>72</v>
      </c>
      <c r="D133" s="11" t="s">
        <v>155</v>
      </c>
      <c r="E133" s="37"/>
      <c r="F133" s="37"/>
      <c r="G133" s="37"/>
      <c r="H133" s="146"/>
      <c r="I133" s="37"/>
      <c r="J133" s="37"/>
      <c r="K133" s="37"/>
      <c r="L133" s="135"/>
      <c r="M133" s="37" t="str">
        <f t="shared" si="12"/>
        <v/>
      </c>
      <c r="N133" s="37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s="36" customFormat="1" ht="21" customHeight="1" x14ac:dyDescent="0.25">
      <c r="A134" s="75">
        <v>1</v>
      </c>
      <c r="B134" s="11" t="s">
        <v>475</v>
      </c>
      <c r="C134" s="68" t="s">
        <v>410</v>
      </c>
      <c r="D134" s="11" t="s">
        <v>90</v>
      </c>
      <c r="E134" s="37"/>
      <c r="F134" s="37"/>
      <c r="G134" s="37"/>
      <c r="H134" s="146"/>
      <c r="I134" s="146"/>
      <c r="J134" s="146"/>
      <c r="K134" s="37"/>
      <c r="L134" s="135"/>
      <c r="M134" s="37" t="str">
        <f t="shared" si="12"/>
        <v/>
      </c>
      <c r="N134" s="37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s="36" customFormat="1" ht="21" customHeight="1" x14ac:dyDescent="0.25">
      <c r="A135" s="75">
        <v>1</v>
      </c>
      <c r="B135" s="11" t="s">
        <v>1065</v>
      </c>
      <c r="C135" s="68" t="s">
        <v>452</v>
      </c>
      <c r="D135" s="11" t="s">
        <v>76</v>
      </c>
      <c r="E135" s="37"/>
      <c r="F135" s="37"/>
      <c r="G135" s="37"/>
      <c r="H135" s="146"/>
      <c r="I135" s="37"/>
      <c r="J135" s="146"/>
      <c r="K135" s="37"/>
      <c r="L135" s="135"/>
      <c r="M135" s="37" t="str">
        <f t="shared" si="12"/>
        <v/>
      </c>
      <c r="N135" s="37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s="36" customFormat="1" ht="21" customHeight="1" x14ac:dyDescent="0.25">
      <c r="A136" s="75">
        <v>1</v>
      </c>
      <c r="B136" s="11" t="s">
        <v>1069</v>
      </c>
      <c r="C136" s="68" t="s">
        <v>424</v>
      </c>
      <c r="D136" s="11" t="s">
        <v>105</v>
      </c>
      <c r="E136" s="37"/>
      <c r="F136" s="37"/>
      <c r="G136" s="37"/>
      <c r="H136" s="37"/>
      <c r="I136" s="37"/>
      <c r="J136" s="146"/>
      <c r="K136" s="37"/>
      <c r="L136" s="135"/>
      <c r="M136" s="37" t="str">
        <f t="shared" si="12"/>
        <v/>
      </c>
      <c r="N136" s="147"/>
    </row>
    <row r="137" spans="1:25" s="36" customFormat="1" ht="21" customHeight="1" x14ac:dyDescent="0.25">
      <c r="A137" s="75">
        <v>1</v>
      </c>
      <c r="B137" s="11" t="s">
        <v>1070</v>
      </c>
      <c r="C137" s="68" t="s">
        <v>72</v>
      </c>
      <c r="D137" s="11" t="s">
        <v>114</v>
      </c>
      <c r="E137" s="37"/>
      <c r="F137" s="37"/>
      <c r="G137" s="37"/>
      <c r="H137" s="37"/>
      <c r="I137" s="37"/>
      <c r="J137" s="37"/>
      <c r="K137" s="37"/>
      <c r="M137" s="128"/>
      <c r="N137" s="128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s="36" customFormat="1" ht="21" customHeight="1" x14ac:dyDescent="0.25">
      <c r="A138" s="75">
        <v>2</v>
      </c>
      <c r="B138" s="11" t="s">
        <v>1028</v>
      </c>
      <c r="C138" s="68" t="s">
        <v>72</v>
      </c>
      <c r="D138" s="11" t="s">
        <v>200</v>
      </c>
      <c r="E138" s="37"/>
      <c r="F138" s="37"/>
      <c r="G138" s="37"/>
      <c r="H138" s="37"/>
      <c r="I138" s="37"/>
      <c r="J138" s="37"/>
      <c r="K138" s="37"/>
      <c r="M138" s="128"/>
      <c r="N138" s="128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s="36" customFormat="1" ht="21" customHeight="1" x14ac:dyDescent="0.25">
      <c r="A139" s="75">
        <v>2</v>
      </c>
      <c r="B139" s="11" t="s">
        <v>1029</v>
      </c>
      <c r="C139" s="68" t="s">
        <v>438</v>
      </c>
      <c r="D139" s="11" t="s">
        <v>159</v>
      </c>
      <c r="E139" s="37"/>
      <c r="F139" s="37"/>
      <c r="G139" s="37"/>
      <c r="H139" s="37"/>
      <c r="I139" s="146"/>
      <c r="J139" s="37"/>
      <c r="K139" s="37"/>
      <c r="M139" s="128"/>
      <c r="N139" s="128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s="36" customFormat="1" ht="21" customHeight="1" x14ac:dyDescent="0.25">
      <c r="A140" s="75">
        <v>2</v>
      </c>
      <c r="B140" s="11" t="s">
        <v>1035</v>
      </c>
      <c r="C140" s="68" t="s">
        <v>72</v>
      </c>
      <c r="D140" s="11" t="s">
        <v>183</v>
      </c>
      <c r="E140" s="37"/>
      <c r="F140" s="37"/>
      <c r="G140" s="37"/>
      <c r="H140" s="37"/>
      <c r="I140" s="37"/>
      <c r="J140" s="37"/>
      <c r="K140" s="37"/>
      <c r="M140" s="128"/>
      <c r="N140" s="128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s="36" customFormat="1" ht="21" customHeight="1" x14ac:dyDescent="0.25">
      <c r="A141" s="75">
        <v>2</v>
      </c>
      <c r="B141" s="11" t="s">
        <v>1035</v>
      </c>
      <c r="C141" s="68" t="s">
        <v>72</v>
      </c>
      <c r="D141" s="11" t="s">
        <v>198</v>
      </c>
      <c r="E141" s="37"/>
      <c r="F141" s="37"/>
      <c r="G141" s="37"/>
      <c r="H141" s="37"/>
      <c r="I141" s="37"/>
      <c r="J141" s="37"/>
      <c r="K141" s="37"/>
      <c r="M141" s="128"/>
      <c r="N141" s="128"/>
    </row>
    <row r="142" spans="1:25" s="36" customFormat="1" ht="21" customHeight="1" x14ac:dyDescent="0.25">
      <c r="A142" s="75">
        <v>3</v>
      </c>
      <c r="B142" s="11" t="s">
        <v>1039</v>
      </c>
      <c r="C142" s="68" t="s">
        <v>72</v>
      </c>
      <c r="D142" s="11" t="s">
        <v>187</v>
      </c>
      <c r="E142" s="37"/>
      <c r="F142" s="37"/>
      <c r="G142" s="37"/>
      <c r="H142" s="37"/>
      <c r="I142" s="37"/>
      <c r="J142" s="37"/>
      <c r="K142" s="37"/>
      <c r="M142" s="128"/>
      <c r="N142" s="128"/>
    </row>
    <row r="143" spans="1:25" s="36" customFormat="1" ht="21" customHeight="1" x14ac:dyDescent="0.25">
      <c r="A143" s="128"/>
      <c r="E143" s="128"/>
      <c r="F143" s="128"/>
      <c r="G143" s="128"/>
      <c r="H143" s="128"/>
      <c r="I143" s="128"/>
      <c r="J143" s="128"/>
      <c r="K143" s="128"/>
      <c r="M143" s="128"/>
      <c r="N143" s="128"/>
      <c r="O143" s="50">
        <f>COUNTA(O2:O142)</f>
        <v>1</v>
      </c>
      <c r="P143" s="50">
        <f t="shared" ref="P143:Y143" si="13">COUNTA(P2:P142)</f>
        <v>0</v>
      </c>
      <c r="Q143" s="50">
        <f t="shared" si="13"/>
        <v>18</v>
      </c>
      <c r="R143" s="50">
        <f t="shared" si="13"/>
        <v>10</v>
      </c>
      <c r="S143" s="50">
        <f t="shared" si="13"/>
        <v>4</v>
      </c>
      <c r="T143" s="50">
        <f t="shared" si="13"/>
        <v>2</v>
      </c>
      <c r="U143" s="50">
        <f t="shared" si="13"/>
        <v>25</v>
      </c>
      <c r="V143" s="50">
        <f t="shared" si="13"/>
        <v>16</v>
      </c>
      <c r="W143" s="50">
        <f t="shared" si="13"/>
        <v>6</v>
      </c>
      <c r="X143" s="50">
        <f t="shared" si="13"/>
        <v>2</v>
      </c>
      <c r="Y143" s="50">
        <f t="shared" si="13"/>
        <v>32</v>
      </c>
    </row>
    <row r="144" spans="1:25" s="36" customFormat="1" ht="21" customHeight="1" x14ac:dyDescent="0.25">
      <c r="A144" s="128"/>
      <c r="E144" s="128"/>
      <c r="F144" s="128"/>
      <c r="G144" s="128"/>
      <c r="H144" s="128"/>
      <c r="I144" s="128"/>
      <c r="J144" s="128"/>
      <c r="K144" s="128"/>
      <c r="M144" s="128"/>
      <c r="N144" s="128"/>
    </row>
    <row r="145" spans="1:14" s="36" customFormat="1" ht="21" customHeight="1" x14ac:dyDescent="0.25">
      <c r="A145" s="128"/>
      <c r="E145" s="128"/>
      <c r="F145" s="128"/>
      <c r="G145" s="128"/>
      <c r="H145" s="128"/>
      <c r="I145" s="128"/>
      <c r="J145" s="128"/>
      <c r="K145" s="128"/>
      <c r="M145" s="128"/>
      <c r="N145" s="128"/>
    </row>
    <row r="146" spans="1:14" s="36" customFormat="1" ht="21" customHeight="1" x14ac:dyDescent="0.25">
      <c r="A146" s="128"/>
      <c r="E146" s="128"/>
      <c r="F146" s="128"/>
      <c r="G146" s="128"/>
      <c r="H146" s="128"/>
      <c r="I146" s="128"/>
      <c r="J146" s="128"/>
      <c r="K146" s="128"/>
      <c r="M146" s="128"/>
      <c r="N146" s="128"/>
    </row>
    <row r="147" spans="1:14" s="36" customFormat="1" ht="21" customHeight="1" x14ac:dyDescent="0.25">
      <c r="A147" s="128"/>
      <c r="E147" s="128"/>
      <c r="F147" s="128"/>
      <c r="G147" s="128"/>
      <c r="H147" s="128"/>
      <c r="I147" s="128"/>
      <c r="J147" s="128"/>
      <c r="K147" s="128"/>
      <c r="M147" s="128"/>
      <c r="N147" s="128"/>
    </row>
    <row r="148" spans="1:14" s="36" customFormat="1" ht="21" customHeight="1" x14ac:dyDescent="0.25">
      <c r="A148" s="128"/>
      <c r="E148" s="128"/>
      <c r="F148" s="128"/>
      <c r="G148" s="128"/>
      <c r="H148" s="128"/>
      <c r="I148" s="128"/>
      <c r="J148" s="128"/>
      <c r="K148" s="128"/>
      <c r="M148" s="128"/>
      <c r="N148" s="128"/>
    </row>
    <row r="149" spans="1:14" s="36" customFormat="1" ht="21" customHeight="1" x14ac:dyDescent="0.25">
      <c r="A149" s="128"/>
      <c r="E149" s="128"/>
      <c r="F149" s="128"/>
      <c r="G149" s="128"/>
      <c r="H149" s="128"/>
      <c r="I149" s="128"/>
      <c r="J149" s="128"/>
      <c r="K149" s="128"/>
      <c r="M149" s="128"/>
      <c r="N149" s="128"/>
    </row>
    <row r="150" spans="1:14" s="36" customFormat="1" ht="21" customHeight="1" x14ac:dyDescent="0.25">
      <c r="A150" s="128"/>
      <c r="E150" s="128"/>
      <c r="F150" s="128"/>
      <c r="G150" s="128"/>
      <c r="H150" s="128"/>
      <c r="I150" s="128"/>
      <c r="J150" s="128"/>
      <c r="K150" s="128"/>
      <c r="M150" s="128"/>
      <c r="N150" s="128"/>
    </row>
    <row r="151" spans="1:14" s="36" customFormat="1" ht="21" customHeight="1" x14ac:dyDescent="0.25">
      <c r="A151" s="128"/>
      <c r="E151" s="128"/>
      <c r="F151" s="128"/>
      <c r="G151" s="128"/>
      <c r="H151" s="128"/>
      <c r="I151" s="128"/>
      <c r="J151" s="128"/>
      <c r="K151" s="128"/>
      <c r="M151" s="128"/>
      <c r="N151" s="128"/>
    </row>
    <row r="152" spans="1:14" s="36" customFormat="1" ht="21" customHeight="1" x14ac:dyDescent="0.25">
      <c r="A152" s="128"/>
      <c r="E152" s="128"/>
      <c r="F152" s="128"/>
      <c r="G152" s="128"/>
      <c r="H152" s="128"/>
      <c r="I152" s="128"/>
      <c r="J152" s="128"/>
      <c r="K152" s="128"/>
      <c r="M152" s="128"/>
      <c r="N152" s="128"/>
    </row>
    <row r="153" spans="1:14" s="36" customFormat="1" ht="21" customHeight="1" x14ac:dyDescent="0.25">
      <c r="A153" s="128"/>
      <c r="E153" s="128"/>
      <c r="F153" s="128"/>
      <c r="G153" s="128"/>
      <c r="H153" s="128"/>
      <c r="I153" s="128"/>
      <c r="J153" s="128"/>
      <c r="K153" s="128"/>
      <c r="M153" s="128"/>
      <c r="N153" s="128"/>
    </row>
    <row r="154" spans="1:14" s="36" customFormat="1" ht="21" customHeight="1" x14ac:dyDescent="0.25">
      <c r="A154" s="128"/>
      <c r="E154" s="128"/>
      <c r="F154" s="128"/>
      <c r="G154" s="128"/>
      <c r="H154" s="128"/>
      <c r="I154" s="128"/>
      <c r="J154" s="128"/>
      <c r="K154" s="128"/>
      <c r="M154" s="128"/>
      <c r="N154" s="128"/>
    </row>
    <row r="155" spans="1:14" s="36" customFormat="1" ht="21" customHeight="1" x14ac:dyDescent="0.25">
      <c r="A155" s="128"/>
      <c r="E155" s="128"/>
      <c r="F155" s="128"/>
      <c r="G155" s="128"/>
      <c r="H155" s="128"/>
      <c r="I155" s="128"/>
      <c r="J155" s="128"/>
      <c r="K155" s="128"/>
      <c r="M155" s="128"/>
      <c r="N155" s="128"/>
    </row>
    <row r="156" spans="1:14" s="36" customFormat="1" ht="21" customHeight="1" x14ac:dyDescent="0.25">
      <c r="A156" s="128"/>
      <c r="E156" s="128"/>
      <c r="F156" s="128"/>
      <c r="G156" s="128"/>
      <c r="H156" s="128"/>
      <c r="I156" s="128"/>
      <c r="J156" s="128"/>
      <c r="K156" s="128"/>
      <c r="M156" s="128"/>
      <c r="N156" s="128"/>
    </row>
    <row r="157" spans="1:14" s="36" customFormat="1" ht="21" customHeight="1" x14ac:dyDescent="0.25">
      <c r="A157" s="128"/>
      <c r="E157" s="128"/>
      <c r="F157" s="128"/>
      <c r="G157" s="128"/>
      <c r="H157" s="128"/>
      <c r="I157" s="128"/>
      <c r="J157" s="128"/>
      <c r="K157" s="128"/>
      <c r="M157" s="128"/>
      <c r="N157" s="128"/>
    </row>
    <row r="158" spans="1:14" s="36" customFormat="1" ht="21" customHeight="1" x14ac:dyDescent="0.25">
      <c r="A158" s="128"/>
      <c r="E158" s="128"/>
      <c r="F158" s="128"/>
      <c r="G158" s="128"/>
      <c r="H158" s="128"/>
      <c r="I158" s="128"/>
      <c r="J158" s="128"/>
      <c r="K158" s="128"/>
      <c r="M158" s="128"/>
      <c r="N158" s="128"/>
    </row>
    <row r="159" spans="1:14" s="36" customFormat="1" ht="21" customHeight="1" x14ac:dyDescent="0.25">
      <c r="A159" s="128"/>
      <c r="E159" s="128"/>
      <c r="F159" s="128"/>
      <c r="G159" s="128"/>
      <c r="H159" s="128"/>
      <c r="I159" s="128"/>
      <c r="J159" s="128"/>
      <c r="K159" s="128"/>
      <c r="M159" s="128"/>
      <c r="N159" s="128"/>
    </row>
    <row r="160" spans="1:14" s="36" customFormat="1" ht="21" customHeight="1" x14ac:dyDescent="0.25">
      <c r="A160" s="128"/>
      <c r="E160" s="128"/>
      <c r="F160" s="128"/>
      <c r="G160" s="128"/>
      <c r="H160" s="128"/>
      <c r="I160" s="128"/>
      <c r="J160" s="128"/>
      <c r="K160" s="128"/>
      <c r="M160" s="128"/>
      <c r="N160" s="128"/>
    </row>
    <row r="161" spans="1:14" s="36" customFormat="1" ht="21" customHeight="1" x14ac:dyDescent="0.25">
      <c r="A161" s="128"/>
      <c r="E161" s="128"/>
      <c r="F161" s="128"/>
      <c r="G161" s="128"/>
      <c r="H161" s="128"/>
      <c r="I161" s="128"/>
      <c r="J161" s="128"/>
      <c r="K161" s="128"/>
      <c r="M161" s="128"/>
      <c r="N161" s="128"/>
    </row>
    <row r="162" spans="1:14" s="36" customFormat="1" ht="21" customHeight="1" x14ac:dyDescent="0.25">
      <c r="A162" s="128"/>
      <c r="E162" s="128"/>
      <c r="F162" s="128"/>
      <c r="G162" s="128"/>
      <c r="H162" s="128"/>
      <c r="I162" s="128"/>
      <c r="J162" s="128"/>
      <c r="K162" s="128"/>
      <c r="M162" s="128"/>
      <c r="N162" s="128"/>
    </row>
    <row r="163" spans="1:14" s="36" customFormat="1" ht="21" customHeight="1" x14ac:dyDescent="0.25">
      <c r="A163" s="128"/>
      <c r="E163" s="128"/>
      <c r="F163" s="128"/>
      <c r="G163" s="128"/>
      <c r="H163" s="128"/>
      <c r="I163" s="128"/>
      <c r="J163" s="128"/>
      <c r="K163" s="128"/>
      <c r="M163" s="128"/>
      <c r="N163" s="128"/>
    </row>
    <row r="164" spans="1:14" s="36" customFormat="1" ht="21" customHeight="1" x14ac:dyDescent="0.25">
      <c r="A164" s="128"/>
      <c r="E164" s="128"/>
      <c r="F164" s="128"/>
      <c r="G164" s="128"/>
      <c r="H164" s="128"/>
      <c r="I164" s="128"/>
      <c r="J164" s="128"/>
      <c r="K164" s="128"/>
      <c r="M164" s="128"/>
      <c r="N164" s="128"/>
    </row>
    <row r="165" spans="1:14" s="36" customFormat="1" ht="21" customHeight="1" x14ac:dyDescent="0.25">
      <c r="A165" s="128"/>
      <c r="E165" s="128"/>
      <c r="F165" s="128"/>
      <c r="G165" s="128"/>
      <c r="H165" s="128"/>
      <c r="I165" s="128"/>
      <c r="J165" s="128"/>
      <c r="K165" s="128"/>
      <c r="M165" s="128"/>
      <c r="N165" s="128"/>
    </row>
    <row r="166" spans="1:14" s="36" customFormat="1" ht="21" customHeight="1" x14ac:dyDescent="0.25">
      <c r="A166" s="128"/>
      <c r="E166" s="128"/>
      <c r="F166" s="128"/>
      <c r="G166" s="128"/>
      <c r="H166" s="128"/>
      <c r="I166" s="128"/>
      <c r="J166" s="128"/>
      <c r="K166" s="128"/>
      <c r="M166" s="128"/>
      <c r="N166" s="128"/>
    </row>
    <row r="167" spans="1:14" ht="21" customHeight="1" x14ac:dyDescent="0.25">
      <c r="A167" s="128"/>
      <c r="B167" s="36"/>
      <c r="C167" s="36"/>
      <c r="D167" s="36"/>
      <c r="E167" s="128"/>
      <c r="F167" s="128"/>
      <c r="G167" s="128"/>
      <c r="H167" s="128"/>
      <c r="I167" s="128"/>
      <c r="J167" s="128"/>
      <c r="K167" s="128"/>
    </row>
    <row r="168" spans="1:14" ht="21" customHeight="1" x14ac:dyDescent="0.25">
      <c r="A168" s="128"/>
      <c r="B168" s="36"/>
      <c r="C168" s="36"/>
      <c r="D168" s="36"/>
      <c r="E168" s="128"/>
      <c r="F168" s="128"/>
      <c r="G168" s="128"/>
      <c r="H168" s="128"/>
      <c r="I168" s="128"/>
      <c r="J168" s="128"/>
      <c r="K168" s="128"/>
    </row>
    <row r="169" spans="1:14" ht="21" customHeight="1" x14ac:dyDescent="0.25">
      <c r="A169" s="128"/>
      <c r="B169" s="36"/>
      <c r="C169" s="36"/>
      <c r="D169" s="36"/>
      <c r="E169" s="128"/>
      <c r="F169" s="128"/>
      <c r="G169" s="128"/>
      <c r="H169" s="128"/>
      <c r="I169" s="128"/>
      <c r="J169" s="128"/>
      <c r="K169" s="128"/>
    </row>
    <row r="170" spans="1:14" ht="21" customHeight="1" x14ac:dyDescent="0.25">
      <c r="A170" s="128"/>
      <c r="B170" s="36"/>
      <c r="C170" s="36"/>
      <c r="D170" s="36"/>
      <c r="E170" s="128"/>
      <c r="F170" s="128"/>
      <c r="G170" s="128"/>
      <c r="H170" s="128"/>
      <c r="I170" s="128"/>
      <c r="J170" s="128"/>
      <c r="K170" s="128"/>
    </row>
    <row r="171" spans="1:14" ht="21" customHeight="1" x14ac:dyDescent="0.25">
      <c r="A171" s="128"/>
      <c r="B171" s="36"/>
      <c r="C171" s="36"/>
      <c r="D171" s="36"/>
      <c r="E171" s="128"/>
      <c r="F171" s="128"/>
      <c r="G171" s="128"/>
      <c r="H171" s="128"/>
      <c r="I171" s="128"/>
      <c r="J171" s="128"/>
      <c r="K171" s="128"/>
    </row>
    <row r="172" spans="1:14" ht="21" customHeight="1" x14ac:dyDescent="0.25">
      <c r="A172" s="128"/>
      <c r="B172" s="36"/>
      <c r="C172" s="36"/>
      <c r="D172" s="36"/>
      <c r="E172" s="128"/>
      <c r="F172" s="128"/>
      <c r="G172" s="128"/>
      <c r="H172" s="128"/>
      <c r="I172" s="128"/>
      <c r="J172" s="128"/>
      <c r="K172" s="128"/>
    </row>
  </sheetData>
  <autoFilter ref="A1:Y143"/>
  <dataValidations count="5">
    <dataValidation type="list" allowBlank="1" showInputMessage="1" showErrorMessage="1" sqref="F2:F119">
      <formula1>"Loose,Missing,Broken"</formula1>
    </dataValidation>
    <dataValidation type="list" showInputMessage="1" showErrorMessage="1" sqref="E2:E119">
      <formula1>"In,Out,Loose, ,"</formula1>
    </dataValidation>
    <dataValidation type="list" allowBlank="1" showInputMessage="1" showErrorMessage="1" sqref="G2:G119">
      <formula1>"Loose,Missing"</formula1>
    </dataValidation>
    <dataValidation type="list" allowBlank="1" showInputMessage="1" showErrorMessage="1" sqref="K2:K119">
      <formula1>"Missing,Broken,Replaced"</formula1>
    </dataValidation>
    <dataValidation type="list" allowBlank="1" showInputMessage="1" showErrorMessage="1" sqref="H2:J119">
      <formula1>"In,Out,No Cxn,Stuck"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Oneida (DE)&amp;R&amp;11Dorm Jack Repairs Assessment 2017</oddHeader>
    <oddFooter>&amp;LCODES:&amp;C&amp;"Book Antiqua,Bold"Loose;  Missing;  Pushed IN;  Pulled OUT;  Broken; No cxn=No Connection; Stuck=Something stuck in jack
Page &amp;P of &amp;N&amp;ROneida Hall</oddFooter>
  </headerFooter>
  <rowBreaks count="2" manualBreakCount="2">
    <brk id="37" max="11" man="1"/>
    <brk id="79" max="1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387"/>
  <sheetViews>
    <sheetView topLeftCell="B1" zoomScaleNormal="100" zoomScaleSheetLayoutView="100" workbookViewId="0">
      <pane ySplit="1" topLeftCell="A23" activePane="bottomLeft" state="frozen"/>
      <selection pane="bottomLeft" activeCell="J39" sqref="J39"/>
    </sheetView>
  </sheetViews>
  <sheetFormatPr defaultRowHeight="21" customHeight="1" x14ac:dyDescent="0.25"/>
  <cols>
    <col min="1" max="1" width="5.75" style="7" customWidth="1"/>
    <col min="2" max="4" width="8.75" style="69" customWidth="1"/>
    <col min="5" max="5" width="6.75" style="12" hidden="1" customWidth="1"/>
    <col min="6" max="6" width="18.25" customWidth="1"/>
    <col min="7" max="9" width="8.125" style="7" customWidth="1"/>
    <col min="10" max="10" width="34.75" customWidth="1"/>
    <col min="11" max="12" width="9.625" style="17" customWidth="1"/>
    <col min="13" max="13" width="3.75" style="7" bestFit="1" customWidth="1"/>
    <col min="14" max="14" width="3.75" style="7" customWidth="1"/>
    <col min="15" max="15" width="4.25" style="7" bestFit="1" customWidth="1"/>
    <col min="16" max="16" width="3.625" style="7" bestFit="1" customWidth="1"/>
    <col min="17" max="17" width="4.125" style="7" bestFit="1" customWidth="1"/>
    <col min="18" max="18" width="4" style="7" bestFit="1" customWidth="1"/>
    <col min="19" max="19" width="2.5" style="7" bestFit="1" customWidth="1"/>
    <col min="20" max="20" width="4.375" style="7" bestFit="1" customWidth="1"/>
    <col min="21" max="21" width="3.5" style="7" bestFit="1" customWidth="1"/>
    <col min="22" max="22" width="4.25" style="7" bestFit="1" customWidth="1"/>
    <col min="23" max="23" width="3.5" style="7" bestFit="1" customWidth="1"/>
  </cols>
  <sheetData>
    <row r="1" spans="1:23" s="3" customFormat="1" ht="45" customHeight="1" x14ac:dyDescent="0.25">
      <c r="A1" s="2" t="s">
        <v>1326</v>
      </c>
      <c r="B1" s="2" t="s">
        <v>193</v>
      </c>
      <c r="C1" s="2" t="s">
        <v>1488</v>
      </c>
      <c r="D1" s="2" t="s">
        <v>1489</v>
      </c>
      <c r="E1" s="4" t="s">
        <v>194</v>
      </c>
      <c r="F1" s="121" t="s">
        <v>1332</v>
      </c>
      <c r="G1" s="1" t="s">
        <v>1356</v>
      </c>
      <c r="H1" s="1" t="s">
        <v>1490</v>
      </c>
      <c r="I1" s="1" t="s">
        <v>1359</v>
      </c>
      <c r="J1" s="1" t="s">
        <v>1325</v>
      </c>
      <c r="K1" s="1" t="s">
        <v>1329</v>
      </c>
      <c r="L1" s="126" t="s">
        <v>1361</v>
      </c>
      <c r="M1" s="122" t="s">
        <v>1333</v>
      </c>
      <c r="N1" s="122" t="s">
        <v>1384</v>
      </c>
      <c r="O1" s="123" t="s">
        <v>1334</v>
      </c>
      <c r="P1" s="122" t="s">
        <v>1335</v>
      </c>
      <c r="Q1" s="122" t="s">
        <v>1336</v>
      </c>
      <c r="R1" s="122" t="s">
        <v>1337</v>
      </c>
      <c r="S1" s="122" t="s">
        <v>1338</v>
      </c>
      <c r="T1" s="123" t="s">
        <v>1339</v>
      </c>
      <c r="U1" s="122" t="s">
        <v>1340</v>
      </c>
      <c r="V1" s="123" t="s">
        <v>1341</v>
      </c>
      <c r="W1" s="122" t="s">
        <v>1342</v>
      </c>
    </row>
    <row r="2" spans="1:23" s="115" customFormat="1" ht="21" customHeight="1" x14ac:dyDescent="0.25">
      <c r="A2" s="120" t="s">
        <v>1331</v>
      </c>
      <c r="B2" s="119" t="s">
        <v>1330</v>
      </c>
      <c r="C2" s="114"/>
      <c r="D2" s="119"/>
      <c r="E2" s="118">
        <v>17940</v>
      </c>
      <c r="F2" s="11"/>
      <c r="G2" s="117"/>
      <c r="H2" s="117"/>
      <c r="I2" s="117"/>
      <c r="J2" s="117"/>
      <c r="K2" s="116" t="str">
        <f>IF(AND(ISBLANK(G2),ISBLANK(H2)),"","YES")</f>
        <v/>
      </c>
      <c r="L2" s="8" t="str">
        <f>IF(AND(ISBLANK(G2),ISBLANK(H2),ISBLANK(I2)),"","YES")</f>
        <v/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115" customFormat="1" ht="21" customHeight="1" x14ac:dyDescent="0.25">
      <c r="A3" s="20">
        <v>1</v>
      </c>
      <c r="B3" s="119">
        <v>100</v>
      </c>
      <c r="C3" s="114" t="s">
        <v>1492</v>
      </c>
      <c r="D3" s="119" t="s">
        <v>1493</v>
      </c>
      <c r="E3" s="118"/>
      <c r="F3" s="68" t="s">
        <v>1494</v>
      </c>
      <c r="G3" s="117"/>
      <c r="H3" s="117"/>
      <c r="I3" s="117"/>
      <c r="J3" s="117"/>
      <c r="K3" s="116" t="str">
        <f t="shared" ref="K3:K66" si="0">IF(AND(ISBLANK(G3),ISBLANK(H3)),"","YES")</f>
        <v/>
      </c>
      <c r="L3" s="8" t="str">
        <f t="shared" ref="L3:L66" si="1">IF(AND(ISBLANK(G3),ISBLANK(H3),ISBLANK(I3)),"","YES")</f>
        <v/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115" customFormat="1" ht="26.25" x14ac:dyDescent="0.25">
      <c r="A4" s="20">
        <v>1</v>
      </c>
      <c r="B4" s="68" t="s">
        <v>1505</v>
      </c>
      <c r="C4" s="172" t="s">
        <v>1491</v>
      </c>
      <c r="D4" s="119" t="s">
        <v>1495</v>
      </c>
      <c r="E4" s="118"/>
      <c r="F4" s="68" t="s">
        <v>1497</v>
      </c>
      <c r="G4" s="117"/>
      <c r="H4" s="117"/>
      <c r="I4" s="117"/>
      <c r="J4" s="117"/>
      <c r="K4" s="116" t="str">
        <f t="shared" si="0"/>
        <v/>
      </c>
      <c r="L4" s="8" t="str">
        <f t="shared" si="1"/>
        <v/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115" customFormat="1" ht="26.25" x14ac:dyDescent="0.25">
      <c r="A5" s="20">
        <v>1</v>
      </c>
      <c r="B5" s="68" t="s">
        <v>1505</v>
      </c>
      <c r="C5" s="173"/>
      <c r="D5" s="119" t="s">
        <v>1493</v>
      </c>
      <c r="E5" s="118"/>
      <c r="F5" s="68" t="s">
        <v>1498</v>
      </c>
      <c r="G5" s="117"/>
      <c r="H5" s="117"/>
      <c r="I5" s="117"/>
      <c r="J5" s="117"/>
      <c r="K5" s="116" t="str">
        <f t="shared" si="0"/>
        <v/>
      </c>
      <c r="L5" s="8" t="str">
        <f t="shared" si="1"/>
        <v/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115" customFormat="1" ht="26.25" x14ac:dyDescent="0.25">
      <c r="A6" s="20">
        <v>1</v>
      </c>
      <c r="B6" s="68" t="s">
        <v>1505</v>
      </c>
      <c r="C6" s="174"/>
      <c r="D6" s="119" t="s">
        <v>1496</v>
      </c>
      <c r="E6" s="118"/>
      <c r="F6" s="68" t="s">
        <v>1499</v>
      </c>
      <c r="G6" s="117"/>
      <c r="H6" s="117"/>
      <c r="I6" s="117"/>
      <c r="J6" s="117"/>
      <c r="K6" s="116" t="str">
        <f t="shared" si="0"/>
        <v/>
      </c>
      <c r="L6" s="8" t="str">
        <f t="shared" si="1"/>
        <v/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115" customFormat="1" ht="26.25" x14ac:dyDescent="0.25">
      <c r="A7" s="20">
        <v>1</v>
      </c>
      <c r="B7" s="68" t="s">
        <v>1505</v>
      </c>
      <c r="C7" s="114" t="s">
        <v>1508</v>
      </c>
      <c r="D7" s="119" t="s">
        <v>1493</v>
      </c>
      <c r="E7" s="118"/>
      <c r="F7" s="68" t="s">
        <v>1500</v>
      </c>
      <c r="G7" s="117"/>
      <c r="H7" s="117"/>
      <c r="I7" s="117"/>
      <c r="J7" s="117"/>
      <c r="K7" s="116" t="str">
        <f t="shared" si="0"/>
        <v/>
      </c>
      <c r="L7" s="8" t="str">
        <f t="shared" si="1"/>
        <v/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15" customFormat="1" ht="26.25" x14ac:dyDescent="0.25">
      <c r="A8" s="20">
        <v>1</v>
      </c>
      <c r="B8" s="68" t="s">
        <v>1505</v>
      </c>
      <c r="C8" s="172" t="s">
        <v>1492</v>
      </c>
      <c r="D8" s="119" t="s">
        <v>1495</v>
      </c>
      <c r="E8" s="118"/>
      <c r="F8" s="68" t="s">
        <v>1501</v>
      </c>
      <c r="G8" s="117"/>
      <c r="H8" s="117"/>
      <c r="I8" s="117"/>
      <c r="J8" s="117"/>
      <c r="K8" s="116" t="str">
        <f t="shared" si="0"/>
        <v/>
      </c>
      <c r="L8" s="8" t="str">
        <f t="shared" si="1"/>
        <v/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s="115" customFormat="1" ht="26.25" x14ac:dyDescent="0.25">
      <c r="A9" s="20">
        <v>1</v>
      </c>
      <c r="B9" s="68" t="s">
        <v>1505</v>
      </c>
      <c r="C9" s="173"/>
      <c r="D9" s="119" t="s">
        <v>1493</v>
      </c>
      <c r="E9" s="118"/>
      <c r="F9" s="68" t="s">
        <v>1502</v>
      </c>
      <c r="G9" s="117"/>
      <c r="H9" s="117"/>
      <c r="I9" s="117"/>
      <c r="J9" s="117"/>
      <c r="K9" s="116" t="str">
        <f t="shared" si="0"/>
        <v/>
      </c>
      <c r="L9" s="8" t="str">
        <f t="shared" si="1"/>
        <v/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s="115" customFormat="1" ht="26.25" x14ac:dyDescent="0.25">
      <c r="A10" s="20">
        <v>1</v>
      </c>
      <c r="B10" s="68" t="s">
        <v>1505</v>
      </c>
      <c r="C10" s="174"/>
      <c r="D10" s="119" t="s">
        <v>1496</v>
      </c>
      <c r="E10" s="118"/>
      <c r="F10" s="68" t="s">
        <v>1503</v>
      </c>
      <c r="G10" s="117"/>
      <c r="H10" s="117"/>
      <c r="I10" s="117"/>
      <c r="J10" s="117"/>
      <c r="K10" s="116" t="str">
        <f t="shared" si="0"/>
        <v/>
      </c>
      <c r="L10" s="8" t="str">
        <f t="shared" si="1"/>
        <v/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s="115" customFormat="1" ht="26.25" x14ac:dyDescent="0.25">
      <c r="A11" s="20">
        <v>1</v>
      </c>
      <c r="B11" s="68" t="s">
        <v>1505</v>
      </c>
      <c r="C11" s="114" t="s">
        <v>1507</v>
      </c>
      <c r="D11" s="119" t="s">
        <v>1493</v>
      </c>
      <c r="E11" s="118"/>
      <c r="F11" s="68" t="s">
        <v>1504</v>
      </c>
      <c r="G11" s="117"/>
      <c r="H11" s="117"/>
      <c r="I11" s="117"/>
      <c r="J11" s="117"/>
      <c r="K11" s="116" t="str">
        <f t="shared" si="0"/>
        <v/>
      </c>
      <c r="L11" s="8" t="str">
        <f t="shared" si="1"/>
        <v/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s="115" customFormat="1" ht="21" customHeight="1" x14ac:dyDescent="0.25">
      <c r="A12" s="20">
        <v>1</v>
      </c>
      <c r="B12" s="119">
        <v>105</v>
      </c>
      <c r="C12" s="114" t="s">
        <v>1491</v>
      </c>
      <c r="D12" s="119" t="s">
        <v>1493</v>
      </c>
      <c r="E12" s="118"/>
      <c r="F12" s="68" t="s">
        <v>1509</v>
      </c>
      <c r="G12" s="117"/>
      <c r="H12" s="117"/>
      <c r="I12" s="117"/>
      <c r="J12" s="117"/>
      <c r="K12" s="116" t="str">
        <f t="shared" si="0"/>
        <v/>
      </c>
      <c r="L12" s="8" t="str">
        <f t="shared" si="1"/>
        <v/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s="115" customFormat="1" ht="21" customHeight="1" x14ac:dyDescent="0.25">
      <c r="A13" s="20">
        <v>1</v>
      </c>
      <c r="B13" s="119">
        <v>105</v>
      </c>
      <c r="C13" s="172" t="s">
        <v>1491</v>
      </c>
      <c r="D13" s="119" t="s">
        <v>1495</v>
      </c>
      <c r="E13" s="118"/>
      <c r="F13" s="68" t="s">
        <v>1510</v>
      </c>
      <c r="G13" s="117"/>
      <c r="H13" s="117"/>
      <c r="I13" s="117"/>
      <c r="J13" s="117"/>
      <c r="K13" s="116" t="str">
        <f t="shared" si="0"/>
        <v/>
      </c>
      <c r="L13" s="8" t="str">
        <f t="shared" si="1"/>
        <v/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s="115" customFormat="1" ht="21" customHeight="1" x14ac:dyDescent="0.25">
      <c r="A14" s="20">
        <v>1</v>
      </c>
      <c r="B14" s="119">
        <v>105</v>
      </c>
      <c r="C14" s="173"/>
      <c r="D14" s="119" t="s">
        <v>1493</v>
      </c>
      <c r="E14" s="118"/>
      <c r="F14" s="68" t="s">
        <v>1511</v>
      </c>
      <c r="G14" s="117"/>
      <c r="H14" s="117"/>
      <c r="I14" s="117"/>
      <c r="J14" s="117"/>
      <c r="K14" s="116" t="str">
        <f t="shared" si="0"/>
        <v/>
      </c>
      <c r="L14" s="8" t="str">
        <f t="shared" si="1"/>
        <v/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s="115" customFormat="1" ht="21" customHeight="1" x14ac:dyDescent="0.25">
      <c r="A15" s="20">
        <v>1</v>
      </c>
      <c r="B15" s="119">
        <v>105</v>
      </c>
      <c r="C15" s="174"/>
      <c r="D15" s="119" t="s">
        <v>1496</v>
      </c>
      <c r="E15" s="118"/>
      <c r="F15" s="68" t="s">
        <v>1512</v>
      </c>
      <c r="G15" s="117"/>
      <c r="H15" s="117"/>
      <c r="I15" s="117"/>
      <c r="J15" s="117"/>
      <c r="K15" s="116" t="str">
        <f t="shared" si="0"/>
        <v/>
      </c>
      <c r="L15" s="8" t="str">
        <f t="shared" si="1"/>
        <v/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s="115" customFormat="1" ht="21" customHeight="1" x14ac:dyDescent="0.25">
      <c r="A16" s="20">
        <v>1</v>
      </c>
      <c r="B16" s="119">
        <v>105</v>
      </c>
      <c r="C16" s="172" t="s">
        <v>1492</v>
      </c>
      <c r="D16" s="119"/>
      <c r="E16" s="118"/>
      <c r="F16" s="68" t="s">
        <v>1513</v>
      </c>
      <c r="G16" s="117"/>
      <c r="H16" s="117"/>
      <c r="I16" s="117"/>
      <c r="J16" s="117"/>
      <c r="K16" s="116" t="str">
        <f t="shared" si="0"/>
        <v/>
      </c>
      <c r="L16" s="8" t="str">
        <f t="shared" si="1"/>
        <v/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s="115" customFormat="1" ht="21" customHeight="1" x14ac:dyDescent="0.25">
      <c r="A17" s="20">
        <v>1</v>
      </c>
      <c r="B17" s="119">
        <v>105</v>
      </c>
      <c r="C17" s="173"/>
      <c r="D17" s="119"/>
      <c r="E17" s="118"/>
      <c r="F17" s="68" t="s">
        <v>1514</v>
      </c>
      <c r="G17" s="117"/>
      <c r="H17" s="117"/>
      <c r="I17" s="117"/>
      <c r="J17" s="117"/>
      <c r="K17" s="116" t="str">
        <f t="shared" si="0"/>
        <v/>
      </c>
      <c r="L17" s="8" t="str">
        <f t="shared" si="1"/>
        <v/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s="10" customFormat="1" ht="21" customHeight="1" x14ac:dyDescent="0.25">
      <c r="A18" s="20">
        <v>1</v>
      </c>
      <c r="B18" s="119">
        <v>105</v>
      </c>
      <c r="C18" s="174"/>
      <c r="D18" s="68"/>
      <c r="E18" s="11"/>
      <c r="F18" s="68" t="s">
        <v>1515</v>
      </c>
      <c r="G18" s="8"/>
      <c r="H18" s="8"/>
      <c r="I18" s="8"/>
      <c r="J18" s="9"/>
      <c r="K18" s="116" t="str">
        <f t="shared" si="0"/>
        <v/>
      </c>
      <c r="L18" s="8" t="str">
        <f t="shared" si="1"/>
        <v/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s="10" customFormat="1" ht="21" customHeight="1" x14ac:dyDescent="0.25">
      <c r="A19" s="20">
        <v>1</v>
      </c>
      <c r="B19" s="68">
        <v>106</v>
      </c>
      <c r="C19" s="153" t="s">
        <v>1492</v>
      </c>
      <c r="D19" s="68" t="s">
        <v>1493</v>
      </c>
      <c r="E19" s="110">
        <v>17598</v>
      </c>
      <c r="F19" s="68" t="s">
        <v>1523</v>
      </c>
      <c r="G19" s="8"/>
      <c r="H19" s="8"/>
      <c r="I19" s="8"/>
      <c r="J19" s="9"/>
      <c r="K19" s="116" t="str">
        <f t="shared" si="0"/>
        <v/>
      </c>
      <c r="L19" s="8" t="str">
        <f t="shared" si="1"/>
        <v/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s="10" customFormat="1" ht="21" customHeight="1" x14ac:dyDescent="0.25">
      <c r="A20" s="20">
        <v>1</v>
      </c>
      <c r="B20" s="68">
        <v>106</v>
      </c>
      <c r="C20" s="166" t="s">
        <v>1491</v>
      </c>
      <c r="D20" s="68" t="s">
        <v>1495</v>
      </c>
      <c r="E20" s="110"/>
      <c r="F20" s="68" t="s">
        <v>1524</v>
      </c>
      <c r="G20" s="8"/>
      <c r="H20" s="16"/>
      <c r="I20" s="8"/>
      <c r="J20" s="15"/>
      <c r="K20" s="116" t="str">
        <f t="shared" si="0"/>
        <v/>
      </c>
      <c r="L20" s="8" t="str">
        <f t="shared" si="1"/>
        <v/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s="10" customFormat="1" ht="21" customHeight="1" x14ac:dyDescent="0.25">
      <c r="A21" s="20">
        <v>1</v>
      </c>
      <c r="B21" s="68">
        <v>106</v>
      </c>
      <c r="C21" s="167"/>
      <c r="D21" s="68" t="s">
        <v>1493</v>
      </c>
      <c r="E21" s="110"/>
      <c r="F21" s="68" t="s">
        <v>1525</v>
      </c>
      <c r="G21" s="8"/>
      <c r="H21" s="16"/>
      <c r="I21" s="8"/>
      <c r="J21" s="15"/>
      <c r="K21" s="116" t="str">
        <f t="shared" si="0"/>
        <v/>
      </c>
      <c r="L21" s="8" t="str">
        <f t="shared" si="1"/>
        <v/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s="10" customFormat="1" ht="21" customHeight="1" x14ac:dyDescent="0.25">
      <c r="A22" s="20">
        <v>1</v>
      </c>
      <c r="B22" s="68">
        <v>106</v>
      </c>
      <c r="C22" s="168"/>
      <c r="D22" s="68" t="s">
        <v>1496</v>
      </c>
      <c r="E22" s="110">
        <v>17450</v>
      </c>
      <c r="F22" s="68" t="s">
        <v>1526</v>
      </c>
      <c r="G22" s="8"/>
      <c r="H22" s="16"/>
      <c r="I22" s="8"/>
      <c r="J22" s="15"/>
      <c r="K22" s="116" t="str">
        <f t="shared" si="0"/>
        <v/>
      </c>
      <c r="L22" s="8" t="str">
        <f t="shared" si="1"/>
        <v/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10" customFormat="1" ht="21" customHeight="1" x14ac:dyDescent="0.25">
      <c r="A23" s="20">
        <v>1</v>
      </c>
      <c r="B23" s="68">
        <v>106</v>
      </c>
      <c r="C23" s="166" t="s">
        <v>1492</v>
      </c>
      <c r="D23" s="68" t="s">
        <v>1495</v>
      </c>
      <c r="E23" s="110"/>
      <c r="F23" s="68" t="s">
        <v>1527</v>
      </c>
      <c r="G23" s="16"/>
      <c r="H23" s="8"/>
      <c r="I23" s="8"/>
      <c r="J23" s="9"/>
      <c r="K23" s="116" t="str">
        <f t="shared" si="0"/>
        <v/>
      </c>
      <c r="L23" s="8" t="str">
        <f t="shared" si="1"/>
        <v/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s="10" customFormat="1" ht="21" customHeight="1" x14ac:dyDescent="0.25">
      <c r="A24" s="20">
        <v>1</v>
      </c>
      <c r="B24" s="68">
        <v>106</v>
      </c>
      <c r="C24" s="167"/>
      <c r="D24" s="68" t="s">
        <v>1493</v>
      </c>
      <c r="E24" s="110"/>
      <c r="F24" s="68" t="s">
        <v>1528</v>
      </c>
      <c r="G24" s="16"/>
      <c r="H24" s="8"/>
      <c r="I24" s="8"/>
      <c r="J24" s="9"/>
      <c r="K24" s="116" t="str">
        <f t="shared" si="0"/>
        <v/>
      </c>
      <c r="L24" s="8" t="str">
        <f t="shared" si="1"/>
        <v/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10" customFormat="1" ht="21" customHeight="1" x14ac:dyDescent="0.25">
      <c r="A25" s="20">
        <v>1</v>
      </c>
      <c r="B25" s="68">
        <v>106</v>
      </c>
      <c r="C25" s="168"/>
      <c r="D25" s="68" t="s">
        <v>1496</v>
      </c>
      <c r="E25" s="110">
        <v>17961</v>
      </c>
      <c r="F25" s="68" t="s">
        <v>1529</v>
      </c>
      <c r="G25" s="8"/>
      <c r="H25" s="16"/>
      <c r="I25" s="8"/>
      <c r="J25" s="15"/>
      <c r="K25" s="116" t="str">
        <f t="shared" si="0"/>
        <v/>
      </c>
      <c r="L25" s="8" t="str">
        <f t="shared" si="1"/>
        <v/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s="10" customFormat="1" ht="21" customHeight="1" x14ac:dyDescent="0.25">
      <c r="A26" s="20">
        <v>1</v>
      </c>
      <c r="B26" s="68">
        <v>107</v>
      </c>
      <c r="C26" s="153" t="s">
        <v>1492</v>
      </c>
      <c r="D26" s="68" t="s">
        <v>1493</v>
      </c>
      <c r="E26" s="110"/>
      <c r="F26" s="68" t="s">
        <v>1516</v>
      </c>
      <c r="G26" s="8"/>
      <c r="H26" s="8"/>
      <c r="I26" s="8"/>
      <c r="J26" s="9"/>
      <c r="K26" s="116" t="str">
        <f t="shared" si="0"/>
        <v/>
      </c>
      <c r="L26" s="8" t="str">
        <f t="shared" si="1"/>
        <v/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s="10" customFormat="1" ht="21" customHeight="1" x14ac:dyDescent="0.25">
      <c r="A27" s="20">
        <v>1</v>
      </c>
      <c r="B27" s="68">
        <v>107</v>
      </c>
      <c r="C27" s="166" t="s">
        <v>1491</v>
      </c>
      <c r="D27" s="68" t="s">
        <v>1495</v>
      </c>
      <c r="E27" s="110"/>
      <c r="F27" s="68" t="s">
        <v>1517</v>
      </c>
      <c r="G27" s="8"/>
      <c r="H27" s="16"/>
      <c r="I27" s="8"/>
      <c r="J27" s="9"/>
      <c r="K27" s="116" t="str">
        <f t="shared" si="0"/>
        <v/>
      </c>
      <c r="L27" s="8" t="str">
        <f t="shared" si="1"/>
        <v/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s="10" customFormat="1" ht="21" customHeight="1" x14ac:dyDescent="0.25">
      <c r="A28" s="20">
        <v>1</v>
      </c>
      <c r="B28" s="68">
        <v>107</v>
      </c>
      <c r="C28" s="167"/>
      <c r="D28" s="68" t="s">
        <v>1493</v>
      </c>
      <c r="E28" s="110">
        <v>17516</v>
      </c>
      <c r="F28" s="68" t="s">
        <v>1518</v>
      </c>
      <c r="G28" s="8"/>
      <c r="H28" s="8"/>
      <c r="I28" s="8"/>
      <c r="J28" s="9"/>
      <c r="K28" s="116" t="str">
        <f t="shared" si="0"/>
        <v/>
      </c>
      <c r="L28" s="8" t="str">
        <f t="shared" si="1"/>
        <v/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s="10" customFormat="1" ht="21" customHeight="1" x14ac:dyDescent="0.25">
      <c r="A29" s="20">
        <v>1</v>
      </c>
      <c r="B29" s="68">
        <v>107</v>
      </c>
      <c r="C29" s="168"/>
      <c r="D29" s="68" t="s">
        <v>1496</v>
      </c>
      <c r="E29" s="110"/>
      <c r="F29" s="68" t="s">
        <v>1519</v>
      </c>
      <c r="G29" s="8"/>
      <c r="H29" s="16"/>
      <c r="I29" s="8"/>
      <c r="J29" s="15"/>
      <c r="K29" s="116" t="str">
        <f t="shared" si="0"/>
        <v/>
      </c>
      <c r="L29" s="8" t="str">
        <f t="shared" si="1"/>
        <v/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s="10" customFormat="1" ht="21" customHeight="1" x14ac:dyDescent="0.25">
      <c r="A30" s="20">
        <v>1</v>
      </c>
      <c r="B30" s="68">
        <v>107</v>
      </c>
      <c r="C30" s="166" t="s">
        <v>1492</v>
      </c>
      <c r="D30" s="68" t="s">
        <v>1495</v>
      </c>
      <c r="E30" s="110"/>
      <c r="F30" s="68" t="s">
        <v>1520</v>
      </c>
      <c r="G30" s="8"/>
      <c r="H30" s="8"/>
      <c r="I30" s="8"/>
      <c r="J30" s="9"/>
      <c r="K30" s="116" t="str">
        <f t="shared" si="0"/>
        <v/>
      </c>
      <c r="L30" s="8" t="str">
        <f t="shared" si="1"/>
        <v/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s="10" customFormat="1" ht="21" customHeight="1" x14ac:dyDescent="0.25">
      <c r="A31" s="20">
        <v>1</v>
      </c>
      <c r="B31" s="68">
        <v>107</v>
      </c>
      <c r="C31" s="167"/>
      <c r="D31" s="68" t="s">
        <v>1493</v>
      </c>
      <c r="E31" s="110">
        <v>17572</v>
      </c>
      <c r="F31" s="68" t="s">
        <v>1521</v>
      </c>
      <c r="G31" s="8"/>
      <c r="H31" s="16"/>
      <c r="I31" s="8"/>
      <c r="J31" s="9"/>
      <c r="K31" s="116" t="str">
        <f t="shared" si="0"/>
        <v/>
      </c>
      <c r="L31" s="8" t="str">
        <f t="shared" si="1"/>
        <v/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s="10" customFormat="1" ht="21" customHeight="1" x14ac:dyDescent="0.25">
      <c r="A32" s="20">
        <v>1</v>
      </c>
      <c r="B32" s="68">
        <v>107</v>
      </c>
      <c r="C32" s="168"/>
      <c r="D32" s="68" t="s">
        <v>1496</v>
      </c>
      <c r="E32" s="110"/>
      <c r="F32" s="68" t="s">
        <v>1522</v>
      </c>
      <c r="G32" s="8"/>
      <c r="H32" s="8"/>
      <c r="I32" s="8"/>
      <c r="J32" s="9"/>
      <c r="K32" s="116" t="str">
        <f t="shared" si="0"/>
        <v/>
      </c>
      <c r="L32" s="8" t="str">
        <f t="shared" si="1"/>
        <v/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s="10" customFormat="1" ht="21" customHeight="1" x14ac:dyDescent="0.25">
      <c r="A33" s="20">
        <v>1</v>
      </c>
      <c r="B33" s="68">
        <v>108</v>
      </c>
      <c r="C33" s="154" t="s">
        <v>1491</v>
      </c>
      <c r="D33" s="68" t="s">
        <v>1493</v>
      </c>
      <c r="E33" s="112"/>
      <c r="F33" s="68" t="s">
        <v>1530</v>
      </c>
      <c r="G33" s="8"/>
      <c r="H33" s="16"/>
      <c r="I33" s="8"/>
      <c r="J33" s="15"/>
      <c r="K33" s="116" t="str">
        <f t="shared" si="0"/>
        <v/>
      </c>
      <c r="L33" s="8" t="str">
        <f t="shared" si="1"/>
        <v/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s="10" customFormat="1" ht="21" customHeight="1" x14ac:dyDescent="0.25">
      <c r="A34" s="20">
        <v>1</v>
      </c>
      <c r="B34" s="68">
        <v>108</v>
      </c>
      <c r="C34" s="166" t="s">
        <v>1491</v>
      </c>
      <c r="D34" s="68" t="s">
        <v>1495</v>
      </c>
      <c r="E34" s="110">
        <v>17451</v>
      </c>
      <c r="F34" s="68" t="s">
        <v>1531</v>
      </c>
      <c r="G34" s="8"/>
      <c r="H34" s="8"/>
      <c r="I34" s="8"/>
      <c r="J34" s="9"/>
      <c r="K34" s="116" t="str">
        <f t="shared" si="0"/>
        <v/>
      </c>
      <c r="L34" s="8" t="str">
        <f t="shared" si="1"/>
        <v/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s="10" customFormat="1" ht="21" customHeight="1" x14ac:dyDescent="0.25">
      <c r="A35" s="20">
        <v>1</v>
      </c>
      <c r="B35" s="68">
        <v>108</v>
      </c>
      <c r="C35" s="167"/>
      <c r="D35" s="68" t="s">
        <v>1493</v>
      </c>
      <c r="E35" s="110">
        <v>17497</v>
      </c>
      <c r="F35" s="68" t="s">
        <v>1532</v>
      </c>
      <c r="G35" s="8"/>
      <c r="H35" s="16"/>
      <c r="I35" s="8"/>
      <c r="J35" s="15"/>
      <c r="K35" s="116" t="str">
        <f t="shared" si="0"/>
        <v/>
      </c>
      <c r="L35" s="8" t="str">
        <f t="shared" si="1"/>
        <v/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s="10" customFormat="1" ht="21" customHeight="1" x14ac:dyDescent="0.25">
      <c r="A36" s="20">
        <v>1</v>
      </c>
      <c r="B36" s="68">
        <v>108</v>
      </c>
      <c r="C36" s="168"/>
      <c r="D36" s="68" t="s">
        <v>1496</v>
      </c>
      <c r="E36" s="110"/>
      <c r="F36" s="68" t="s">
        <v>1533</v>
      </c>
      <c r="G36" s="8"/>
      <c r="H36" s="8" t="s">
        <v>1350</v>
      </c>
      <c r="I36" s="8"/>
      <c r="J36" s="9"/>
      <c r="K36" s="116" t="str">
        <f t="shared" si="0"/>
        <v>YES</v>
      </c>
      <c r="L36" s="8" t="str">
        <f t="shared" si="1"/>
        <v>YES</v>
      </c>
      <c r="M36" s="5"/>
      <c r="N36" s="5"/>
      <c r="O36" s="5">
        <v>1</v>
      </c>
      <c r="P36" s="5">
        <v>1</v>
      </c>
      <c r="Q36" s="5"/>
      <c r="R36" s="5"/>
      <c r="S36" s="5"/>
      <c r="T36" s="5"/>
      <c r="U36" s="5"/>
      <c r="V36" s="5"/>
      <c r="W36" s="5"/>
    </row>
    <row r="37" spans="1:23" s="10" customFormat="1" ht="21" customHeight="1" x14ac:dyDescent="0.25">
      <c r="A37" s="20">
        <v>1</v>
      </c>
      <c r="B37" s="68">
        <v>108</v>
      </c>
      <c r="C37" s="166" t="s">
        <v>1492</v>
      </c>
      <c r="D37" s="68" t="s">
        <v>1495</v>
      </c>
      <c r="E37" s="110"/>
      <c r="F37" s="68" t="s">
        <v>1534</v>
      </c>
      <c r="G37" s="8"/>
      <c r="H37" s="8"/>
      <c r="I37" s="8"/>
      <c r="J37" s="9"/>
      <c r="K37" s="116" t="str">
        <f t="shared" si="0"/>
        <v/>
      </c>
      <c r="L37" s="8" t="str">
        <f t="shared" si="1"/>
        <v/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s="10" customFormat="1" ht="21" customHeight="1" x14ac:dyDescent="0.25">
      <c r="A38" s="20">
        <v>1</v>
      </c>
      <c r="B38" s="68">
        <v>108</v>
      </c>
      <c r="C38" s="167"/>
      <c r="D38" s="68" t="s">
        <v>1493</v>
      </c>
      <c r="E38" s="110">
        <v>17546</v>
      </c>
      <c r="F38" s="68" t="s">
        <v>1535</v>
      </c>
      <c r="G38" s="8"/>
      <c r="H38" s="16"/>
      <c r="I38" s="8"/>
      <c r="J38" s="9"/>
      <c r="K38" s="116" t="str">
        <f t="shared" si="0"/>
        <v/>
      </c>
      <c r="L38" s="8" t="str">
        <f t="shared" si="1"/>
        <v/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s="10" customFormat="1" ht="21" customHeight="1" x14ac:dyDescent="0.25">
      <c r="A39" s="20">
        <v>1</v>
      </c>
      <c r="B39" s="68">
        <v>108</v>
      </c>
      <c r="C39" s="168"/>
      <c r="D39" s="68" t="s">
        <v>1496</v>
      </c>
      <c r="E39" s="110"/>
      <c r="F39" s="68" t="s">
        <v>1536</v>
      </c>
      <c r="G39" s="8"/>
      <c r="H39" s="8"/>
      <c r="I39" s="8"/>
      <c r="J39" s="9"/>
      <c r="K39" s="116" t="str">
        <f t="shared" si="0"/>
        <v/>
      </c>
      <c r="L39" s="8" t="str">
        <f t="shared" si="1"/>
        <v/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s="10" customFormat="1" ht="21" customHeight="1" x14ac:dyDescent="0.25">
      <c r="A40" s="20">
        <v>1</v>
      </c>
      <c r="B40" s="68">
        <v>109</v>
      </c>
      <c r="C40" s="153" t="s">
        <v>1491</v>
      </c>
      <c r="D40" s="68" t="s">
        <v>1493</v>
      </c>
      <c r="E40" s="110"/>
      <c r="F40" s="68" t="s">
        <v>1537</v>
      </c>
      <c r="G40" s="8"/>
      <c r="H40" s="8"/>
      <c r="I40" s="8"/>
      <c r="J40" s="9"/>
      <c r="K40" s="116" t="str">
        <f t="shared" si="0"/>
        <v/>
      </c>
      <c r="L40" s="8" t="str">
        <f t="shared" si="1"/>
        <v/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s="10" customFormat="1" ht="21" customHeight="1" x14ac:dyDescent="0.25">
      <c r="A41" s="20">
        <v>1</v>
      </c>
      <c r="B41" s="68">
        <v>109</v>
      </c>
      <c r="C41" s="166" t="s">
        <v>1491</v>
      </c>
      <c r="D41" s="68" t="s">
        <v>1495</v>
      </c>
      <c r="E41" s="110">
        <v>17599</v>
      </c>
      <c r="F41" s="68" t="s">
        <v>1538</v>
      </c>
      <c r="G41" s="8"/>
      <c r="H41" s="16"/>
      <c r="I41" s="8"/>
      <c r="J41" s="9"/>
      <c r="K41" s="116" t="str">
        <f t="shared" si="0"/>
        <v/>
      </c>
      <c r="L41" s="8" t="str">
        <f t="shared" si="1"/>
        <v/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s="10" customFormat="1" ht="21" customHeight="1" x14ac:dyDescent="0.25">
      <c r="A42" s="20">
        <v>1</v>
      </c>
      <c r="B42" s="68">
        <v>109</v>
      </c>
      <c r="C42" s="167"/>
      <c r="D42" s="68" t="s">
        <v>1493</v>
      </c>
      <c r="E42" s="110"/>
      <c r="F42" s="68" t="s">
        <v>1539</v>
      </c>
      <c r="G42" s="8"/>
      <c r="H42" s="8"/>
      <c r="I42" s="8"/>
      <c r="J42" s="9"/>
      <c r="K42" s="116" t="str">
        <f t="shared" si="0"/>
        <v/>
      </c>
      <c r="L42" s="8" t="str">
        <f t="shared" si="1"/>
        <v/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s="10" customFormat="1" ht="21" customHeight="1" x14ac:dyDescent="0.25">
      <c r="A43" s="20">
        <v>1</v>
      </c>
      <c r="B43" s="68">
        <v>109</v>
      </c>
      <c r="C43" s="168"/>
      <c r="D43" s="68" t="s">
        <v>1496</v>
      </c>
      <c r="E43" s="110"/>
      <c r="F43" s="68" t="s">
        <v>1540</v>
      </c>
      <c r="G43" s="8"/>
      <c r="H43" s="16"/>
      <c r="I43" s="8"/>
      <c r="J43" s="9"/>
      <c r="K43" s="116" t="str">
        <f t="shared" si="0"/>
        <v/>
      </c>
      <c r="L43" s="8" t="str">
        <f t="shared" si="1"/>
        <v/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s="10" customFormat="1" ht="21" customHeight="1" x14ac:dyDescent="0.25">
      <c r="A44" s="20">
        <v>1</v>
      </c>
      <c r="B44" s="68">
        <v>109</v>
      </c>
      <c r="C44" s="166" t="s">
        <v>1492</v>
      </c>
      <c r="D44" s="68" t="s">
        <v>1495</v>
      </c>
      <c r="E44" s="110">
        <v>17481</v>
      </c>
      <c r="F44" s="68" t="s">
        <v>1541</v>
      </c>
      <c r="G44" s="8"/>
      <c r="H44" s="16"/>
      <c r="I44" s="8"/>
      <c r="J44" s="9"/>
      <c r="K44" s="116" t="str">
        <f t="shared" si="0"/>
        <v/>
      </c>
      <c r="L44" s="8" t="str">
        <f t="shared" si="1"/>
        <v/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10" customFormat="1" ht="21" customHeight="1" x14ac:dyDescent="0.25">
      <c r="A45" s="20">
        <v>1</v>
      </c>
      <c r="B45" s="68">
        <v>109</v>
      </c>
      <c r="C45" s="167"/>
      <c r="D45" s="68" t="s">
        <v>1493</v>
      </c>
      <c r="E45" s="110"/>
      <c r="F45" s="68" t="s">
        <v>1542</v>
      </c>
      <c r="G45" s="16"/>
      <c r="H45" s="8"/>
      <c r="I45" s="8"/>
      <c r="J45" s="9"/>
      <c r="K45" s="116" t="str">
        <f t="shared" si="0"/>
        <v/>
      </c>
      <c r="L45" s="8" t="str">
        <f t="shared" si="1"/>
        <v/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10" customFormat="1" ht="21" customHeight="1" x14ac:dyDescent="0.25">
      <c r="A46" s="20">
        <v>1</v>
      </c>
      <c r="B46" s="68">
        <v>109</v>
      </c>
      <c r="C46" s="168"/>
      <c r="D46" s="68" t="s">
        <v>1496</v>
      </c>
      <c r="E46" s="110"/>
      <c r="F46" s="68" t="s">
        <v>1543</v>
      </c>
      <c r="G46" s="8"/>
      <c r="H46" s="8"/>
      <c r="I46" s="8"/>
      <c r="J46" s="9"/>
      <c r="K46" s="116" t="str">
        <f t="shared" si="0"/>
        <v/>
      </c>
      <c r="L46" s="8" t="str">
        <f t="shared" si="1"/>
        <v/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10" customFormat="1" ht="21" customHeight="1" x14ac:dyDescent="0.25">
      <c r="A47" s="20">
        <v>1</v>
      </c>
      <c r="B47" s="68">
        <v>110</v>
      </c>
      <c r="C47" s="153" t="s">
        <v>1492</v>
      </c>
      <c r="D47" s="68" t="s">
        <v>1493</v>
      </c>
      <c r="E47" s="110">
        <v>17547</v>
      </c>
      <c r="F47" s="68" t="s">
        <v>1544</v>
      </c>
      <c r="G47" s="8"/>
      <c r="H47" s="8"/>
      <c r="I47" s="8"/>
      <c r="J47" s="9"/>
      <c r="K47" s="116" t="str">
        <f t="shared" si="0"/>
        <v/>
      </c>
      <c r="L47" s="8" t="str">
        <f t="shared" si="1"/>
        <v/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s="10" customFormat="1" ht="21" customHeight="1" x14ac:dyDescent="0.25">
      <c r="A48" s="20">
        <v>1</v>
      </c>
      <c r="B48" s="68">
        <v>110</v>
      </c>
      <c r="C48" s="166" t="s">
        <v>1491</v>
      </c>
      <c r="D48" s="68" t="s">
        <v>1495</v>
      </c>
      <c r="E48" s="110"/>
      <c r="F48" s="68" t="s">
        <v>1545</v>
      </c>
      <c r="G48" s="8"/>
      <c r="H48" s="16"/>
      <c r="I48" s="8"/>
      <c r="J48" s="15"/>
      <c r="K48" s="116" t="str">
        <f t="shared" si="0"/>
        <v/>
      </c>
      <c r="L48" s="8" t="str">
        <f t="shared" si="1"/>
        <v/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s="10" customFormat="1" ht="21" customHeight="1" x14ac:dyDescent="0.25">
      <c r="A49" s="20">
        <v>1</v>
      </c>
      <c r="B49" s="68">
        <v>110</v>
      </c>
      <c r="C49" s="167"/>
      <c r="D49" s="68" t="s">
        <v>1493</v>
      </c>
      <c r="E49" s="110"/>
      <c r="F49" s="68" t="s">
        <v>1546</v>
      </c>
      <c r="G49" s="8"/>
      <c r="H49" s="8"/>
      <c r="I49" s="8"/>
      <c r="J49" s="9"/>
      <c r="K49" s="116" t="str">
        <f t="shared" si="0"/>
        <v/>
      </c>
      <c r="L49" s="8" t="str">
        <f t="shared" si="1"/>
        <v/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s="10" customFormat="1" ht="21" customHeight="1" x14ac:dyDescent="0.25">
      <c r="A50" s="20">
        <v>1</v>
      </c>
      <c r="B50" s="68">
        <v>110</v>
      </c>
      <c r="C50" s="168"/>
      <c r="D50" s="68" t="s">
        <v>1496</v>
      </c>
      <c r="E50" s="110">
        <v>17871</v>
      </c>
      <c r="F50" s="68" t="s">
        <v>1547</v>
      </c>
      <c r="G50" s="8"/>
      <c r="H50" s="8"/>
      <c r="I50" s="8"/>
      <c r="J50" s="9"/>
      <c r="K50" s="116" t="str">
        <f t="shared" si="0"/>
        <v/>
      </c>
      <c r="L50" s="8" t="str">
        <f t="shared" si="1"/>
        <v/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s="10" customFormat="1" ht="21" customHeight="1" x14ac:dyDescent="0.25">
      <c r="A51" s="20">
        <v>1</v>
      </c>
      <c r="B51" s="68">
        <v>110</v>
      </c>
      <c r="C51" s="166" t="s">
        <v>1492</v>
      </c>
      <c r="D51" s="68" t="s">
        <v>1495</v>
      </c>
      <c r="E51" s="110"/>
      <c r="F51" s="68" t="s">
        <v>1548</v>
      </c>
      <c r="G51" s="8"/>
      <c r="H51" s="8"/>
      <c r="I51" s="8"/>
      <c r="J51" s="9"/>
      <c r="K51" s="116" t="str">
        <f t="shared" si="0"/>
        <v/>
      </c>
      <c r="L51" s="8" t="str">
        <f t="shared" si="1"/>
        <v/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s="10" customFormat="1" ht="21" customHeight="1" x14ac:dyDescent="0.25">
      <c r="A52" s="20">
        <v>1</v>
      </c>
      <c r="B52" s="68">
        <v>110</v>
      </c>
      <c r="C52" s="167"/>
      <c r="D52" s="68" t="s">
        <v>1493</v>
      </c>
      <c r="E52" s="110"/>
      <c r="F52" s="68" t="s">
        <v>1549</v>
      </c>
      <c r="G52" s="8"/>
      <c r="H52" s="8"/>
      <c r="I52" s="8"/>
      <c r="J52" s="9"/>
      <c r="K52" s="116" t="str">
        <f t="shared" si="0"/>
        <v/>
      </c>
      <c r="L52" s="8" t="str">
        <f t="shared" si="1"/>
        <v/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s="10" customFormat="1" ht="21" customHeight="1" x14ac:dyDescent="0.25">
      <c r="A53" s="20">
        <v>1</v>
      </c>
      <c r="B53" s="68">
        <v>110</v>
      </c>
      <c r="C53" s="168"/>
      <c r="D53" s="68" t="s">
        <v>1496</v>
      </c>
      <c r="E53" s="110">
        <v>17573</v>
      </c>
      <c r="F53" s="68" t="s">
        <v>1550</v>
      </c>
      <c r="G53" s="8"/>
      <c r="H53" s="8" t="s">
        <v>1350</v>
      </c>
      <c r="I53" s="8"/>
      <c r="J53" s="9"/>
      <c r="K53" s="116" t="str">
        <f t="shared" si="0"/>
        <v>YES</v>
      </c>
      <c r="L53" s="8" t="str">
        <f t="shared" si="1"/>
        <v>YES</v>
      </c>
      <c r="M53" s="5"/>
      <c r="N53" s="5"/>
      <c r="O53" s="5"/>
      <c r="P53" s="5"/>
      <c r="Q53" s="5"/>
      <c r="R53" s="5"/>
      <c r="S53" s="5">
        <v>1</v>
      </c>
      <c r="T53" s="5"/>
      <c r="U53" s="5"/>
      <c r="V53" s="5"/>
      <c r="W53" s="5"/>
    </row>
    <row r="54" spans="1:23" s="10" customFormat="1" ht="21" customHeight="1" x14ac:dyDescent="0.25">
      <c r="A54" s="20">
        <v>1</v>
      </c>
      <c r="B54" s="68">
        <v>111</v>
      </c>
      <c r="C54" s="153" t="s">
        <v>1506</v>
      </c>
      <c r="D54" s="68" t="s">
        <v>1493</v>
      </c>
      <c r="E54" s="110"/>
      <c r="F54" s="68" t="s">
        <v>1551</v>
      </c>
      <c r="G54" s="8"/>
      <c r="H54" s="16"/>
      <c r="I54" s="8"/>
      <c r="J54" s="9"/>
      <c r="K54" s="116" t="str">
        <f t="shared" si="0"/>
        <v/>
      </c>
      <c r="L54" s="8" t="str">
        <f t="shared" si="1"/>
        <v/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10" customFormat="1" ht="21" customHeight="1" x14ac:dyDescent="0.25">
      <c r="A55" s="20">
        <v>1</v>
      </c>
      <c r="B55" s="68">
        <v>112</v>
      </c>
      <c r="C55" s="153" t="s">
        <v>1506</v>
      </c>
      <c r="D55" s="68" t="s">
        <v>1493</v>
      </c>
      <c r="E55" s="110"/>
      <c r="F55" s="68" t="s">
        <v>1552</v>
      </c>
      <c r="G55" s="8"/>
      <c r="H55" s="8"/>
      <c r="I55" s="8"/>
      <c r="J55" s="9"/>
      <c r="K55" s="116" t="str">
        <f t="shared" si="0"/>
        <v/>
      </c>
      <c r="L55" s="8" t="str">
        <f t="shared" si="1"/>
        <v/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10" customFormat="1" ht="21" customHeight="1" x14ac:dyDescent="0.25">
      <c r="A56" s="20">
        <v>1</v>
      </c>
      <c r="B56" s="68">
        <v>115</v>
      </c>
      <c r="C56" s="153" t="s">
        <v>1492</v>
      </c>
      <c r="D56" s="68" t="s">
        <v>1493</v>
      </c>
      <c r="E56" s="113">
        <v>17011</v>
      </c>
      <c r="F56" s="68" t="s">
        <v>1556</v>
      </c>
      <c r="G56" s="8"/>
      <c r="H56" s="16"/>
      <c r="I56" s="8"/>
      <c r="J56" s="9"/>
      <c r="K56" s="116" t="str">
        <f t="shared" si="0"/>
        <v/>
      </c>
      <c r="L56" s="8" t="str">
        <f t="shared" si="1"/>
        <v/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10" customFormat="1" ht="21" customHeight="1" x14ac:dyDescent="0.25">
      <c r="A57" s="20">
        <v>1</v>
      </c>
      <c r="B57" s="68">
        <v>115</v>
      </c>
      <c r="C57" s="166" t="s">
        <v>1491</v>
      </c>
      <c r="D57" s="68" t="s">
        <v>1495</v>
      </c>
      <c r="E57" s="113"/>
      <c r="F57" s="68" t="s">
        <v>1557</v>
      </c>
      <c r="G57" s="8"/>
      <c r="H57" s="8"/>
      <c r="I57" s="8"/>
      <c r="J57" s="9"/>
      <c r="K57" s="116" t="str">
        <f t="shared" si="0"/>
        <v/>
      </c>
      <c r="L57" s="8" t="str">
        <f t="shared" si="1"/>
        <v/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10" customFormat="1" ht="21" customHeight="1" x14ac:dyDescent="0.25">
      <c r="A58" s="20">
        <v>1</v>
      </c>
      <c r="B58" s="68">
        <v>115</v>
      </c>
      <c r="C58" s="167"/>
      <c r="D58" s="68" t="s">
        <v>1493</v>
      </c>
      <c r="E58" s="113"/>
      <c r="F58" s="68" t="s">
        <v>1558</v>
      </c>
      <c r="G58" s="8"/>
      <c r="H58" s="8"/>
      <c r="I58" s="8"/>
      <c r="J58" s="9"/>
      <c r="K58" s="116" t="str">
        <f t="shared" si="0"/>
        <v/>
      </c>
      <c r="L58" s="8" t="str">
        <f t="shared" si="1"/>
        <v/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s="10" customFormat="1" ht="21" customHeight="1" x14ac:dyDescent="0.25">
      <c r="A59" s="20">
        <v>1</v>
      </c>
      <c r="B59" s="68">
        <v>115</v>
      </c>
      <c r="C59" s="168"/>
      <c r="D59" s="68" t="s">
        <v>1496</v>
      </c>
      <c r="E59" s="113"/>
      <c r="F59" s="68" t="s">
        <v>1559</v>
      </c>
      <c r="G59" s="8"/>
      <c r="H59" s="8"/>
      <c r="I59" s="8"/>
      <c r="J59" s="9"/>
      <c r="K59" s="116" t="str">
        <f t="shared" si="0"/>
        <v/>
      </c>
      <c r="L59" s="8" t="str">
        <f t="shared" si="1"/>
        <v/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s="10" customFormat="1" ht="21" customHeight="1" x14ac:dyDescent="0.25">
      <c r="A60" s="20">
        <v>1</v>
      </c>
      <c r="B60" s="68">
        <v>115</v>
      </c>
      <c r="C60" s="166" t="s">
        <v>1492</v>
      </c>
      <c r="D60" s="68" t="s">
        <v>1495</v>
      </c>
      <c r="E60" s="113"/>
      <c r="F60" s="68" t="s">
        <v>1560</v>
      </c>
      <c r="G60" s="8"/>
      <c r="H60" s="8"/>
      <c r="I60" s="8"/>
      <c r="J60" s="9"/>
      <c r="K60" s="116" t="str">
        <f t="shared" si="0"/>
        <v/>
      </c>
      <c r="L60" s="8" t="str">
        <f t="shared" si="1"/>
        <v/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10" customFormat="1" ht="21" customHeight="1" x14ac:dyDescent="0.25">
      <c r="A61" s="20">
        <v>1</v>
      </c>
      <c r="B61" s="68">
        <v>115</v>
      </c>
      <c r="C61" s="167"/>
      <c r="D61" s="68" t="s">
        <v>1493</v>
      </c>
      <c r="E61" s="113"/>
      <c r="F61" s="68" t="s">
        <v>1561</v>
      </c>
      <c r="G61" s="8"/>
      <c r="H61" s="8"/>
      <c r="I61" s="8"/>
      <c r="J61" s="9"/>
      <c r="K61" s="116" t="str">
        <f t="shared" si="0"/>
        <v/>
      </c>
      <c r="L61" s="8" t="str">
        <f t="shared" si="1"/>
        <v/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s="10" customFormat="1" ht="21" customHeight="1" x14ac:dyDescent="0.25">
      <c r="A62" s="20">
        <v>1</v>
      </c>
      <c r="B62" s="68">
        <v>115</v>
      </c>
      <c r="C62" s="168"/>
      <c r="D62" s="68" t="s">
        <v>1496</v>
      </c>
      <c r="E62" s="113"/>
      <c r="F62" s="68" t="s">
        <v>1562</v>
      </c>
      <c r="G62" s="8"/>
      <c r="H62" s="8"/>
      <c r="I62" s="8"/>
      <c r="J62" s="9"/>
      <c r="K62" s="116" t="str">
        <f t="shared" si="0"/>
        <v/>
      </c>
      <c r="L62" s="8" t="str">
        <f t="shared" si="1"/>
        <v/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10" customFormat="1" ht="21" customHeight="1" x14ac:dyDescent="0.25">
      <c r="A63" s="20">
        <v>1</v>
      </c>
      <c r="B63" s="68">
        <v>116</v>
      </c>
      <c r="C63" s="153" t="s">
        <v>1491</v>
      </c>
      <c r="D63" s="68" t="s">
        <v>1493</v>
      </c>
      <c r="E63" s="113">
        <v>17011</v>
      </c>
      <c r="F63" s="68" t="s">
        <v>1563</v>
      </c>
      <c r="G63" s="8"/>
      <c r="H63" s="16"/>
      <c r="I63" s="8"/>
      <c r="J63" s="9"/>
      <c r="K63" s="116" t="str">
        <f t="shared" si="0"/>
        <v/>
      </c>
      <c r="L63" s="8" t="str">
        <f t="shared" si="1"/>
        <v/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10" customFormat="1" ht="21" customHeight="1" x14ac:dyDescent="0.25">
      <c r="A64" s="20">
        <v>1</v>
      </c>
      <c r="B64" s="68">
        <v>116</v>
      </c>
      <c r="C64" s="166" t="s">
        <v>1491</v>
      </c>
      <c r="D64" s="68" t="s">
        <v>1495</v>
      </c>
      <c r="E64" s="113"/>
      <c r="F64" s="68" t="s">
        <v>1564</v>
      </c>
      <c r="G64" s="8"/>
      <c r="H64" s="16"/>
      <c r="I64" s="8"/>
      <c r="J64" s="9"/>
      <c r="K64" s="116" t="str">
        <f t="shared" si="0"/>
        <v/>
      </c>
      <c r="L64" s="8" t="str">
        <f t="shared" si="1"/>
        <v/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s="10" customFormat="1" ht="21" customHeight="1" x14ac:dyDescent="0.25">
      <c r="A65" s="20">
        <v>1</v>
      </c>
      <c r="B65" s="68">
        <v>116</v>
      </c>
      <c r="C65" s="167"/>
      <c r="D65" s="68" t="s">
        <v>1493</v>
      </c>
      <c r="E65" s="113"/>
      <c r="F65" s="68" t="s">
        <v>1565</v>
      </c>
      <c r="G65" s="8"/>
      <c r="H65" s="8"/>
      <c r="I65" s="8"/>
      <c r="J65" s="9"/>
      <c r="K65" s="116" t="str">
        <f t="shared" si="0"/>
        <v/>
      </c>
      <c r="L65" s="8" t="str">
        <f t="shared" si="1"/>
        <v/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s="10" customFormat="1" ht="21" customHeight="1" x14ac:dyDescent="0.25">
      <c r="A66" s="20">
        <v>1</v>
      </c>
      <c r="B66" s="68">
        <v>116</v>
      </c>
      <c r="C66" s="168"/>
      <c r="D66" s="68" t="s">
        <v>1496</v>
      </c>
      <c r="E66" s="113"/>
      <c r="F66" s="68" t="s">
        <v>1566</v>
      </c>
      <c r="G66" s="8"/>
      <c r="H66" s="8"/>
      <c r="I66" s="8"/>
      <c r="J66" s="9"/>
      <c r="K66" s="116" t="str">
        <f t="shared" si="0"/>
        <v/>
      </c>
      <c r="L66" s="8" t="str">
        <f t="shared" si="1"/>
        <v/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s="10" customFormat="1" ht="21" customHeight="1" x14ac:dyDescent="0.25">
      <c r="A67" s="20">
        <v>1</v>
      </c>
      <c r="B67" s="68">
        <v>116</v>
      </c>
      <c r="C67" s="166" t="s">
        <v>1492</v>
      </c>
      <c r="D67" s="68" t="s">
        <v>1495</v>
      </c>
      <c r="E67" s="113"/>
      <c r="F67" s="68" t="s">
        <v>1567</v>
      </c>
      <c r="G67" s="8"/>
      <c r="H67" s="8"/>
      <c r="I67" s="8"/>
      <c r="J67" s="9"/>
      <c r="K67" s="116" t="str">
        <f t="shared" ref="K67:K130" si="2">IF(AND(ISBLANK(G67),ISBLANK(H67)),"","YES")</f>
        <v/>
      </c>
      <c r="L67" s="8" t="str">
        <f t="shared" ref="L67:L130" si="3">IF(AND(ISBLANK(G67),ISBLANK(H67),ISBLANK(I67)),"","YES")</f>
        <v/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s="10" customFormat="1" ht="21" customHeight="1" x14ac:dyDescent="0.25">
      <c r="A68" s="20">
        <v>1</v>
      </c>
      <c r="B68" s="68">
        <v>116</v>
      </c>
      <c r="C68" s="167"/>
      <c r="D68" s="68" t="s">
        <v>1493</v>
      </c>
      <c r="E68" s="113"/>
      <c r="F68" s="68" t="s">
        <v>1568</v>
      </c>
      <c r="G68" s="8"/>
      <c r="H68" s="16"/>
      <c r="I68" s="8"/>
      <c r="J68" s="9"/>
      <c r="K68" s="116" t="str">
        <f t="shared" si="2"/>
        <v/>
      </c>
      <c r="L68" s="8" t="str">
        <f t="shared" si="3"/>
        <v/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s="10" customFormat="1" ht="21" customHeight="1" x14ac:dyDescent="0.25">
      <c r="A69" s="20">
        <v>1</v>
      </c>
      <c r="B69" s="68">
        <v>116</v>
      </c>
      <c r="C69" s="168"/>
      <c r="D69" s="68" t="s">
        <v>1496</v>
      </c>
      <c r="E69" s="113"/>
      <c r="F69" s="68" t="s">
        <v>1569</v>
      </c>
      <c r="G69" s="16"/>
      <c r="H69" s="8"/>
      <c r="I69" s="8"/>
      <c r="J69" s="9"/>
      <c r="K69" s="116" t="str">
        <f t="shared" si="2"/>
        <v/>
      </c>
      <c r="L69" s="8" t="str">
        <f t="shared" si="3"/>
        <v/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s="10" customFormat="1" ht="21" customHeight="1" x14ac:dyDescent="0.25">
      <c r="A70" s="20">
        <v>1</v>
      </c>
      <c r="B70" s="68">
        <v>117</v>
      </c>
      <c r="C70" s="153" t="s">
        <v>1491</v>
      </c>
      <c r="D70" s="68" t="s">
        <v>1493</v>
      </c>
      <c r="E70" s="113">
        <v>17011</v>
      </c>
      <c r="F70" s="68" t="s">
        <v>1570</v>
      </c>
      <c r="G70" s="16"/>
      <c r="H70" s="16"/>
      <c r="I70" s="8"/>
      <c r="J70" s="15"/>
      <c r="K70" s="116" t="str">
        <f t="shared" si="2"/>
        <v/>
      </c>
      <c r="L70" s="8" t="str">
        <f t="shared" si="3"/>
        <v/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s="10" customFormat="1" ht="21" customHeight="1" x14ac:dyDescent="0.25">
      <c r="A71" s="20">
        <v>1</v>
      </c>
      <c r="B71" s="68">
        <v>117</v>
      </c>
      <c r="C71" s="166" t="s">
        <v>1491</v>
      </c>
      <c r="D71" s="68" t="s">
        <v>1495</v>
      </c>
      <c r="E71" s="113"/>
      <c r="F71" s="68" t="s">
        <v>1571</v>
      </c>
      <c r="G71" s="8"/>
      <c r="H71" s="8"/>
      <c r="I71" s="8"/>
      <c r="J71" s="9"/>
      <c r="K71" s="116" t="str">
        <f t="shared" si="2"/>
        <v/>
      </c>
      <c r="L71" s="8" t="str">
        <f t="shared" si="3"/>
        <v/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10" customFormat="1" ht="21" customHeight="1" x14ac:dyDescent="0.25">
      <c r="A72" s="20">
        <v>1</v>
      </c>
      <c r="B72" s="68">
        <v>117</v>
      </c>
      <c r="C72" s="167"/>
      <c r="D72" s="68" t="s">
        <v>1493</v>
      </c>
      <c r="E72" s="113"/>
      <c r="F72" s="68" t="s">
        <v>1572</v>
      </c>
      <c r="G72" s="8"/>
      <c r="H72" s="8"/>
      <c r="I72" s="8"/>
      <c r="J72" s="9"/>
      <c r="K72" s="116" t="str">
        <f t="shared" si="2"/>
        <v/>
      </c>
      <c r="L72" s="8" t="str">
        <f t="shared" si="3"/>
        <v/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10" customFormat="1" ht="21" customHeight="1" x14ac:dyDescent="0.25">
      <c r="A73" s="20">
        <v>1</v>
      </c>
      <c r="B73" s="68">
        <v>117</v>
      </c>
      <c r="C73" s="168"/>
      <c r="D73" s="68" t="s">
        <v>1496</v>
      </c>
      <c r="E73" s="113"/>
      <c r="F73" s="68" t="s">
        <v>1573</v>
      </c>
      <c r="G73" s="8"/>
      <c r="H73" s="8"/>
      <c r="I73" s="8"/>
      <c r="J73" s="9"/>
      <c r="K73" s="116" t="str">
        <f t="shared" si="2"/>
        <v/>
      </c>
      <c r="L73" s="8" t="str">
        <f t="shared" si="3"/>
        <v/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s="10" customFormat="1" ht="21" customHeight="1" x14ac:dyDescent="0.25">
      <c r="A74" s="20">
        <v>1</v>
      </c>
      <c r="B74" s="68">
        <v>117</v>
      </c>
      <c r="C74" s="166" t="s">
        <v>1492</v>
      </c>
      <c r="D74" s="68" t="s">
        <v>1495</v>
      </c>
      <c r="E74" s="113"/>
      <c r="F74" s="68" t="s">
        <v>1574</v>
      </c>
      <c r="G74" s="8"/>
      <c r="H74" s="8"/>
      <c r="I74" s="8"/>
      <c r="J74" s="9"/>
      <c r="K74" s="116" t="str">
        <f t="shared" si="2"/>
        <v/>
      </c>
      <c r="L74" s="8" t="str">
        <f t="shared" si="3"/>
        <v/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s="10" customFormat="1" ht="21" customHeight="1" x14ac:dyDescent="0.25">
      <c r="A75" s="20">
        <v>1</v>
      </c>
      <c r="B75" s="68">
        <v>117</v>
      </c>
      <c r="C75" s="167"/>
      <c r="D75" s="68" t="s">
        <v>1493</v>
      </c>
      <c r="E75" s="113"/>
      <c r="F75" s="68" t="s">
        <v>1575</v>
      </c>
      <c r="G75" s="8"/>
      <c r="H75" s="8"/>
      <c r="I75" s="8"/>
      <c r="J75" s="9"/>
      <c r="K75" s="116" t="str">
        <f t="shared" si="2"/>
        <v/>
      </c>
      <c r="L75" s="8" t="str">
        <f t="shared" si="3"/>
        <v/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10" customFormat="1" ht="21" customHeight="1" x14ac:dyDescent="0.25">
      <c r="A76" s="20">
        <v>1</v>
      </c>
      <c r="B76" s="68">
        <v>117</v>
      </c>
      <c r="C76" s="168"/>
      <c r="D76" s="68" t="s">
        <v>1496</v>
      </c>
      <c r="E76" s="113"/>
      <c r="F76" s="68" t="s">
        <v>1576</v>
      </c>
      <c r="G76" s="8"/>
      <c r="H76" s="8"/>
      <c r="I76" s="8"/>
      <c r="J76" s="9"/>
      <c r="K76" s="116" t="str">
        <f t="shared" si="2"/>
        <v/>
      </c>
      <c r="L76" s="8" t="str">
        <f t="shared" si="3"/>
        <v/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s="10" customFormat="1" ht="21" customHeight="1" x14ac:dyDescent="0.25">
      <c r="A77" s="20">
        <v>1</v>
      </c>
      <c r="B77" s="68">
        <v>119</v>
      </c>
      <c r="C77" s="153" t="s">
        <v>1492</v>
      </c>
      <c r="D77" s="68" t="s">
        <v>1493</v>
      </c>
      <c r="E77" s="113">
        <v>17011</v>
      </c>
      <c r="F77" s="68" t="s">
        <v>1577</v>
      </c>
      <c r="G77" s="8"/>
      <c r="H77" s="8"/>
      <c r="I77" s="8"/>
      <c r="J77" s="9"/>
      <c r="K77" s="116" t="str">
        <f t="shared" si="2"/>
        <v/>
      </c>
      <c r="L77" s="8" t="str">
        <f t="shared" si="3"/>
        <v/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10" customFormat="1" ht="21" customHeight="1" x14ac:dyDescent="0.25">
      <c r="A78" s="20">
        <v>1</v>
      </c>
      <c r="B78" s="68">
        <v>119</v>
      </c>
      <c r="C78" s="166" t="s">
        <v>1491</v>
      </c>
      <c r="D78" s="68" t="s">
        <v>1495</v>
      </c>
      <c r="E78" s="113"/>
      <c r="F78" s="68" t="s">
        <v>1578</v>
      </c>
      <c r="G78" s="8"/>
      <c r="H78" s="8"/>
      <c r="I78" s="8"/>
      <c r="J78" s="9"/>
      <c r="K78" s="116" t="str">
        <f t="shared" si="2"/>
        <v/>
      </c>
      <c r="L78" s="8" t="str">
        <f t="shared" si="3"/>
        <v/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s="10" customFormat="1" ht="21" customHeight="1" x14ac:dyDescent="0.25">
      <c r="A79" s="20">
        <v>1</v>
      </c>
      <c r="B79" s="68">
        <v>119</v>
      </c>
      <c r="C79" s="167"/>
      <c r="D79" s="68" t="s">
        <v>1493</v>
      </c>
      <c r="E79" s="113"/>
      <c r="F79" s="68" t="s">
        <v>1579</v>
      </c>
      <c r="G79" s="8"/>
      <c r="H79" s="8"/>
      <c r="I79" s="8"/>
      <c r="J79" s="9"/>
      <c r="K79" s="116" t="str">
        <f t="shared" si="2"/>
        <v/>
      </c>
      <c r="L79" s="8" t="str">
        <f t="shared" si="3"/>
        <v/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s="10" customFormat="1" ht="21" customHeight="1" x14ac:dyDescent="0.25">
      <c r="A80" s="20">
        <v>1</v>
      </c>
      <c r="B80" s="68">
        <v>119</v>
      </c>
      <c r="C80" s="168"/>
      <c r="D80" s="68" t="s">
        <v>1496</v>
      </c>
      <c r="E80" s="113"/>
      <c r="F80" s="68" t="s">
        <v>1580</v>
      </c>
      <c r="G80" s="8"/>
      <c r="H80" s="8"/>
      <c r="I80" s="8"/>
      <c r="J80" s="9"/>
      <c r="K80" s="116" t="str">
        <f t="shared" si="2"/>
        <v/>
      </c>
      <c r="L80" s="8" t="str">
        <f t="shared" si="3"/>
        <v/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s="10" customFormat="1" ht="21" customHeight="1" x14ac:dyDescent="0.25">
      <c r="A81" s="20">
        <v>1</v>
      </c>
      <c r="B81" s="68">
        <v>119</v>
      </c>
      <c r="C81" s="166" t="s">
        <v>1492</v>
      </c>
      <c r="D81" s="68" t="s">
        <v>1495</v>
      </c>
      <c r="E81" s="113"/>
      <c r="F81" s="68" t="s">
        <v>1581</v>
      </c>
      <c r="G81" s="8"/>
      <c r="H81" s="8"/>
      <c r="I81" s="8"/>
      <c r="J81" s="9"/>
      <c r="K81" s="116" t="str">
        <f t="shared" si="2"/>
        <v/>
      </c>
      <c r="L81" s="8" t="str">
        <f t="shared" si="3"/>
        <v/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s="10" customFormat="1" ht="21" customHeight="1" x14ac:dyDescent="0.25">
      <c r="A82" s="20">
        <v>1</v>
      </c>
      <c r="B82" s="68">
        <v>119</v>
      </c>
      <c r="C82" s="167"/>
      <c r="D82" s="68" t="s">
        <v>1493</v>
      </c>
      <c r="E82" s="113"/>
      <c r="F82" s="68" t="s">
        <v>1582</v>
      </c>
      <c r="G82" s="8"/>
      <c r="H82" s="16"/>
      <c r="I82" s="8"/>
      <c r="J82" s="9"/>
      <c r="K82" s="116" t="str">
        <f t="shared" si="2"/>
        <v/>
      </c>
      <c r="L82" s="8" t="str">
        <f t="shared" si="3"/>
        <v/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s="10" customFormat="1" ht="21" customHeight="1" x14ac:dyDescent="0.25">
      <c r="A83" s="20">
        <v>1</v>
      </c>
      <c r="B83" s="68">
        <v>119</v>
      </c>
      <c r="C83" s="168"/>
      <c r="D83" s="68" t="s">
        <v>1496</v>
      </c>
      <c r="E83" s="113"/>
      <c r="F83" s="68" t="s">
        <v>1580</v>
      </c>
      <c r="G83" s="16"/>
      <c r="H83" s="8"/>
      <c r="I83" s="8"/>
      <c r="J83" s="9"/>
      <c r="K83" s="116" t="str">
        <f t="shared" si="2"/>
        <v/>
      </c>
      <c r="L83" s="8" t="str">
        <f t="shared" si="3"/>
        <v/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s="10" customFormat="1" ht="21" customHeight="1" x14ac:dyDescent="0.25">
      <c r="A84" s="20">
        <v>1</v>
      </c>
      <c r="B84" s="68">
        <v>121</v>
      </c>
      <c r="C84" s="153" t="s">
        <v>1492</v>
      </c>
      <c r="D84" s="68" t="s">
        <v>1493</v>
      </c>
      <c r="E84" s="113">
        <v>17011</v>
      </c>
      <c r="F84" s="68" t="s">
        <v>1584</v>
      </c>
      <c r="G84" s="16"/>
      <c r="H84" s="8"/>
      <c r="I84" s="8"/>
      <c r="J84" s="9"/>
      <c r="K84" s="116" t="str">
        <f t="shared" si="2"/>
        <v/>
      </c>
      <c r="L84" s="8" t="str">
        <f t="shared" si="3"/>
        <v/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s="10" customFormat="1" ht="21" customHeight="1" x14ac:dyDescent="0.25">
      <c r="A85" s="20">
        <v>1</v>
      </c>
      <c r="B85" s="68">
        <v>121</v>
      </c>
      <c r="C85" s="169" t="s">
        <v>1491</v>
      </c>
      <c r="D85" s="68" t="s">
        <v>1495</v>
      </c>
      <c r="E85" s="113"/>
      <c r="F85" s="68" t="s">
        <v>1585</v>
      </c>
      <c r="G85" s="16"/>
      <c r="H85" s="8"/>
      <c r="I85" s="8"/>
      <c r="J85" s="9"/>
      <c r="K85" s="116" t="str">
        <f t="shared" si="2"/>
        <v/>
      </c>
      <c r="L85" s="8" t="str">
        <f t="shared" si="3"/>
        <v/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s="10" customFormat="1" ht="21" customHeight="1" x14ac:dyDescent="0.25">
      <c r="A86" s="20">
        <v>1</v>
      </c>
      <c r="B86" s="68">
        <v>121</v>
      </c>
      <c r="C86" s="170"/>
      <c r="D86" s="68" t="s">
        <v>1493</v>
      </c>
      <c r="E86" s="113"/>
      <c r="F86" s="68" t="s">
        <v>1586</v>
      </c>
      <c r="G86" s="8"/>
      <c r="H86" s="16"/>
      <c r="I86" s="8"/>
      <c r="J86" s="9"/>
      <c r="K86" s="116" t="str">
        <f t="shared" si="2"/>
        <v/>
      </c>
      <c r="L86" s="8" t="str">
        <f t="shared" si="3"/>
        <v/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s="10" customFormat="1" ht="21" customHeight="1" x14ac:dyDescent="0.25">
      <c r="A87" s="20">
        <v>1</v>
      </c>
      <c r="B87" s="68">
        <v>121</v>
      </c>
      <c r="C87" s="171"/>
      <c r="D87" s="68" t="s">
        <v>1496</v>
      </c>
      <c r="E87" s="113"/>
      <c r="F87" s="68" t="s">
        <v>1587</v>
      </c>
      <c r="G87" s="8"/>
      <c r="H87" s="8"/>
      <c r="I87" s="8"/>
      <c r="J87" s="9"/>
      <c r="K87" s="116" t="str">
        <f t="shared" si="2"/>
        <v/>
      </c>
      <c r="L87" s="8" t="str">
        <f t="shared" si="3"/>
        <v/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s="10" customFormat="1" ht="21" customHeight="1" x14ac:dyDescent="0.25">
      <c r="A88" s="20">
        <v>1</v>
      </c>
      <c r="B88" s="68">
        <v>121</v>
      </c>
      <c r="C88" s="166" t="s">
        <v>1583</v>
      </c>
      <c r="D88" s="68" t="s">
        <v>1495</v>
      </c>
      <c r="E88" s="113"/>
      <c r="F88" s="68" t="s">
        <v>1588</v>
      </c>
      <c r="G88" s="8"/>
      <c r="H88" s="16"/>
      <c r="I88" s="8"/>
      <c r="J88" s="9"/>
      <c r="K88" s="116" t="str">
        <f t="shared" si="2"/>
        <v/>
      </c>
      <c r="L88" s="8" t="str">
        <f t="shared" si="3"/>
        <v/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10" customFormat="1" ht="21" customHeight="1" x14ac:dyDescent="0.25">
      <c r="A89" s="20">
        <v>1</v>
      </c>
      <c r="B89" s="68">
        <v>121</v>
      </c>
      <c r="C89" s="167"/>
      <c r="D89" s="68" t="s">
        <v>1493</v>
      </c>
      <c r="E89" s="113"/>
      <c r="F89" s="68" t="s">
        <v>1589</v>
      </c>
      <c r="G89" s="8"/>
      <c r="H89" s="16"/>
      <c r="I89" s="8"/>
      <c r="J89" s="15"/>
      <c r="K89" s="116" t="str">
        <f t="shared" si="2"/>
        <v/>
      </c>
      <c r="L89" s="8" t="str">
        <f t="shared" si="3"/>
        <v/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s="10" customFormat="1" ht="21" customHeight="1" x14ac:dyDescent="0.25">
      <c r="A90" s="20">
        <v>1</v>
      </c>
      <c r="B90" s="68">
        <v>121</v>
      </c>
      <c r="C90" s="168"/>
      <c r="D90" s="68" t="s">
        <v>1496</v>
      </c>
      <c r="E90" s="113"/>
      <c r="F90" s="68" t="s">
        <v>1590</v>
      </c>
      <c r="G90" s="8"/>
      <c r="H90" s="8" t="s">
        <v>1350</v>
      </c>
      <c r="I90" s="8"/>
      <c r="J90" s="9"/>
      <c r="K90" s="116" t="str">
        <f t="shared" si="2"/>
        <v>YES</v>
      </c>
      <c r="L90" s="8" t="str">
        <f t="shared" si="3"/>
        <v>YES</v>
      </c>
      <c r="M90" s="5"/>
      <c r="N90" s="5"/>
      <c r="O90" s="5"/>
      <c r="P90" s="5"/>
      <c r="Q90" s="5"/>
      <c r="R90" s="5"/>
      <c r="S90" s="5">
        <v>1</v>
      </c>
      <c r="T90" s="5"/>
      <c r="U90" s="5"/>
      <c r="V90" s="5"/>
      <c r="W90" s="5"/>
    </row>
    <row r="91" spans="1:23" s="10" customFormat="1" ht="21" customHeight="1" x14ac:dyDescent="0.25">
      <c r="A91" s="20">
        <v>1</v>
      </c>
      <c r="B91" s="68">
        <v>123</v>
      </c>
      <c r="C91" s="153" t="s">
        <v>1506</v>
      </c>
      <c r="D91" s="68" t="s">
        <v>1493</v>
      </c>
      <c r="E91" s="113">
        <v>17011</v>
      </c>
      <c r="F91" s="68" t="s">
        <v>1591</v>
      </c>
      <c r="G91" s="8"/>
      <c r="H91" s="16"/>
      <c r="I91" s="8"/>
      <c r="J91" s="9"/>
      <c r="K91" s="116" t="str">
        <f t="shared" si="2"/>
        <v/>
      </c>
      <c r="L91" s="8" t="str">
        <f t="shared" si="3"/>
        <v/>
      </c>
      <c r="M91" s="5"/>
      <c r="N91" s="5"/>
      <c r="O91" s="14"/>
      <c r="P91" s="5"/>
      <c r="Q91" s="5"/>
      <c r="R91" s="5"/>
      <c r="S91" s="5"/>
      <c r="T91" s="5"/>
      <c r="U91" s="5"/>
      <c r="V91" s="5"/>
      <c r="W91" s="5"/>
    </row>
    <row r="92" spans="1:23" s="10" customFormat="1" ht="21" customHeight="1" x14ac:dyDescent="0.25">
      <c r="A92" s="20">
        <v>1</v>
      </c>
      <c r="B92" s="68">
        <v>123</v>
      </c>
      <c r="C92" s="166" t="s">
        <v>1491</v>
      </c>
      <c r="D92" s="68" t="s">
        <v>1495</v>
      </c>
      <c r="E92" s="113"/>
      <c r="F92" s="68" t="s">
        <v>1592</v>
      </c>
      <c r="G92" s="8"/>
      <c r="H92" s="8"/>
      <c r="I92" s="8"/>
      <c r="J92" s="9"/>
      <c r="K92" s="116" t="str">
        <f t="shared" si="2"/>
        <v/>
      </c>
      <c r="L92" s="8" t="str">
        <f t="shared" si="3"/>
        <v/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s="10" customFormat="1" ht="21" customHeight="1" x14ac:dyDescent="0.25">
      <c r="A93" s="20">
        <v>1</v>
      </c>
      <c r="B93" s="68">
        <v>123</v>
      </c>
      <c r="C93" s="167"/>
      <c r="D93" s="68" t="s">
        <v>1493</v>
      </c>
      <c r="E93" s="113"/>
      <c r="F93" s="68" t="s">
        <v>1593</v>
      </c>
      <c r="G93" s="8"/>
      <c r="H93" s="8"/>
      <c r="I93" s="8"/>
      <c r="J93" s="9"/>
      <c r="K93" s="116" t="str">
        <f t="shared" si="2"/>
        <v/>
      </c>
      <c r="L93" s="8" t="str">
        <f t="shared" si="3"/>
        <v/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s="10" customFormat="1" ht="21" customHeight="1" x14ac:dyDescent="0.25">
      <c r="A94" s="20">
        <v>1</v>
      </c>
      <c r="B94" s="68">
        <v>123</v>
      </c>
      <c r="C94" s="168"/>
      <c r="D94" s="68" t="s">
        <v>1496</v>
      </c>
      <c r="E94" s="113"/>
      <c r="F94" s="68" t="s">
        <v>1594</v>
      </c>
      <c r="G94" s="8"/>
      <c r="H94" s="8" t="s">
        <v>1352</v>
      </c>
      <c r="I94" s="8"/>
      <c r="J94" s="9"/>
      <c r="K94" s="116" t="str">
        <f t="shared" si="2"/>
        <v>YES</v>
      </c>
      <c r="L94" s="8" t="str">
        <f t="shared" si="3"/>
        <v>YES</v>
      </c>
      <c r="M94" s="5"/>
      <c r="N94" s="5"/>
      <c r="O94" s="5"/>
      <c r="P94" s="5">
        <v>1</v>
      </c>
      <c r="Q94" s="5"/>
      <c r="R94" s="5"/>
      <c r="S94" s="5"/>
      <c r="T94" s="5"/>
      <c r="U94" s="5"/>
      <c r="V94" s="5"/>
      <c r="W94" s="5"/>
    </row>
    <row r="95" spans="1:23" s="10" customFormat="1" ht="21" customHeight="1" x14ac:dyDescent="0.25">
      <c r="A95" s="20">
        <v>1</v>
      </c>
      <c r="B95" s="68">
        <v>123</v>
      </c>
      <c r="C95" s="166" t="s">
        <v>1492</v>
      </c>
      <c r="D95" s="68" t="s">
        <v>1495</v>
      </c>
      <c r="E95" s="113"/>
      <c r="F95" s="68" t="s">
        <v>1595</v>
      </c>
      <c r="G95" s="8"/>
      <c r="H95" s="8"/>
      <c r="I95" s="8"/>
      <c r="J95" s="15"/>
      <c r="K95" s="116" t="str">
        <f t="shared" si="2"/>
        <v/>
      </c>
      <c r="L95" s="8" t="str">
        <f t="shared" si="3"/>
        <v/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s="10" customFormat="1" ht="21" customHeight="1" x14ac:dyDescent="0.25">
      <c r="A96" s="20">
        <v>1</v>
      </c>
      <c r="B96" s="68">
        <v>123</v>
      </c>
      <c r="C96" s="167"/>
      <c r="D96" s="68" t="s">
        <v>1493</v>
      </c>
      <c r="E96" s="113"/>
      <c r="F96" s="68" t="s">
        <v>1596</v>
      </c>
      <c r="G96" s="8"/>
      <c r="H96" s="16"/>
      <c r="I96" s="8"/>
      <c r="J96" s="9"/>
      <c r="K96" s="116" t="str">
        <f t="shared" si="2"/>
        <v/>
      </c>
      <c r="L96" s="8" t="str">
        <f t="shared" si="3"/>
        <v/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s="10" customFormat="1" ht="21" customHeight="1" x14ac:dyDescent="0.25">
      <c r="A97" s="20">
        <v>1</v>
      </c>
      <c r="B97" s="68">
        <v>123</v>
      </c>
      <c r="C97" s="168"/>
      <c r="D97" s="68" t="s">
        <v>1496</v>
      </c>
      <c r="E97" s="113"/>
      <c r="F97" s="68" t="s">
        <v>1597</v>
      </c>
      <c r="G97" s="16"/>
      <c r="H97" s="8"/>
      <c r="I97" s="8"/>
      <c r="J97" s="9"/>
      <c r="K97" s="116" t="str">
        <f t="shared" si="2"/>
        <v/>
      </c>
      <c r="L97" s="8" t="str">
        <f t="shared" si="3"/>
        <v/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s="10" customFormat="1" ht="21" customHeight="1" x14ac:dyDescent="0.25">
      <c r="A98" s="20">
        <v>2</v>
      </c>
      <c r="B98" s="68">
        <v>202</v>
      </c>
      <c r="C98" s="153" t="s">
        <v>1506</v>
      </c>
      <c r="D98" s="68" t="s">
        <v>1493</v>
      </c>
      <c r="E98" s="110"/>
      <c r="F98" s="68" t="s">
        <v>1598</v>
      </c>
      <c r="G98" s="8"/>
      <c r="H98" s="8"/>
      <c r="I98" s="8"/>
      <c r="J98" s="9"/>
      <c r="K98" s="116" t="str">
        <f t="shared" si="2"/>
        <v/>
      </c>
      <c r="L98" s="8" t="str">
        <f t="shared" si="3"/>
        <v/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s="10" customFormat="1" ht="21" customHeight="1" x14ac:dyDescent="0.25">
      <c r="A99" s="20">
        <v>2</v>
      </c>
      <c r="B99" s="68">
        <v>202</v>
      </c>
      <c r="C99" s="166" t="s">
        <v>1491</v>
      </c>
      <c r="D99" s="68" t="s">
        <v>1495</v>
      </c>
      <c r="E99" s="110"/>
      <c r="F99" s="68" t="s">
        <v>1599</v>
      </c>
      <c r="G99" s="8"/>
      <c r="H99" s="8"/>
      <c r="I99" s="8"/>
      <c r="J99" s="9"/>
      <c r="K99" s="116" t="str">
        <f t="shared" si="2"/>
        <v/>
      </c>
      <c r="L99" s="8" t="str">
        <f t="shared" si="3"/>
        <v/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s="10" customFormat="1" ht="21" customHeight="1" x14ac:dyDescent="0.25">
      <c r="A100" s="20">
        <v>2</v>
      </c>
      <c r="B100" s="68">
        <v>202</v>
      </c>
      <c r="C100" s="167"/>
      <c r="D100" s="68" t="s">
        <v>1493</v>
      </c>
      <c r="E100" s="110"/>
      <c r="F100" s="68" t="s">
        <v>1600</v>
      </c>
      <c r="G100" s="8"/>
      <c r="H100" s="8"/>
      <c r="I100" s="8"/>
      <c r="J100" s="9"/>
      <c r="K100" s="116" t="str">
        <f t="shared" si="2"/>
        <v/>
      </c>
      <c r="L100" s="8" t="str">
        <f t="shared" si="3"/>
        <v/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s="10" customFormat="1" ht="21" customHeight="1" x14ac:dyDescent="0.25">
      <c r="A101" s="20">
        <v>2</v>
      </c>
      <c r="B101" s="68">
        <v>202</v>
      </c>
      <c r="C101" s="168"/>
      <c r="D101" s="68" t="s">
        <v>1496</v>
      </c>
      <c r="E101" s="110"/>
      <c r="F101" s="68" t="s">
        <v>1601</v>
      </c>
      <c r="G101" s="8"/>
      <c r="H101" s="8"/>
      <c r="I101" s="8"/>
      <c r="J101" s="9"/>
      <c r="K101" s="116" t="str">
        <f t="shared" si="2"/>
        <v/>
      </c>
      <c r="L101" s="8" t="str">
        <f t="shared" si="3"/>
        <v/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s="10" customFormat="1" ht="21" customHeight="1" x14ac:dyDescent="0.25">
      <c r="A102" s="20">
        <v>2</v>
      </c>
      <c r="B102" s="68">
        <v>202</v>
      </c>
      <c r="C102" s="166" t="s">
        <v>1492</v>
      </c>
      <c r="D102" s="68" t="s">
        <v>1495</v>
      </c>
      <c r="E102" s="110"/>
      <c r="F102" s="68" t="s">
        <v>1602</v>
      </c>
      <c r="G102" s="8"/>
      <c r="H102" s="8"/>
      <c r="I102" s="8"/>
      <c r="J102" s="9"/>
      <c r="K102" s="116" t="str">
        <f t="shared" si="2"/>
        <v/>
      </c>
      <c r="L102" s="8" t="str">
        <f t="shared" si="3"/>
        <v/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s="10" customFormat="1" ht="21" customHeight="1" x14ac:dyDescent="0.25">
      <c r="A103" s="20">
        <v>2</v>
      </c>
      <c r="B103" s="68">
        <v>202</v>
      </c>
      <c r="C103" s="167"/>
      <c r="D103" s="68" t="s">
        <v>1493</v>
      </c>
      <c r="E103" s="110"/>
      <c r="F103" s="68" t="s">
        <v>1603</v>
      </c>
      <c r="G103" s="8"/>
      <c r="H103" s="8"/>
      <c r="I103" s="8"/>
      <c r="J103" s="9"/>
      <c r="K103" s="116" t="str">
        <f t="shared" si="2"/>
        <v/>
      </c>
      <c r="L103" s="8" t="str">
        <f t="shared" si="3"/>
        <v/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s="10" customFormat="1" ht="21" customHeight="1" x14ac:dyDescent="0.25">
      <c r="A104" s="20">
        <v>2</v>
      </c>
      <c r="B104" s="68">
        <v>202</v>
      </c>
      <c r="C104" s="168"/>
      <c r="D104" s="68" t="s">
        <v>1496</v>
      </c>
      <c r="E104" s="110"/>
      <c r="F104" s="68" t="s">
        <v>1604</v>
      </c>
      <c r="G104" s="8"/>
      <c r="H104" s="16" t="s">
        <v>1350</v>
      </c>
      <c r="I104" s="8"/>
      <c r="J104" s="9"/>
      <c r="K104" s="116" t="str">
        <f t="shared" si="2"/>
        <v>YES</v>
      </c>
      <c r="L104" s="8" t="str">
        <f t="shared" si="3"/>
        <v>YES</v>
      </c>
      <c r="M104" s="5"/>
      <c r="N104" s="5"/>
      <c r="O104" s="5">
        <v>1</v>
      </c>
      <c r="P104" s="5">
        <v>1</v>
      </c>
      <c r="Q104" s="5"/>
      <c r="R104" s="5"/>
      <c r="S104" s="5"/>
      <c r="T104" s="5"/>
      <c r="U104" s="5"/>
      <c r="V104" s="5"/>
      <c r="W104" s="5"/>
    </row>
    <row r="105" spans="1:23" s="10" customFormat="1" ht="21" customHeight="1" x14ac:dyDescent="0.25">
      <c r="A105" s="20">
        <v>2</v>
      </c>
      <c r="B105" s="68">
        <v>203</v>
      </c>
      <c r="C105" s="153" t="s">
        <v>1506</v>
      </c>
      <c r="D105" s="68" t="s">
        <v>1493</v>
      </c>
      <c r="E105" s="110"/>
      <c r="F105" s="68" t="s">
        <v>1605</v>
      </c>
      <c r="G105" s="8"/>
      <c r="H105" s="8"/>
      <c r="I105" s="8"/>
      <c r="J105" s="15"/>
      <c r="K105" s="116" t="str">
        <f t="shared" si="2"/>
        <v/>
      </c>
      <c r="L105" s="8" t="str">
        <f t="shared" si="3"/>
        <v/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s="10" customFormat="1" ht="21" customHeight="1" x14ac:dyDescent="0.25">
      <c r="A106" s="20">
        <v>2</v>
      </c>
      <c r="B106" s="68">
        <v>203</v>
      </c>
      <c r="C106" s="166" t="s">
        <v>1491</v>
      </c>
      <c r="D106" s="68" t="s">
        <v>1495</v>
      </c>
      <c r="E106" s="110"/>
      <c r="F106" s="68" t="s">
        <v>1606</v>
      </c>
      <c r="G106" s="8"/>
      <c r="H106" s="8"/>
      <c r="I106" s="8"/>
      <c r="J106" s="15"/>
      <c r="K106" s="116" t="str">
        <f t="shared" si="2"/>
        <v/>
      </c>
      <c r="L106" s="8" t="str">
        <f t="shared" si="3"/>
        <v/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s="10" customFormat="1" ht="21" customHeight="1" x14ac:dyDescent="0.25">
      <c r="A107" s="20">
        <v>2</v>
      </c>
      <c r="B107" s="68">
        <v>203</v>
      </c>
      <c r="C107" s="167"/>
      <c r="D107" s="68" t="s">
        <v>1493</v>
      </c>
      <c r="E107" s="110"/>
      <c r="F107" s="68" t="s">
        <v>1607</v>
      </c>
      <c r="G107" s="8"/>
      <c r="H107" s="8"/>
      <c r="I107" s="8"/>
      <c r="J107" s="9"/>
      <c r="K107" s="116" t="str">
        <f t="shared" si="2"/>
        <v/>
      </c>
      <c r="L107" s="8" t="str">
        <f t="shared" si="3"/>
        <v/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s="10" customFormat="1" ht="21" customHeight="1" x14ac:dyDescent="0.25">
      <c r="A108" s="20">
        <v>2</v>
      </c>
      <c r="B108" s="68">
        <v>203</v>
      </c>
      <c r="C108" s="168"/>
      <c r="D108" s="68" t="s">
        <v>1496</v>
      </c>
      <c r="E108" s="110"/>
      <c r="F108" s="68" t="s">
        <v>1615</v>
      </c>
      <c r="G108" s="16"/>
      <c r="H108" s="16"/>
      <c r="I108" s="8"/>
      <c r="J108" s="15"/>
      <c r="K108" s="116" t="str">
        <f t="shared" si="2"/>
        <v/>
      </c>
      <c r="L108" s="8" t="str">
        <f t="shared" si="3"/>
        <v/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s="10" customFormat="1" ht="21" customHeight="1" x14ac:dyDescent="0.25">
      <c r="A109" s="20">
        <v>2</v>
      </c>
      <c r="B109" s="68">
        <v>203</v>
      </c>
      <c r="C109" s="166" t="s">
        <v>1492</v>
      </c>
      <c r="D109" s="68" t="s">
        <v>1495</v>
      </c>
      <c r="E109" s="110"/>
      <c r="F109" s="68" t="s">
        <v>1608</v>
      </c>
      <c r="G109" s="8"/>
      <c r="H109" s="8"/>
      <c r="I109" s="8"/>
      <c r="J109" s="9"/>
      <c r="K109" s="116" t="str">
        <f t="shared" si="2"/>
        <v/>
      </c>
      <c r="L109" s="8" t="str">
        <f t="shared" si="3"/>
        <v/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s="10" customFormat="1" ht="21" customHeight="1" x14ac:dyDescent="0.25">
      <c r="A110" s="20">
        <v>2</v>
      </c>
      <c r="B110" s="68">
        <v>203</v>
      </c>
      <c r="C110" s="167"/>
      <c r="D110" s="68" t="s">
        <v>1493</v>
      </c>
      <c r="E110" s="110"/>
      <c r="F110" s="68" t="s">
        <v>1609</v>
      </c>
      <c r="G110" s="8"/>
      <c r="H110" s="8"/>
      <c r="I110" s="8"/>
      <c r="J110" s="9"/>
      <c r="K110" s="116" t="str">
        <f t="shared" si="2"/>
        <v/>
      </c>
      <c r="L110" s="8" t="str">
        <f t="shared" si="3"/>
        <v/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s="10" customFormat="1" ht="21" customHeight="1" x14ac:dyDescent="0.25">
      <c r="A111" s="20">
        <v>2</v>
      </c>
      <c r="B111" s="68">
        <v>203</v>
      </c>
      <c r="C111" s="168"/>
      <c r="D111" s="68" t="s">
        <v>1496</v>
      </c>
      <c r="E111" s="110"/>
      <c r="F111" s="68" t="s">
        <v>1610</v>
      </c>
      <c r="G111" s="8"/>
      <c r="H111" s="16"/>
      <c r="I111" s="8"/>
      <c r="J111" s="9"/>
      <c r="K111" s="116" t="str">
        <f t="shared" si="2"/>
        <v/>
      </c>
      <c r="L111" s="8" t="str">
        <f t="shared" si="3"/>
        <v/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s="10" customFormat="1" ht="21" customHeight="1" x14ac:dyDescent="0.25">
      <c r="A112" s="20">
        <v>2</v>
      </c>
      <c r="B112" s="68">
        <v>204</v>
      </c>
      <c r="C112" s="155" t="s">
        <v>1491</v>
      </c>
      <c r="D112" s="68" t="s">
        <v>1493</v>
      </c>
      <c r="E112" s="110"/>
      <c r="F112" s="68" t="s">
        <v>1611</v>
      </c>
      <c r="G112" s="8"/>
      <c r="H112" s="16"/>
      <c r="I112" s="8"/>
      <c r="J112" s="9"/>
      <c r="K112" s="116" t="str">
        <f t="shared" si="2"/>
        <v/>
      </c>
      <c r="L112" s="8" t="str">
        <f t="shared" si="3"/>
        <v/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s="10" customFormat="1" ht="21" customHeight="1" x14ac:dyDescent="0.25">
      <c r="A113" s="20">
        <v>2</v>
      </c>
      <c r="B113" s="68">
        <v>204</v>
      </c>
      <c r="C113" s="166" t="s">
        <v>1492</v>
      </c>
      <c r="D113" s="68" t="s">
        <v>1495</v>
      </c>
      <c r="E113" s="110"/>
      <c r="F113" s="68" t="s">
        <v>1612</v>
      </c>
      <c r="G113" s="8"/>
      <c r="H113" s="8"/>
      <c r="I113" s="8"/>
      <c r="J113" s="9"/>
      <c r="K113" s="116" t="str">
        <f t="shared" si="2"/>
        <v/>
      </c>
      <c r="L113" s="8" t="str">
        <f t="shared" si="3"/>
        <v/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s="10" customFormat="1" ht="21" customHeight="1" x14ac:dyDescent="0.25">
      <c r="A114" s="20">
        <v>2</v>
      </c>
      <c r="B114" s="68">
        <v>204</v>
      </c>
      <c r="C114" s="167"/>
      <c r="D114" s="68" t="s">
        <v>1493</v>
      </c>
      <c r="E114" s="110"/>
      <c r="F114" s="68" t="s">
        <v>1613</v>
      </c>
      <c r="G114" s="16"/>
      <c r="H114" s="8"/>
      <c r="I114" s="8"/>
      <c r="J114" s="9"/>
      <c r="K114" s="116" t="str">
        <f t="shared" si="2"/>
        <v/>
      </c>
      <c r="L114" s="8" t="str">
        <f t="shared" si="3"/>
        <v/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s="10" customFormat="1" ht="21" customHeight="1" x14ac:dyDescent="0.25">
      <c r="A115" s="20">
        <v>2</v>
      </c>
      <c r="B115" s="68">
        <v>204</v>
      </c>
      <c r="C115" s="168"/>
      <c r="D115" s="68" t="s">
        <v>1496</v>
      </c>
      <c r="E115" s="110"/>
      <c r="F115" s="68" t="s">
        <v>1614</v>
      </c>
      <c r="G115" s="8"/>
      <c r="H115" s="8"/>
      <c r="I115" s="8"/>
      <c r="J115" s="9"/>
      <c r="K115" s="116" t="str">
        <f t="shared" si="2"/>
        <v/>
      </c>
      <c r="L115" s="8" t="str">
        <f t="shared" si="3"/>
        <v/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10" customFormat="1" ht="21" customHeight="1" x14ac:dyDescent="0.25">
      <c r="A116" s="20">
        <v>2</v>
      </c>
      <c r="B116" s="68">
        <v>204</v>
      </c>
      <c r="C116" s="166" t="s">
        <v>1491</v>
      </c>
      <c r="D116" s="68" t="s">
        <v>1495</v>
      </c>
      <c r="E116" s="110"/>
      <c r="F116" s="68" t="s">
        <v>1616</v>
      </c>
      <c r="G116" s="8"/>
      <c r="H116" s="16"/>
      <c r="I116" s="8"/>
      <c r="J116" s="9"/>
      <c r="K116" s="116" t="str">
        <f t="shared" si="2"/>
        <v/>
      </c>
      <c r="L116" s="8" t="str">
        <f t="shared" si="3"/>
        <v/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10" customFormat="1" ht="21" customHeight="1" x14ac:dyDescent="0.25">
      <c r="A117" s="20">
        <v>2</v>
      </c>
      <c r="B117" s="68">
        <v>204</v>
      </c>
      <c r="C117" s="167"/>
      <c r="D117" s="68" t="s">
        <v>1493</v>
      </c>
      <c r="E117" s="110"/>
      <c r="F117" s="68" t="s">
        <v>1617</v>
      </c>
      <c r="G117" s="8"/>
      <c r="H117" s="8"/>
      <c r="I117" s="8"/>
      <c r="J117" s="9"/>
      <c r="K117" s="116" t="str">
        <f t="shared" si="2"/>
        <v/>
      </c>
      <c r="L117" s="8" t="str">
        <f t="shared" si="3"/>
        <v/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10" customFormat="1" ht="21" customHeight="1" x14ac:dyDescent="0.25">
      <c r="A118" s="20">
        <v>2</v>
      </c>
      <c r="B118" s="68">
        <v>204</v>
      </c>
      <c r="C118" s="168"/>
      <c r="D118" s="68" t="s">
        <v>1496</v>
      </c>
      <c r="E118" s="110"/>
      <c r="F118" s="68" t="s">
        <v>1618</v>
      </c>
      <c r="G118" s="8"/>
      <c r="H118" s="16"/>
      <c r="I118" s="8"/>
      <c r="J118" s="9"/>
      <c r="K118" s="116" t="str">
        <f t="shared" si="2"/>
        <v/>
      </c>
      <c r="L118" s="8" t="str">
        <f t="shared" si="3"/>
        <v/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10" customFormat="1" ht="21" customHeight="1" x14ac:dyDescent="0.25">
      <c r="A119" s="20">
        <v>2</v>
      </c>
      <c r="B119" s="68">
        <v>205</v>
      </c>
      <c r="C119" s="153" t="s">
        <v>1492</v>
      </c>
      <c r="D119" s="68" t="s">
        <v>1493</v>
      </c>
      <c r="E119" s="110"/>
      <c r="F119" s="68" t="s">
        <v>1626</v>
      </c>
      <c r="G119" s="8"/>
      <c r="H119" s="8"/>
      <c r="I119" s="8"/>
      <c r="J119" s="9"/>
      <c r="K119" s="116" t="str">
        <f t="shared" si="2"/>
        <v/>
      </c>
      <c r="L119" s="8" t="str">
        <f t="shared" si="3"/>
        <v/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s="10" customFormat="1" ht="21" customHeight="1" x14ac:dyDescent="0.25">
      <c r="A120" s="20">
        <v>2</v>
      </c>
      <c r="B120" s="68">
        <v>205</v>
      </c>
      <c r="C120" s="178" t="s">
        <v>1491</v>
      </c>
      <c r="D120" s="68" t="s">
        <v>1495</v>
      </c>
      <c r="E120" s="110"/>
      <c r="F120" s="68" t="s">
        <v>1627</v>
      </c>
      <c r="G120" s="8"/>
      <c r="H120" s="8"/>
      <c r="I120" s="8"/>
      <c r="J120" s="9"/>
      <c r="K120" s="116" t="str">
        <f t="shared" si="2"/>
        <v/>
      </c>
      <c r="L120" s="8" t="str">
        <f t="shared" si="3"/>
        <v/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s="10" customFormat="1" ht="21" customHeight="1" x14ac:dyDescent="0.25">
      <c r="A121" s="20">
        <v>2</v>
      </c>
      <c r="B121" s="68">
        <v>205</v>
      </c>
      <c r="C121" s="179"/>
      <c r="D121" s="68" t="s">
        <v>1493</v>
      </c>
      <c r="E121" s="110"/>
      <c r="F121" s="68" t="s">
        <v>1628</v>
      </c>
      <c r="G121" s="8"/>
      <c r="H121" s="16"/>
      <c r="I121" s="8"/>
      <c r="J121" s="15"/>
      <c r="K121" s="116" t="str">
        <f t="shared" si="2"/>
        <v/>
      </c>
      <c r="L121" s="8" t="str">
        <f t="shared" si="3"/>
        <v/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s="10" customFormat="1" ht="21" customHeight="1" x14ac:dyDescent="0.25">
      <c r="A122" s="20">
        <v>2</v>
      </c>
      <c r="B122" s="68">
        <v>205</v>
      </c>
      <c r="C122" s="180"/>
      <c r="D122" s="68" t="s">
        <v>1496</v>
      </c>
      <c r="E122" s="110"/>
      <c r="F122" s="68" t="s">
        <v>1629</v>
      </c>
      <c r="G122" s="8"/>
      <c r="H122" s="8"/>
      <c r="I122" s="8"/>
      <c r="J122" s="9"/>
      <c r="K122" s="116" t="str">
        <f t="shared" si="2"/>
        <v/>
      </c>
      <c r="L122" s="8" t="str">
        <f t="shared" si="3"/>
        <v/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s="10" customFormat="1" ht="21" customHeight="1" x14ac:dyDescent="0.25">
      <c r="A123" s="20">
        <v>2</v>
      </c>
      <c r="B123" s="68">
        <v>205</v>
      </c>
      <c r="C123" s="175" t="s">
        <v>1492</v>
      </c>
      <c r="D123" s="68" t="s">
        <v>1495</v>
      </c>
      <c r="E123" s="110"/>
      <c r="F123" s="68" t="s">
        <v>1630</v>
      </c>
      <c r="G123" s="8"/>
      <c r="H123" s="8"/>
      <c r="I123" s="8"/>
      <c r="J123" s="9"/>
      <c r="K123" s="116" t="str">
        <f t="shared" si="2"/>
        <v/>
      </c>
      <c r="L123" s="8" t="str">
        <f t="shared" si="3"/>
        <v/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s="10" customFormat="1" ht="21" customHeight="1" x14ac:dyDescent="0.25">
      <c r="A124" s="20">
        <v>2</v>
      </c>
      <c r="B124" s="68">
        <v>205</v>
      </c>
      <c r="C124" s="176"/>
      <c r="D124" s="68" t="s">
        <v>1493</v>
      </c>
      <c r="E124" s="110"/>
      <c r="F124" s="68" t="s">
        <v>1631</v>
      </c>
      <c r="G124" s="16"/>
      <c r="H124" s="8"/>
      <c r="I124" s="8"/>
      <c r="J124" s="9"/>
      <c r="K124" s="116" t="str">
        <f t="shared" si="2"/>
        <v/>
      </c>
      <c r="L124" s="8" t="str">
        <f t="shared" si="3"/>
        <v/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s="10" customFormat="1" ht="21" customHeight="1" x14ac:dyDescent="0.25">
      <c r="A125" s="20">
        <v>2</v>
      </c>
      <c r="B125" s="68">
        <v>205</v>
      </c>
      <c r="C125" s="177"/>
      <c r="D125" s="68" t="s">
        <v>1496</v>
      </c>
      <c r="E125" s="110"/>
      <c r="F125" s="68" t="s">
        <v>1632</v>
      </c>
      <c r="G125" s="8"/>
      <c r="H125" s="16"/>
      <c r="I125" s="8"/>
      <c r="J125" s="9"/>
      <c r="K125" s="116" t="str">
        <f t="shared" si="2"/>
        <v/>
      </c>
      <c r="L125" s="8" t="str">
        <f t="shared" si="3"/>
        <v/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s="10" customFormat="1" ht="21" customHeight="1" x14ac:dyDescent="0.25">
      <c r="A126" s="20">
        <v>2</v>
      </c>
      <c r="B126" s="111">
        <v>206</v>
      </c>
      <c r="C126" s="156" t="s">
        <v>1492</v>
      </c>
      <c r="D126" s="68" t="s">
        <v>1493</v>
      </c>
      <c r="E126" s="110"/>
      <c r="F126" s="68" t="s">
        <v>1633</v>
      </c>
      <c r="G126" s="8"/>
      <c r="H126" s="8"/>
      <c r="I126" s="8"/>
      <c r="J126" s="9"/>
      <c r="K126" s="116" t="str">
        <f t="shared" si="2"/>
        <v/>
      </c>
      <c r="L126" s="8" t="str">
        <f t="shared" si="3"/>
        <v/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s="10" customFormat="1" ht="21" customHeight="1" x14ac:dyDescent="0.25">
      <c r="A127" s="20">
        <v>2</v>
      </c>
      <c r="B127" s="111">
        <v>206</v>
      </c>
      <c r="C127" s="178" t="s">
        <v>1491</v>
      </c>
      <c r="D127" s="68" t="s">
        <v>1495</v>
      </c>
      <c r="E127" s="110"/>
      <c r="F127" s="68" t="s">
        <v>1635</v>
      </c>
      <c r="G127" s="8"/>
      <c r="H127" s="8"/>
      <c r="I127" s="8"/>
      <c r="J127" s="9"/>
      <c r="K127" s="116" t="str">
        <f t="shared" si="2"/>
        <v/>
      </c>
      <c r="L127" s="8" t="str">
        <f t="shared" si="3"/>
        <v/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s="10" customFormat="1" ht="21" customHeight="1" x14ac:dyDescent="0.25">
      <c r="A128" s="20">
        <v>2</v>
      </c>
      <c r="B128" s="111">
        <v>206</v>
      </c>
      <c r="C128" s="179"/>
      <c r="D128" s="68" t="s">
        <v>1493</v>
      </c>
      <c r="E128" s="110"/>
      <c r="F128" s="68" t="s">
        <v>1636</v>
      </c>
      <c r="G128" s="8"/>
      <c r="H128" s="16"/>
      <c r="I128" s="8"/>
      <c r="J128" s="9"/>
      <c r="K128" s="116" t="str">
        <f t="shared" si="2"/>
        <v/>
      </c>
      <c r="L128" s="8" t="str">
        <f t="shared" si="3"/>
        <v/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s="10" customFormat="1" ht="21" customHeight="1" x14ac:dyDescent="0.25">
      <c r="A129" s="20">
        <v>2</v>
      </c>
      <c r="B129" s="111">
        <v>206</v>
      </c>
      <c r="C129" s="180"/>
      <c r="D129" s="68" t="s">
        <v>1496</v>
      </c>
      <c r="E129" s="110"/>
      <c r="F129" s="68" t="s">
        <v>1637</v>
      </c>
      <c r="G129" s="8"/>
      <c r="H129" s="8"/>
      <c r="I129" s="8"/>
      <c r="J129" s="9"/>
      <c r="K129" s="116" t="str">
        <f t="shared" si="2"/>
        <v/>
      </c>
      <c r="L129" s="8" t="str">
        <f t="shared" si="3"/>
        <v/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s="10" customFormat="1" ht="21" customHeight="1" x14ac:dyDescent="0.25">
      <c r="A130" s="20">
        <v>2</v>
      </c>
      <c r="B130" s="111">
        <v>206</v>
      </c>
      <c r="C130" s="175" t="s">
        <v>1492</v>
      </c>
      <c r="D130" s="68" t="s">
        <v>1495</v>
      </c>
      <c r="E130" s="110"/>
      <c r="F130" s="68" t="s">
        <v>1634</v>
      </c>
      <c r="G130" s="8"/>
      <c r="H130" s="16"/>
      <c r="I130" s="8"/>
      <c r="J130" s="15"/>
      <c r="K130" s="116" t="str">
        <f t="shared" si="2"/>
        <v/>
      </c>
      <c r="L130" s="8" t="str">
        <f t="shared" si="3"/>
        <v/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s="10" customFormat="1" ht="21" customHeight="1" x14ac:dyDescent="0.25">
      <c r="A131" s="20">
        <v>2</v>
      </c>
      <c r="B131" s="111">
        <v>206</v>
      </c>
      <c r="C131" s="176"/>
      <c r="D131" s="68" t="s">
        <v>1493</v>
      </c>
      <c r="E131" s="110"/>
      <c r="F131" s="68" t="s">
        <v>1638</v>
      </c>
      <c r="G131" s="8"/>
      <c r="H131" s="8"/>
      <c r="I131" s="8"/>
      <c r="J131" s="9"/>
      <c r="K131" s="116" t="str">
        <f t="shared" ref="K131:K194" si="4">IF(AND(ISBLANK(G131),ISBLANK(H131)),"","YES")</f>
        <v/>
      </c>
      <c r="L131" s="8" t="str">
        <f t="shared" ref="L131:L194" si="5">IF(AND(ISBLANK(G131),ISBLANK(H131),ISBLANK(I131)),"","YES")</f>
        <v/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s="10" customFormat="1" ht="21" customHeight="1" x14ac:dyDescent="0.25">
      <c r="A132" s="20">
        <v>2</v>
      </c>
      <c r="B132" s="111">
        <v>206</v>
      </c>
      <c r="C132" s="177"/>
      <c r="D132" s="68" t="s">
        <v>1496</v>
      </c>
      <c r="E132" s="110"/>
      <c r="F132" s="68" t="s">
        <v>1639</v>
      </c>
      <c r="G132" s="8"/>
      <c r="H132" s="16" t="s">
        <v>1352</v>
      </c>
      <c r="I132" s="8"/>
      <c r="J132" s="9"/>
      <c r="K132" s="116" t="str">
        <f t="shared" si="4"/>
        <v>YES</v>
      </c>
      <c r="L132" s="8" t="str">
        <f t="shared" si="5"/>
        <v>YES</v>
      </c>
      <c r="M132" s="5"/>
      <c r="N132" s="5"/>
      <c r="O132" s="5"/>
      <c r="P132" s="5">
        <v>1</v>
      </c>
      <c r="Q132" s="5"/>
      <c r="R132" s="5"/>
      <c r="S132" s="5"/>
      <c r="T132" s="5"/>
      <c r="U132" s="5"/>
      <c r="V132" s="5"/>
      <c r="W132" s="5"/>
    </row>
    <row r="133" spans="1:23" s="10" customFormat="1" ht="21" customHeight="1" x14ac:dyDescent="0.25">
      <c r="A133" s="20">
        <v>2</v>
      </c>
      <c r="B133" s="111">
        <v>207</v>
      </c>
      <c r="C133" s="153" t="s">
        <v>1491</v>
      </c>
      <c r="D133" s="68" t="s">
        <v>1493</v>
      </c>
      <c r="E133" s="110"/>
      <c r="F133" s="68" t="s">
        <v>1619</v>
      </c>
      <c r="G133" s="8"/>
      <c r="H133" s="8"/>
      <c r="I133" s="8"/>
      <c r="J133" s="9"/>
      <c r="K133" s="116" t="str">
        <f t="shared" si="4"/>
        <v/>
      </c>
      <c r="L133" s="8" t="str">
        <f t="shared" si="5"/>
        <v/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s="10" customFormat="1" ht="21" customHeight="1" x14ac:dyDescent="0.25">
      <c r="A134" s="20">
        <v>2</v>
      </c>
      <c r="B134" s="111">
        <v>207</v>
      </c>
      <c r="C134" s="178" t="s">
        <v>1491</v>
      </c>
      <c r="D134" s="68" t="s">
        <v>1495</v>
      </c>
      <c r="E134" s="110"/>
      <c r="F134" s="68" t="s">
        <v>1620</v>
      </c>
      <c r="G134" s="16"/>
      <c r="H134" s="8"/>
      <c r="I134" s="8"/>
      <c r="J134" s="9"/>
      <c r="K134" s="116" t="str">
        <f t="shared" si="4"/>
        <v/>
      </c>
      <c r="L134" s="8" t="str">
        <f t="shared" si="5"/>
        <v/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s="10" customFormat="1" ht="21" customHeight="1" x14ac:dyDescent="0.25">
      <c r="A135" s="20">
        <v>2</v>
      </c>
      <c r="B135" s="111">
        <v>207</v>
      </c>
      <c r="C135" s="179"/>
      <c r="D135" s="68" t="s">
        <v>1493</v>
      </c>
      <c r="E135" s="110"/>
      <c r="F135" s="68" t="s">
        <v>1621</v>
      </c>
      <c r="G135" s="8"/>
      <c r="H135" s="16"/>
      <c r="I135" s="8"/>
      <c r="J135" s="9"/>
      <c r="K135" s="116" t="str">
        <f t="shared" si="4"/>
        <v/>
      </c>
      <c r="L135" s="8" t="str">
        <f t="shared" si="5"/>
        <v/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s="10" customFormat="1" ht="21" customHeight="1" x14ac:dyDescent="0.25">
      <c r="A136" s="20">
        <v>2</v>
      </c>
      <c r="B136" s="111">
        <v>207</v>
      </c>
      <c r="C136" s="180"/>
      <c r="D136" s="68" t="s">
        <v>1496</v>
      </c>
      <c r="E136" s="110"/>
      <c r="F136" s="68" t="s">
        <v>1622</v>
      </c>
      <c r="G136" s="16"/>
      <c r="H136" s="8"/>
      <c r="I136" s="8"/>
      <c r="J136" s="9"/>
      <c r="K136" s="116" t="str">
        <f t="shared" si="4"/>
        <v/>
      </c>
      <c r="L136" s="8" t="str">
        <f t="shared" si="5"/>
        <v/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s="10" customFormat="1" ht="21" customHeight="1" x14ac:dyDescent="0.25">
      <c r="A137" s="20">
        <v>2</v>
      </c>
      <c r="B137" s="111">
        <v>207</v>
      </c>
      <c r="C137" s="175" t="s">
        <v>1492</v>
      </c>
      <c r="D137" s="68" t="s">
        <v>1495</v>
      </c>
      <c r="E137" s="110"/>
      <c r="F137" s="68" t="s">
        <v>1623</v>
      </c>
      <c r="G137" s="8"/>
      <c r="H137" s="16"/>
      <c r="I137" s="8"/>
      <c r="J137" s="9"/>
      <c r="K137" s="116" t="str">
        <f t="shared" si="4"/>
        <v/>
      </c>
      <c r="L137" s="8" t="str">
        <f t="shared" si="5"/>
        <v/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s="10" customFormat="1" ht="21" customHeight="1" x14ac:dyDescent="0.25">
      <c r="A138" s="20">
        <v>2</v>
      </c>
      <c r="B138" s="111">
        <v>207</v>
      </c>
      <c r="C138" s="176"/>
      <c r="D138" s="68" t="s">
        <v>1493</v>
      </c>
      <c r="E138" s="110"/>
      <c r="F138" s="68" t="s">
        <v>1624</v>
      </c>
      <c r="G138" s="8"/>
      <c r="H138" s="8"/>
      <c r="I138" s="8"/>
      <c r="J138" s="9"/>
      <c r="K138" s="116" t="str">
        <f t="shared" si="4"/>
        <v/>
      </c>
      <c r="L138" s="8" t="str">
        <f t="shared" si="5"/>
        <v/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21" customHeight="1" x14ac:dyDescent="0.25">
      <c r="A139" s="20">
        <v>2</v>
      </c>
      <c r="B139" s="111">
        <v>207</v>
      </c>
      <c r="C139" s="177"/>
      <c r="D139" s="68" t="s">
        <v>1496</v>
      </c>
      <c r="E139" s="110"/>
      <c r="F139" s="68" t="s">
        <v>1625</v>
      </c>
      <c r="G139" s="8"/>
      <c r="H139" s="16"/>
      <c r="I139" s="8"/>
      <c r="J139" s="15"/>
      <c r="K139" s="116" t="str">
        <f t="shared" si="4"/>
        <v/>
      </c>
      <c r="L139" s="8" t="str">
        <f t="shared" si="5"/>
        <v/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21" customHeight="1" x14ac:dyDescent="0.25">
      <c r="A140" s="20">
        <v>2</v>
      </c>
      <c r="B140" s="111">
        <v>208</v>
      </c>
      <c r="C140" s="156" t="s">
        <v>1491</v>
      </c>
      <c r="D140" s="68" t="s">
        <v>1493</v>
      </c>
      <c r="E140" s="110"/>
      <c r="F140" s="68" t="s">
        <v>1640</v>
      </c>
      <c r="G140" s="8"/>
      <c r="H140" s="8"/>
      <c r="I140" s="8"/>
      <c r="J140" s="9"/>
      <c r="K140" s="116" t="str">
        <f t="shared" si="4"/>
        <v/>
      </c>
      <c r="L140" s="8" t="str">
        <f t="shared" si="5"/>
        <v/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21" customHeight="1" x14ac:dyDescent="0.25">
      <c r="A141" s="20">
        <v>2</v>
      </c>
      <c r="B141" s="111">
        <v>208</v>
      </c>
      <c r="C141" s="178" t="s">
        <v>1491</v>
      </c>
      <c r="D141" s="68" t="s">
        <v>1495</v>
      </c>
      <c r="E141" s="110"/>
      <c r="F141" s="68" t="s">
        <v>1641</v>
      </c>
      <c r="G141" s="8"/>
      <c r="H141" s="8"/>
      <c r="I141" s="8"/>
      <c r="J141" s="9"/>
      <c r="K141" s="116" t="str">
        <f t="shared" si="4"/>
        <v/>
      </c>
      <c r="L141" s="8" t="str">
        <f t="shared" si="5"/>
        <v/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21" customHeight="1" x14ac:dyDescent="0.25">
      <c r="A142" s="20">
        <v>2</v>
      </c>
      <c r="B142" s="111">
        <v>208</v>
      </c>
      <c r="C142" s="179"/>
      <c r="D142" s="68" t="s">
        <v>1493</v>
      </c>
      <c r="E142" s="110"/>
      <c r="F142" s="68" t="s">
        <v>1642</v>
      </c>
      <c r="G142" s="16"/>
      <c r="H142" s="8"/>
      <c r="I142" s="8"/>
      <c r="J142" s="9"/>
      <c r="K142" s="116" t="str">
        <f t="shared" si="4"/>
        <v/>
      </c>
      <c r="L142" s="8" t="str">
        <f t="shared" si="5"/>
        <v/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21" customHeight="1" x14ac:dyDescent="0.25">
      <c r="A143" s="20">
        <v>2</v>
      </c>
      <c r="B143" s="111">
        <v>208</v>
      </c>
      <c r="C143" s="180"/>
      <c r="D143" s="68" t="s">
        <v>1496</v>
      </c>
      <c r="E143" s="110"/>
      <c r="F143" s="68" t="s">
        <v>1643</v>
      </c>
      <c r="G143" s="8"/>
      <c r="H143" s="16"/>
      <c r="I143" s="8"/>
      <c r="J143" s="9"/>
      <c r="K143" s="116" t="str">
        <f t="shared" si="4"/>
        <v/>
      </c>
      <c r="L143" s="8" t="str">
        <f t="shared" si="5"/>
        <v/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21" customHeight="1" x14ac:dyDescent="0.25">
      <c r="A144" s="20">
        <v>2</v>
      </c>
      <c r="B144" s="111">
        <v>208</v>
      </c>
      <c r="C144" s="178" t="s">
        <v>1492</v>
      </c>
      <c r="D144" s="68" t="s">
        <v>1495</v>
      </c>
      <c r="E144" s="110"/>
      <c r="F144" s="68" t="s">
        <v>1644</v>
      </c>
      <c r="G144" s="8"/>
      <c r="H144" s="8"/>
      <c r="I144" s="8"/>
      <c r="J144" s="9"/>
      <c r="K144" s="116" t="str">
        <f t="shared" si="4"/>
        <v/>
      </c>
      <c r="L144" s="8" t="str">
        <f t="shared" si="5"/>
        <v/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21" customHeight="1" x14ac:dyDescent="0.25">
      <c r="A145" s="20">
        <v>2</v>
      </c>
      <c r="B145" s="111">
        <v>208</v>
      </c>
      <c r="C145" s="179"/>
      <c r="D145" s="68" t="s">
        <v>1493</v>
      </c>
      <c r="E145" s="110"/>
      <c r="F145" s="68" t="s">
        <v>1645</v>
      </c>
      <c r="G145" s="8"/>
      <c r="H145" s="8"/>
      <c r="I145" s="8"/>
      <c r="J145" s="9"/>
      <c r="K145" s="116" t="str">
        <f t="shared" si="4"/>
        <v/>
      </c>
      <c r="L145" s="8" t="str">
        <f t="shared" si="5"/>
        <v/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s="10" customFormat="1" ht="21" customHeight="1" x14ac:dyDescent="0.25">
      <c r="A146" s="20">
        <v>2</v>
      </c>
      <c r="B146" s="111">
        <v>208</v>
      </c>
      <c r="C146" s="180"/>
      <c r="D146" s="68" t="s">
        <v>1496</v>
      </c>
      <c r="E146" s="110"/>
      <c r="F146" s="68" t="s">
        <v>1646</v>
      </c>
      <c r="G146" s="8"/>
      <c r="H146" s="16"/>
      <c r="I146" s="8"/>
      <c r="J146" s="9"/>
      <c r="K146" s="116" t="str">
        <f t="shared" si="4"/>
        <v/>
      </c>
      <c r="L146" s="8" t="str">
        <f t="shared" si="5"/>
        <v/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s="10" customFormat="1" ht="21" customHeight="1" x14ac:dyDescent="0.25">
      <c r="A147" s="20">
        <v>2</v>
      </c>
      <c r="B147" s="111">
        <v>209</v>
      </c>
      <c r="C147" s="156" t="s">
        <v>1492</v>
      </c>
      <c r="D147" s="68" t="s">
        <v>1493</v>
      </c>
      <c r="E147" s="110"/>
      <c r="F147" s="68" t="s">
        <v>1662</v>
      </c>
      <c r="G147" s="8"/>
      <c r="H147" s="16"/>
      <c r="I147" s="8"/>
      <c r="J147" s="9"/>
      <c r="K147" s="116" t="str">
        <f t="shared" si="4"/>
        <v/>
      </c>
      <c r="L147" s="8" t="str">
        <f t="shared" si="5"/>
        <v/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s="10" customFormat="1" ht="21" customHeight="1" x14ac:dyDescent="0.25">
      <c r="A148" s="20">
        <v>2</v>
      </c>
      <c r="B148" s="111">
        <v>209</v>
      </c>
      <c r="C148" s="178" t="s">
        <v>1491</v>
      </c>
      <c r="D148" s="68" t="s">
        <v>1495</v>
      </c>
      <c r="E148" s="110"/>
      <c r="F148" s="68" t="s">
        <v>1663</v>
      </c>
      <c r="G148" s="8"/>
      <c r="H148" s="16"/>
      <c r="I148" s="8"/>
      <c r="J148" s="9"/>
      <c r="K148" s="116" t="str">
        <f t="shared" si="4"/>
        <v/>
      </c>
      <c r="L148" s="8" t="str">
        <f t="shared" si="5"/>
        <v/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s="10" customFormat="1" ht="21" customHeight="1" x14ac:dyDescent="0.25">
      <c r="A149" s="20">
        <v>2</v>
      </c>
      <c r="B149" s="111">
        <v>209</v>
      </c>
      <c r="C149" s="179"/>
      <c r="D149" s="68" t="s">
        <v>1493</v>
      </c>
      <c r="E149" s="110"/>
      <c r="F149" s="68" t="s">
        <v>1664</v>
      </c>
      <c r="G149" s="8"/>
      <c r="H149" s="16"/>
      <c r="I149" s="8"/>
      <c r="J149" s="9"/>
      <c r="K149" s="116" t="str">
        <f t="shared" si="4"/>
        <v/>
      </c>
      <c r="L149" s="8" t="str">
        <f t="shared" si="5"/>
        <v/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s="10" customFormat="1" ht="21" customHeight="1" x14ac:dyDescent="0.25">
      <c r="A150" s="20">
        <v>2</v>
      </c>
      <c r="B150" s="111">
        <v>209</v>
      </c>
      <c r="C150" s="180"/>
      <c r="D150" s="68" t="s">
        <v>1496</v>
      </c>
      <c r="E150" s="110"/>
      <c r="F150" s="68" t="s">
        <v>1665</v>
      </c>
      <c r="G150" s="8"/>
      <c r="H150" s="16"/>
      <c r="I150" s="8"/>
      <c r="J150" s="9"/>
      <c r="K150" s="116" t="str">
        <f t="shared" si="4"/>
        <v/>
      </c>
      <c r="L150" s="8" t="str">
        <f t="shared" si="5"/>
        <v/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s="10" customFormat="1" ht="21" customHeight="1" x14ac:dyDescent="0.25">
      <c r="A151" s="20">
        <v>2</v>
      </c>
      <c r="B151" s="111">
        <v>209</v>
      </c>
      <c r="C151" s="178" t="s">
        <v>1492</v>
      </c>
      <c r="D151" s="68" t="s">
        <v>1495</v>
      </c>
      <c r="E151" s="110"/>
      <c r="F151" s="68" t="s">
        <v>1666</v>
      </c>
      <c r="G151" s="8"/>
      <c r="H151" s="16"/>
      <c r="I151" s="8"/>
      <c r="J151" s="9"/>
      <c r="K151" s="116" t="str">
        <f t="shared" si="4"/>
        <v/>
      </c>
      <c r="L151" s="8" t="str">
        <f t="shared" si="5"/>
        <v/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s="10" customFormat="1" ht="21" customHeight="1" x14ac:dyDescent="0.25">
      <c r="A152" s="20">
        <v>2</v>
      </c>
      <c r="B152" s="111">
        <v>209</v>
      </c>
      <c r="C152" s="179"/>
      <c r="D152" s="68" t="s">
        <v>1493</v>
      </c>
      <c r="E152" s="110"/>
      <c r="F152" s="68" t="s">
        <v>1667</v>
      </c>
      <c r="G152" s="8"/>
      <c r="H152" s="16"/>
      <c r="I152" s="8"/>
      <c r="J152" s="9"/>
      <c r="K152" s="116" t="str">
        <f t="shared" si="4"/>
        <v/>
      </c>
      <c r="L152" s="8" t="str">
        <f t="shared" si="5"/>
        <v/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s="10" customFormat="1" ht="21" customHeight="1" x14ac:dyDescent="0.25">
      <c r="A153" s="20">
        <v>2</v>
      </c>
      <c r="B153" s="111">
        <v>209</v>
      </c>
      <c r="C153" s="180"/>
      <c r="D153" s="68" t="s">
        <v>1496</v>
      </c>
      <c r="E153" s="110"/>
      <c r="F153" s="68" t="s">
        <v>1668</v>
      </c>
      <c r="G153" s="8"/>
      <c r="H153" s="16" t="s">
        <v>1350</v>
      </c>
      <c r="I153" s="8"/>
      <c r="J153" s="9"/>
      <c r="K153" s="116" t="str">
        <f t="shared" si="4"/>
        <v>YES</v>
      </c>
      <c r="L153" s="8" t="str">
        <f t="shared" si="5"/>
        <v>YES</v>
      </c>
      <c r="M153" s="5"/>
      <c r="N153" s="5"/>
      <c r="O153" s="5"/>
      <c r="P153" s="5"/>
      <c r="Q153" s="5"/>
      <c r="R153" s="5"/>
      <c r="S153" s="5">
        <v>1</v>
      </c>
      <c r="T153" s="5"/>
      <c r="U153" s="5"/>
      <c r="V153" s="5"/>
      <c r="W153" s="5"/>
    </row>
    <row r="154" spans="1:23" s="10" customFormat="1" ht="21" customHeight="1" x14ac:dyDescent="0.25">
      <c r="A154" s="20">
        <v>2</v>
      </c>
      <c r="B154" s="111">
        <v>210</v>
      </c>
      <c r="C154" s="111" t="s">
        <v>1647</v>
      </c>
      <c r="D154" s="111" t="s">
        <v>1493</v>
      </c>
      <c r="E154" s="110"/>
      <c r="F154" s="68" t="s">
        <v>1648</v>
      </c>
      <c r="G154" s="8"/>
      <c r="H154" s="8"/>
      <c r="I154" s="8"/>
      <c r="J154" s="9"/>
      <c r="K154" s="116" t="str">
        <f t="shared" si="4"/>
        <v/>
      </c>
      <c r="L154" s="8" t="str">
        <f t="shared" si="5"/>
        <v/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s="10" customFormat="1" ht="21" customHeight="1" x14ac:dyDescent="0.25">
      <c r="A155" s="20">
        <v>2</v>
      </c>
      <c r="B155" s="111">
        <v>211</v>
      </c>
      <c r="C155" s="111" t="s">
        <v>1647</v>
      </c>
      <c r="D155" s="111" t="s">
        <v>1493</v>
      </c>
      <c r="E155" s="110"/>
      <c r="F155" s="68" t="s">
        <v>1649</v>
      </c>
      <c r="G155" s="8"/>
      <c r="H155" s="16"/>
      <c r="I155" s="8"/>
      <c r="J155" s="15"/>
      <c r="K155" s="116" t="str">
        <f t="shared" si="4"/>
        <v/>
      </c>
      <c r="L155" s="8" t="str">
        <f t="shared" si="5"/>
        <v/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s="10" customFormat="1" ht="21" customHeight="1" x14ac:dyDescent="0.25">
      <c r="A156" s="20">
        <v>2</v>
      </c>
      <c r="B156" s="111">
        <v>212</v>
      </c>
      <c r="C156" s="111" t="s">
        <v>1491</v>
      </c>
      <c r="D156" s="111" t="s">
        <v>1495</v>
      </c>
      <c r="E156" s="110"/>
      <c r="F156" s="68" t="s">
        <v>1650</v>
      </c>
      <c r="G156" s="8"/>
      <c r="H156" s="8"/>
      <c r="I156" s="8"/>
      <c r="J156" s="9"/>
      <c r="K156" s="116" t="str">
        <f t="shared" si="4"/>
        <v/>
      </c>
      <c r="L156" s="8" t="str">
        <f t="shared" si="5"/>
        <v/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10" customFormat="1" ht="21" customHeight="1" x14ac:dyDescent="0.25">
      <c r="A157" s="20">
        <v>2</v>
      </c>
      <c r="B157" s="111">
        <v>212</v>
      </c>
      <c r="C157" s="111" t="s">
        <v>1491</v>
      </c>
      <c r="D157" s="111" t="s">
        <v>1495</v>
      </c>
      <c r="E157" s="110"/>
      <c r="F157" s="68" t="s">
        <v>1651</v>
      </c>
      <c r="G157" s="8"/>
      <c r="H157" s="16"/>
      <c r="I157" s="8"/>
      <c r="J157" s="9"/>
      <c r="K157" s="116" t="str">
        <f t="shared" si="4"/>
        <v/>
      </c>
      <c r="L157" s="8" t="str">
        <f t="shared" si="5"/>
        <v/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s="10" customFormat="1" ht="21" customHeight="1" x14ac:dyDescent="0.25">
      <c r="A158" s="20">
        <v>2</v>
      </c>
      <c r="B158" s="111">
        <v>212</v>
      </c>
      <c r="C158" s="111" t="s">
        <v>1647</v>
      </c>
      <c r="D158" s="111" t="s">
        <v>1493</v>
      </c>
      <c r="E158" s="110"/>
      <c r="F158" s="68" t="s">
        <v>1652</v>
      </c>
      <c r="G158" s="8"/>
      <c r="H158" s="8"/>
      <c r="I158" s="8"/>
      <c r="J158" s="9"/>
      <c r="K158" s="116" t="str">
        <f t="shared" si="4"/>
        <v/>
      </c>
      <c r="L158" s="8" t="str">
        <f t="shared" si="5"/>
        <v/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s="10" customFormat="1" ht="21" customHeight="1" x14ac:dyDescent="0.25">
      <c r="A159" s="20">
        <v>2</v>
      </c>
      <c r="B159" s="111">
        <v>213</v>
      </c>
      <c r="C159" s="111" t="s">
        <v>1647</v>
      </c>
      <c r="D159" s="111" t="s">
        <v>1493</v>
      </c>
      <c r="E159" s="110"/>
      <c r="F159" s="68" t="s">
        <v>1653</v>
      </c>
      <c r="G159" s="8"/>
      <c r="H159" s="16"/>
      <c r="I159" s="8"/>
      <c r="J159" s="9"/>
      <c r="K159" s="116" t="str">
        <f t="shared" si="4"/>
        <v/>
      </c>
      <c r="L159" s="8" t="str">
        <f t="shared" si="5"/>
        <v/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10" customFormat="1" ht="21" customHeight="1" x14ac:dyDescent="0.25">
      <c r="A160" s="20">
        <v>2</v>
      </c>
      <c r="B160" s="111">
        <v>213</v>
      </c>
      <c r="C160" s="111" t="s">
        <v>1583</v>
      </c>
      <c r="D160" s="111" t="s">
        <v>1495</v>
      </c>
      <c r="E160" s="110"/>
      <c r="F160" s="68" t="s">
        <v>1654</v>
      </c>
      <c r="G160" s="16"/>
      <c r="H160" s="8"/>
      <c r="I160" s="8"/>
      <c r="J160" s="9"/>
      <c r="K160" s="116" t="str">
        <f t="shared" si="4"/>
        <v/>
      </c>
      <c r="L160" s="8" t="str">
        <f t="shared" si="5"/>
        <v/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21" customHeight="1" x14ac:dyDescent="0.25">
      <c r="A161" s="20">
        <v>2</v>
      </c>
      <c r="B161" s="111">
        <v>214</v>
      </c>
      <c r="C161" s="156" t="s">
        <v>1491</v>
      </c>
      <c r="D161" s="68" t="s">
        <v>1493</v>
      </c>
      <c r="E161" s="110"/>
      <c r="F161" s="68" t="s">
        <v>1655</v>
      </c>
      <c r="G161" s="8"/>
      <c r="H161" s="16"/>
      <c r="I161" s="8"/>
      <c r="J161" s="9"/>
      <c r="K161" s="116" t="str">
        <f t="shared" si="4"/>
        <v/>
      </c>
      <c r="L161" s="8" t="str">
        <f t="shared" si="5"/>
        <v/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21" customHeight="1" x14ac:dyDescent="0.25">
      <c r="A162" s="20">
        <v>2</v>
      </c>
      <c r="B162" s="111">
        <v>214</v>
      </c>
      <c r="C162" s="178" t="s">
        <v>1491</v>
      </c>
      <c r="D162" s="68" t="s">
        <v>1495</v>
      </c>
      <c r="E162" s="110"/>
      <c r="F162" s="68" t="s">
        <v>1656</v>
      </c>
      <c r="G162" s="8"/>
      <c r="H162" s="16"/>
      <c r="I162" s="8"/>
      <c r="J162" s="9"/>
      <c r="K162" s="116" t="str">
        <f t="shared" si="4"/>
        <v/>
      </c>
      <c r="L162" s="8" t="str">
        <f t="shared" si="5"/>
        <v/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21" customHeight="1" x14ac:dyDescent="0.25">
      <c r="A163" s="20">
        <v>2</v>
      </c>
      <c r="B163" s="111">
        <v>214</v>
      </c>
      <c r="C163" s="179"/>
      <c r="D163" s="68" t="s">
        <v>1493</v>
      </c>
      <c r="E163" s="110"/>
      <c r="F163" s="68" t="s">
        <v>1657</v>
      </c>
      <c r="G163" s="8"/>
      <c r="H163" s="16"/>
      <c r="I163" s="8"/>
      <c r="J163" s="9"/>
      <c r="K163" s="116" t="str">
        <f t="shared" si="4"/>
        <v/>
      </c>
      <c r="L163" s="8" t="str">
        <f t="shared" si="5"/>
        <v/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21" customHeight="1" x14ac:dyDescent="0.25">
      <c r="A164" s="20">
        <v>2</v>
      </c>
      <c r="B164" s="111">
        <v>214</v>
      </c>
      <c r="C164" s="180"/>
      <c r="D164" s="68" t="s">
        <v>1496</v>
      </c>
      <c r="E164" s="110"/>
      <c r="F164" s="68" t="s">
        <v>1658</v>
      </c>
      <c r="G164" s="8"/>
      <c r="H164" s="16"/>
      <c r="I164" s="8"/>
      <c r="J164" s="9"/>
      <c r="K164" s="116" t="str">
        <f t="shared" si="4"/>
        <v/>
      </c>
      <c r="L164" s="8" t="str">
        <f t="shared" si="5"/>
        <v/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21" customHeight="1" x14ac:dyDescent="0.25">
      <c r="A165" s="20">
        <v>2</v>
      </c>
      <c r="B165" s="111">
        <v>214</v>
      </c>
      <c r="C165" s="178" t="s">
        <v>1492</v>
      </c>
      <c r="D165" s="68" t="s">
        <v>1495</v>
      </c>
      <c r="E165" s="110"/>
      <c r="F165" s="68" t="s">
        <v>1659</v>
      </c>
      <c r="G165" s="8"/>
      <c r="H165" s="16"/>
      <c r="I165" s="8"/>
      <c r="J165" s="9"/>
      <c r="K165" s="116" t="str">
        <f t="shared" si="4"/>
        <v/>
      </c>
      <c r="L165" s="8" t="str">
        <f t="shared" si="5"/>
        <v/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21" customHeight="1" x14ac:dyDescent="0.25">
      <c r="A166" s="20">
        <v>2</v>
      </c>
      <c r="B166" s="111">
        <v>214</v>
      </c>
      <c r="C166" s="179"/>
      <c r="D166" s="68" t="s">
        <v>1493</v>
      </c>
      <c r="E166" s="110"/>
      <c r="F166" s="68" t="s">
        <v>1660</v>
      </c>
      <c r="G166" s="8"/>
      <c r="H166" s="16"/>
      <c r="I166" s="8"/>
      <c r="J166" s="9"/>
      <c r="K166" s="116" t="str">
        <f t="shared" si="4"/>
        <v/>
      </c>
      <c r="L166" s="8" t="str">
        <f t="shared" si="5"/>
        <v/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21" customHeight="1" x14ac:dyDescent="0.25">
      <c r="A167" s="20">
        <v>2</v>
      </c>
      <c r="B167" s="111">
        <v>214</v>
      </c>
      <c r="C167" s="180"/>
      <c r="D167" s="68" t="s">
        <v>1496</v>
      </c>
      <c r="E167" s="110"/>
      <c r="F167" s="68" t="s">
        <v>1661</v>
      </c>
      <c r="G167" s="8"/>
      <c r="H167" s="16"/>
      <c r="I167" s="8"/>
      <c r="J167" s="9"/>
      <c r="K167" s="116" t="str">
        <f t="shared" si="4"/>
        <v/>
      </c>
      <c r="L167" s="8" t="str">
        <f t="shared" si="5"/>
        <v/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21" customHeight="1" x14ac:dyDescent="0.25">
      <c r="A168" s="20">
        <v>2</v>
      </c>
      <c r="B168" s="111">
        <v>215</v>
      </c>
      <c r="C168" s="156" t="s">
        <v>1492</v>
      </c>
      <c r="D168" s="68" t="s">
        <v>1493</v>
      </c>
      <c r="E168" s="110"/>
      <c r="F168" s="68" t="s">
        <v>1669</v>
      </c>
      <c r="G168" s="8"/>
      <c r="H168" s="16"/>
      <c r="I168" s="8"/>
      <c r="J168" s="9"/>
      <c r="K168" s="116" t="str">
        <f t="shared" si="4"/>
        <v/>
      </c>
      <c r="L168" s="8" t="str">
        <f t="shared" si="5"/>
        <v/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21" customHeight="1" x14ac:dyDescent="0.25">
      <c r="A169" s="20">
        <v>2</v>
      </c>
      <c r="B169" s="111">
        <v>215</v>
      </c>
      <c r="C169" s="178" t="s">
        <v>1491</v>
      </c>
      <c r="D169" s="68" t="s">
        <v>1495</v>
      </c>
      <c r="E169" s="110"/>
      <c r="F169" s="68" t="s">
        <v>1670</v>
      </c>
      <c r="G169" s="8"/>
      <c r="H169" s="16"/>
      <c r="I169" s="8"/>
      <c r="J169" s="9"/>
      <c r="K169" s="116" t="str">
        <f t="shared" si="4"/>
        <v/>
      </c>
      <c r="L169" s="8" t="str">
        <f t="shared" si="5"/>
        <v/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1" customHeight="1" x14ac:dyDescent="0.25">
      <c r="A170" s="20">
        <v>2</v>
      </c>
      <c r="B170" s="111">
        <v>215</v>
      </c>
      <c r="C170" s="179"/>
      <c r="D170" s="68" t="s">
        <v>1493</v>
      </c>
      <c r="E170" s="110"/>
      <c r="F170" s="68" t="s">
        <v>1671</v>
      </c>
      <c r="G170" s="8"/>
      <c r="H170" s="16"/>
      <c r="I170" s="8"/>
      <c r="J170" s="9"/>
      <c r="K170" s="116" t="str">
        <f t="shared" si="4"/>
        <v/>
      </c>
      <c r="L170" s="8" t="str">
        <f t="shared" si="5"/>
        <v/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21" customHeight="1" x14ac:dyDescent="0.25">
      <c r="A171" s="20">
        <v>2</v>
      </c>
      <c r="B171" s="111">
        <v>215</v>
      </c>
      <c r="C171" s="180"/>
      <c r="D171" s="68" t="s">
        <v>1496</v>
      </c>
      <c r="E171" s="110"/>
      <c r="F171" s="68" t="s">
        <v>1672</v>
      </c>
      <c r="G171" s="8"/>
      <c r="H171" s="16"/>
      <c r="I171" s="8"/>
      <c r="J171" s="9"/>
      <c r="K171" s="116" t="str">
        <f t="shared" si="4"/>
        <v/>
      </c>
      <c r="L171" s="8" t="str">
        <f t="shared" si="5"/>
        <v/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21" customHeight="1" x14ac:dyDescent="0.25">
      <c r="A172" s="20">
        <v>2</v>
      </c>
      <c r="B172" s="111">
        <v>215</v>
      </c>
      <c r="C172" s="178" t="s">
        <v>1492</v>
      </c>
      <c r="D172" s="68" t="s">
        <v>1495</v>
      </c>
      <c r="E172" s="110"/>
      <c r="F172" s="68" t="s">
        <v>1673</v>
      </c>
      <c r="G172" s="8"/>
      <c r="H172" s="16"/>
      <c r="I172" s="8"/>
      <c r="J172" s="9"/>
      <c r="K172" s="116" t="str">
        <f t="shared" si="4"/>
        <v/>
      </c>
      <c r="L172" s="8" t="str">
        <f t="shared" si="5"/>
        <v/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21" customHeight="1" x14ac:dyDescent="0.25">
      <c r="A173" s="20">
        <v>2</v>
      </c>
      <c r="B173" s="111">
        <v>215</v>
      </c>
      <c r="C173" s="179"/>
      <c r="D173" s="68" t="s">
        <v>1493</v>
      </c>
      <c r="E173" s="110"/>
      <c r="F173" s="68" t="s">
        <v>1674</v>
      </c>
      <c r="G173" s="8"/>
      <c r="H173" s="16"/>
      <c r="I173" s="8"/>
      <c r="J173" s="9"/>
      <c r="K173" s="116" t="str">
        <f t="shared" si="4"/>
        <v/>
      </c>
      <c r="L173" s="8" t="str">
        <f t="shared" si="5"/>
        <v/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1" customHeight="1" x14ac:dyDescent="0.25">
      <c r="A174" s="20">
        <v>2</v>
      </c>
      <c r="B174" s="111">
        <v>215</v>
      </c>
      <c r="C174" s="180"/>
      <c r="D174" s="68" t="s">
        <v>1496</v>
      </c>
      <c r="E174" s="110"/>
      <c r="F174" s="68" t="s">
        <v>1675</v>
      </c>
      <c r="G174" s="8"/>
      <c r="H174" s="16"/>
      <c r="I174" s="8"/>
      <c r="J174" s="9"/>
      <c r="K174" s="116" t="str">
        <f t="shared" si="4"/>
        <v/>
      </c>
      <c r="L174" s="8" t="str">
        <f t="shared" si="5"/>
        <v/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s="10" customFormat="1" ht="21" customHeight="1" x14ac:dyDescent="0.25">
      <c r="A175" s="20">
        <v>2</v>
      </c>
      <c r="B175" s="111">
        <v>216</v>
      </c>
      <c r="C175" s="156" t="s">
        <v>1492</v>
      </c>
      <c r="D175" s="68" t="s">
        <v>1493</v>
      </c>
      <c r="E175" s="110"/>
      <c r="F175" s="68" t="s">
        <v>1676</v>
      </c>
      <c r="G175" s="8"/>
      <c r="H175" s="16"/>
      <c r="I175" s="8"/>
      <c r="J175" s="9"/>
      <c r="K175" s="116" t="str">
        <f t="shared" si="4"/>
        <v/>
      </c>
      <c r="L175" s="8" t="str">
        <f t="shared" si="5"/>
        <v/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s="10" customFormat="1" ht="21" customHeight="1" x14ac:dyDescent="0.25">
      <c r="A176" s="20">
        <v>2</v>
      </c>
      <c r="B176" s="111">
        <v>216</v>
      </c>
      <c r="C176" s="178" t="s">
        <v>1491</v>
      </c>
      <c r="D176" s="68" t="s">
        <v>1495</v>
      </c>
      <c r="E176" s="110"/>
      <c r="F176" s="68" t="s">
        <v>1680</v>
      </c>
      <c r="G176" s="8"/>
      <c r="H176" s="16"/>
      <c r="I176" s="8"/>
      <c r="J176" s="9"/>
      <c r="K176" s="116" t="str">
        <f t="shared" si="4"/>
        <v/>
      </c>
      <c r="L176" s="8" t="str">
        <f t="shared" si="5"/>
        <v/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s="10" customFormat="1" ht="21" customHeight="1" x14ac:dyDescent="0.25">
      <c r="A177" s="20">
        <v>2</v>
      </c>
      <c r="B177" s="111">
        <v>216</v>
      </c>
      <c r="C177" s="179"/>
      <c r="D177" s="68" t="s">
        <v>1493</v>
      </c>
      <c r="E177" s="110"/>
      <c r="F177" s="68" t="s">
        <v>1681</v>
      </c>
      <c r="G177" s="8"/>
      <c r="H177" s="16"/>
      <c r="I177" s="8"/>
      <c r="J177" s="9"/>
      <c r="K177" s="116" t="str">
        <f t="shared" si="4"/>
        <v/>
      </c>
      <c r="L177" s="8" t="str">
        <f t="shared" si="5"/>
        <v/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s="10" customFormat="1" ht="21" customHeight="1" x14ac:dyDescent="0.25">
      <c r="A178" s="20">
        <v>2</v>
      </c>
      <c r="B178" s="111">
        <v>216</v>
      </c>
      <c r="C178" s="180"/>
      <c r="D178" s="68" t="s">
        <v>1496</v>
      </c>
      <c r="E178" s="110"/>
      <c r="F178" s="68" t="s">
        <v>1682</v>
      </c>
      <c r="G178" s="8"/>
      <c r="H178" s="16"/>
      <c r="I178" s="8"/>
      <c r="J178" s="9"/>
      <c r="K178" s="116" t="str">
        <f t="shared" si="4"/>
        <v/>
      </c>
      <c r="L178" s="8" t="str">
        <f t="shared" si="5"/>
        <v/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s="10" customFormat="1" ht="21" customHeight="1" x14ac:dyDescent="0.25">
      <c r="A179" s="20">
        <v>2</v>
      </c>
      <c r="B179" s="111">
        <v>216</v>
      </c>
      <c r="C179" s="178" t="s">
        <v>1492</v>
      </c>
      <c r="D179" s="68" t="s">
        <v>1495</v>
      </c>
      <c r="E179" s="110"/>
      <c r="F179" s="68" t="s">
        <v>1677</v>
      </c>
      <c r="G179" s="68"/>
      <c r="H179" s="16"/>
      <c r="I179" s="8"/>
      <c r="J179" s="9"/>
      <c r="K179" s="116" t="str">
        <f t="shared" si="4"/>
        <v/>
      </c>
      <c r="L179" s="8" t="str">
        <f t="shared" si="5"/>
        <v/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s="10" customFormat="1" ht="21" customHeight="1" x14ac:dyDescent="0.25">
      <c r="A180" s="20">
        <v>2</v>
      </c>
      <c r="B180" s="111">
        <v>216</v>
      </c>
      <c r="C180" s="179"/>
      <c r="D180" s="68" t="s">
        <v>1493</v>
      </c>
      <c r="E180" s="110"/>
      <c r="F180" s="68" t="s">
        <v>1678</v>
      </c>
      <c r="G180" s="68"/>
      <c r="H180" s="16"/>
      <c r="I180" s="8"/>
      <c r="J180" s="9"/>
      <c r="K180" s="116" t="str">
        <f t="shared" si="4"/>
        <v/>
      </c>
      <c r="L180" s="8" t="str">
        <f t="shared" si="5"/>
        <v/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s="10" customFormat="1" ht="21" customHeight="1" x14ac:dyDescent="0.25">
      <c r="A181" s="20">
        <v>2</v>
      </c>
      <c r="B181" s="111">
        <v>216</v>
      </c>
      <c r="C181" s="180"/>
      <c r="D181" s="68" t="s">
        <v>1496</v>
      </c>
      <c r="E181" s="110"/>
      <c r="F181" s="68" t="s">
        <v>1679</v>
      </c>
      <c r="G181" s="68"/>
      <c r="H181" s="16"/>
      <c r="I181" s="8"/>
      <c r="J181" s="9"/>
      <c r="K181" s="116" t="str">
        <f t="shared" si="4"/>
        <v/>
      </c>
      <c r="L181" s="8" t="str">
        <f t="shared" si="5"/>
        <v/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s="10" customFormat="1" ht="21" customHeight="1" x14ac:dyDescent="0.25">
      <c r="A182" s="20">
        <v>2</v>
      </c>
      <c r="B182" s="111">
        <v>217</v>
      </c>
      <c r="C182" s="156" t="s">
        <v>1491</v>
      </c>
      <c r="D182" s="68" t="s">
        <v>1493</v>
      </c>
      <c r="E182" s="110"/>
      <c r="F182" s="68" t="s">
        <v>1683</v>
      </c>
      <c r="G182" s="68"/>
      <c r="H182" s="16"/>
      <c r="I182" s="8"/>
      <c r="J182" s="9"/>
      <c r="K182" s="116" t="str">
        <f t="shared" si="4"/>
        <v/>
      </c>
      <c r="L182" s="8" t="str">
        <f t="shared" si="5"/>
        <v/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s="10" customFormat="1" ht="21" customHeight="1" x14ac:dyDescent="0.25">
      <c r="A183" s="20">
        <v>2</v>
      </c>
      <c r="B183" s="111">
        <v>217</v>
      </c>
      <c r="C183" s="178" t="s">
        <v>1491</v>
      </c>
      <c r="D183" s="68" t="s">
        <v>1495</v>
      </c>
      <c r="E183" s="110"/>
      <c r="F183" s="68" t="s">
        <v>1684</v>
      </c>
      <c r="G183" s="68"/>
      <c r="H183" s="16"/>
      <c r="I183" s="8"/>
      <c r="J183" s="9"/>
      <c r="K183" s="116" t="str">
        <f t="shared" si="4"/>
        <v/>
      </c>
      <c r="L183" s="8" t="str">
        <f t="shared" si="5"/>
        <v/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s="10" customFormat="1" ht="21" customHeight="1" x14ac:dyDescent="0.25">
      <c r="A184" s="20">
        <v>2</v>
      </c>
      <c r="B184" s="111">
        <v>217</v>
      </c>
      <c r="C184" s="179"/>
      <c r="D184" s="68" t="s">
        <v>1493</v>
      </c>
      <c r="E184" s="110"/>
      <c r="F184" s="68" t="s">
        <v>1685</v>
      </c>
      <c r="G184" s="68"/>
      <c r="H184" s="16"/>
      <c r="I184" s="8"/>
      <c r="J184" s="9"/>
      <c r="K184" s="116" t="str">
        <f t="shared" si="4"/>
        <v/>
      </c>
      <c r="L184" s="8" t="str">
        <f t="shared" si="5"/>
        <v/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s="10" customFormat="1" ht="21" customHeight="1" x14ac:dyDescent="0.25">
      <c r="A185" s="20">
        <v>2</v>
      </c>
      <c r="B185" s="111">
        <v>217</v>
      </c>
      <c r="C185" s="180"/>
      <c r="D185" s="68" t="s">
        <v>1496</v>
      </c>
      <c r="E185" s="110"/>
      <c r="F185" s="68" t="s">
        <v>1686</v>
      </c>
      <c r="G185" s="68"/>
      <c r="H185" s="16"/>
      <c r="I185" s="8"/>
      <c r="J185" s="9"/>
      <c r="K185" s="116" t="str">
        <f t="shared" si="4"/>
        <v/>
      </c>
      <c r="L185" s="8" t="str">
        <f t="shared" si="5"/>
        <v/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s="10" customFormat="1" ht="21" customHeight="1" x14ac:dyDescent="0.25">
      <c r="A186" s="20">
        <v>2</v>
      </c>
      <c r="B186" s="111">
        <v>217</v>
      </c>
      <c r="C186" s="178" t="s">
        <v>1492</v>
      </c>
      <c r="D186" s="68" t="s">
        <v>1495</v>
      </c>
      <c r="E186" s="110"/>
      <c r="F186" s="68" t="s">
        <v>1687</v>
      </c>
      <c r="G186" s="68"/>
      <c r="H186" s="16"/>
      <c r="I186" s="8"/>
      <c r="J186" s="9"/>
      <c r="K186" s="116" t="str">
        <f t="shared" si="4"/>
        <v/>
      </c>
      <c r="L186" s="8" t="str">
        <f t="shared" si="5"/>
        <v/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s="10" customFormat="1" ht="21" customHeight="1" x14ac:dyDescent="0.25">
      <c r="A187" s="20">
        <v>2</v>
      </c>
      <c r="B187" s="111">
        <v>217</v>
      </c>
      <c r="C187" s="179"/>
      <c r="D187" s="68" t="s">
        <v>1493</v>
      </c>
      <c r="E187" s="110"/>
      <c r="F187" s="68" t="s">
        <v>1688</v>
      </c>
      <c r="G187" s="68"/>
      <c r="H187" s="16"/>
      <c r="I187" s="8"/>
      <c r="J187" s="9"/>
      <c r="K187" s="116" t="str">
        <f t="shared" si="4"/>
        <v/>
      </c>
      <c r="L187" s="8" t="str">
        <f t="shared" si="5"/>
        <v/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s="10" customFormat="1" ht="21" customHeight="1" x14ac:dyDescent="0.25">
      <c r="A188" s="20">
        <v>2</v>
      </c>
      <c r="B188" s="111">
        <v>217</v>
      </c>
      <c r="C188" s="180"/>
      <c r="D188" s="68" t="s">
        <v>1496</v>
      </c>
      <c r="E188" s="110"/>
      <c r="F188" s="68" t="s">
        <v>1689</v>
      </c>
      <c r="G188" s="68"/>
      <c r="H188" s="16"/>
      <c r="I188" s="8"/>
      <c r="J188" s="9"/>
      <c r="K188" s="116" t="str">
        <f t="shared" si="4"/>
        <v/>
      </c>
      <c r="L188" s="8" t="str">
        <f t="shared" si="5"/>
        <v/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s="10" customFormat="1" ht="21" customHeight="1" x14ac:dyDescent="0.25">
      <c r="A189" s="20">
        <v>2</v>
      </c>
      <c r="B189" s="111">
        <v>218</v>
      </c>
      <c r="C189" s="156" t="s">
        <v>1491</v>
      </c>
      <c r="D189" s="68" t="s">
        <v>1493</v>
      </c>
      <c r="E189" s="110"/>
      <c r="F189" s="68" t="s">
        <v>1690</v>
      </c>
      <c r="G189" s="68"/>
      <c r="H189" s="16"/>
      <c r="I189" s="8"/>
      <c r="J189" s="9"/>
      <c r="K189" s="116" t="str">
        <f t="shared" si="4"/>
        <v/>
      </c>
      <c r="L189" s="8" t="str">
        <f t="shared" si="5"/>
        <v/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s="10" customFormat="1" ht="21" customHeight="1" x14ac:dyDescent="0.25">
      <c r="A190" s="20">
        <v>2</v>
      </c>
      <c r="B190" s="111">
        <v>218</v>
      </c>
      <c r="C190" s="178" t="s">
        <v>1491</v>
      </c>
      <c r="D190" s="68" t="s">
        <v>1495</v>
      </c>
      <c r="E190" s="110"/>
      <c r="F190" s="68" t="s">
        <v>1691</v>
      </c>
      <c r="G190" s="68"/>
      <c r="H190" s="16"/>
      <c r="I190" s="8"/>
      <c r="J190" s="9"/>
      <c r="K190" s="116" t="str">
        <f t="shared" si="4"/>
        <v/>
      </c>
      <c r="L190" s="8" t="str">
        <f t="shared" si="5"/>
        <v/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s="10" customFormat="1" ht="21" customHeight="1" x14ac:dyDescent="0.25">
      <c r="A191" s="20">
        <v>2</v>
      </c>
      <c r="B191" s="111">
        <v>218</v>
      </c>
      <c r="C191" s="179"/>
      <c r="D191" s="68" t="s">
        <v>1493</v>
      </c>
      <c r="E191" s="110"/>
      <c r="F191" s="68" t="s">
        <v>1692</v>
      </c>
      <c r="G191" s="68"/>
      <c r="H191" s="16"/>
      <c r="I191" s="8"/>
      <c r="J191" s="9"/>
      <c r="K191" s="116" t="str">
        <f t="shared" si="4"/>
        <v/>
      </c>
      <c r="L191" s="8" t="str">
        <f t="shared" si="5"/>
        <v/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s="10" customFormat="1" ht="21" customHeight="1" x14ac:dyDescent="0.25">
      <c r="A192" s="20">
        <v>2</v>
      </c>
      <c r="B192" s="111">
        <v>218</v>
      </c>
      <c r="C192" s="180"/>
      <c r="D192" s="68" t="s">
        <v>1496</v>
      </c>
      <c r="E192" s="110"/>
      <c r="F192" s="68" t="s">
        <v>1693</v>
      </c>
      <c r="G192" s="68"/>
      <c r="H192" s="16"/>
      <c r="I192" s="8"/>
      <c r="J192" s="9"/>
      <c r="K192" s="116" t="str">
        <f t="shared" si="4"/>
        <v/>
      </c>
      <c r="L192" s="8" t="str">
        <f t="shared" si="5"/>
        <v/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s="10" customFormat="1" ht="21" customHeight="1" x14ac:dyDescent="0.25">
      <c r="A193" s="20">
        <v>2</v>
      </c>
      <c r="B193" s="111">
        <v>218</v>
      </c>
      <c r="C193" s="178" t="s">
        <v>1492</v>
      </c>
      <c r="D193" s="68" t="s">
        <v>1495</v>
      </c>
      <c r="E193" s="110"/>
      <c r="F193" s="68" t="s">
        <v>1694</v>
      </c>
      <c r="G193" s="68"/>
      <c r="H193" s="16"/>
      <c r="I193" s="8"/>
      <c r="J193" s="9"/>
      <c r="K193" s="116" t="str">
        <f t="shared" si="4"/>
        <v/>
      </c>
      <c r="L193" s="8" t="str">
        <f t="shared" si="5"/>
        <v/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s="10" customFormat="1" ht="21" customHeight="1" x14ac:dyDescent="0.25">
      <c r="A194" s="20">
        <v>2</v>
      </c>
      <c r="B194" s="111">
        <v>218</v>
      </c>
      <c r="C194" s="179"/>
      <c r="D194" s="68" t="s">
        <v>1493</v>
      </c>
      <c r="E194" s="110"/>
      <c r="F194" s="68" t="s">
        <v>1695</v>
      </c>
      <c r="G194" s="68"/>
      <c r="H194" s="16"/>
      <c r="I194" s="8"/>
      <c r="J194" s="9"/>
      <c r="K194" s="116" t="str">
        <f t="shared" si="4"/>
        <v/>
      </c>
      <c r="L194" s="8" t="str">
        <f t="shared" si="5"/>
        <v/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s="10" customFormat="1" ht="21" customHeight="1" x14ac:dyDescent="0.25">
      <c r="A195" s="20">
        <v>2</v>
      </c>
      <c r="B195" s="111">
        <v>218</v>
      </c>
      <c r="C195" s="180"/>
      <c r="D195" s="68" t="s">
        <v>1496</v>
      </c>
      <c r="E195" s="110"/>
      <c r="F195" s="68" t="s">
        <v>1696</v>
      </c>
      <c r="G195" s="68"/>
      <c r="H195" s="16"/>
      <c r="I195" s="8"/>
      <c r="J195" s="9"/>
      <c r="K195" s="116" t="str">
        <f t="shared" ref="K195:K258" si="6">IF(AND(ISBLANK(G195),ISBLANK(H195)),"","YES")</f>
        <v/>
      </c>
      <c r="L195" s="8" t="str">
        <f t="shared" ref="L195:L258" si="7">IF(AND(ISBLANK(G195),ISBLANK(H195),ISBLANK(I195)),"","YES")</f>
        <v/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s="10" customFormat="1" ht="21" customHeight="1" x14ac:dyDescent="0.25">
      <c r="A196" s="20">
        <v>2</v>
      </c>
      <c r="B196" s="111">
        <v>219</v>
      </c>
      <c r="C196" s="156" t="s">
        <v>1492</v>
      </c>
      <c r="D196" s="68" t="s">
        <v>1493</v>
      </c>
      <c r="E196" s="110"/>
      <c r="F196" s="68" t="s">
        <v>1697</v>
      </c>
      <c r="G196" s="68"/>
      <c r="H196" s="16"/>
      <c r="I196" s="8"/>
      <c r="J196" s="9"/>
      <c r="K196" s="116" t="str">
        <f t="shared" si="6"/>
        <v/>
      </c>
      <c r="L196" s="8" t="str">
        <f t="shared" si="7"/>
        <v/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s="10" customFormat="1" ht="21" customHeight="1" x14ac:dyDescent="0.25">
      <c r="A197" s="20">
        <v>2</v>
      </c>
      <c r="B197" s="111">
        <v>219</v>
      </c>
      <c r="C197" s="178" t="s">
        <v>1491</v>
      </c>
      <c r="D197" s="68" t="s">
        <v>1495</v>
      </c>
      <c r="E197" s="110"/>
      <c r="F197" s="68" t="s">
        <v>1698</v>
      </c>
      <c r="G197" s="68"/>
      <c r="H197" s="16"/>
      <c r="I197" s="8"/>
      <c r="J197" s="9"/>
      <c r="K197" s="116" t="str">
        <f t="shared" si="6"/>
        <v/>
      </c>
      <c r="L197" s="8" t="str">
        <f t="shared" si="7"/>
        <v/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s="10" customFormat="1" ht="21" customHeight="1" x14ac:dyDescent="0.25">
      <c r="A198" s="20">
        <v>2</v>
      </c>
      <c r="B198" s="111">
        <v>219</v>
      </c>
      <c r="C198" s="179"/>
      <c r="D198" s="68" t="s">
        <v>1493</v>
      </c>
      <c r="E198" s="110"/>
      <c r="F198" s="68" t="s">
        <v>1699</v>
      </c>
      <c r="G198" s="68"/>
      <c r="H198" s="16"/>
      <c r="I198" s="8"/>
      <c r="J198" s="9"/>
      <c r="K198" s="116" t="str">
        <f t="shared" si="6"/>
        <v/>
      </c>
      <c r="L198" s="8" t="str">
        <f t="shared" si="7"/>
        <v/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s="10" customFormat="1" ht="21" customHeight="1" x14ac:dyDescent="0.25">
      <c r="A199" s="20">
        <v>2</v>
      </c>
      <c r="B199" s="111">
        <v>219</v>
      </c>
      <c r="C199" s="180"/>
      <c r="D199" s="68" t="s">
        <v>1496</v>
      </c>
      <c r="E199" s="110"/>
      <c r="F199" s="68" t="s">
        <v>1700</v>
      </c>
      <c r="G199" s="68"/>
      <c r="H199" s="16"/>
      <c r="I199" s="8"/>
      <c r="J199" s="9"/>
      <c r="K199" s="116" t="str">
        <f t="shared" si="6"/>
        <v/>
      </c>
      <c r="L199" s="8" t="str">
        <f t="shared" si="7"/>
        <v/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s="10" customFormat="1" ht="21" customHeight="1" x14ac:dyDescent="0.25">
      <c r="A200" s="20">
        <v>2</v>
      </c>
      <c r="B200" s="111">
        <v>219</v>
      </c>
      <c r="C200" s="178" t="s">
        <v>1492</v>
      </c>
      <c r="D200" s="68" t="s">
        <v>1495</v>
      </c>
      <c r="E200" s="110"/>
      <c r="F200" s="68" t="s">
        <v>1701</v>
      </c>
      <c r="G200" s="68"/>
      <c r="H200" s="16"/>
      <c r="I200" s="8"/>
      <c r="J200" s="9"/>
      <c r="K200" s="116" t="str">
        <f t="shared" si="6"/>
        <v/>
      </c>
      <c r="L200" s="8" t="str">
        <f t="shared" si="7"/>
        <v/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s="10" customFormat="1" ht="21" customHeight="1" x14ac:dyDescent="0.25">
      <c r="A201" s="20">
        <v>2</v>
      </c>
      <c r="B201" s="111">
        <v>219</v>
      </c>
      <c r="C201" s="179"/>
      <c r="D201" s="68" t="s">
        <v>1493</v>
      </c>
      <c r="E201" s="110"/>
      <c r="F201" s="68" t="s">
        <v>1702</v>
      </c>
      <c r="G201" s="68"/>
      <c r="H201" s="16"/>
      <c r="I201" s="8"/>
      <c r="J201" s="9"/>
      <c r="K201" s="116" t="str">
        <f t="shared" si="6"/>
        <v/>
      </c>
      <c r="L201" s="8" t="str">
        <f t="shared" si="7"/>
        <v/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s="10" customFormat="1" ht="21" customHeight="1" x14ac:dyDescent="0.25">
      <c r="A202" s="20">
        <v>2</v>
      </c>
      <c r="B202" s="111">
        <v>219</v>
      </c>
      <c r="C202" s="180"/>
      <c r="D202" s="68" t="s">
        <v>1496</v>
      </c>
      <c r="E202" s="110"/>
      <c r="F202" s="68" t="s">
        <v>1703</v>
      </c>
      <c r="G202" s="68"/>
      <c r="H202" s="16"/>
      <c r="I202" s="8"/>
      <c r="J202" s="9"/>
      <c r="K202" s="116" t="str">
        <f t="shared" si="6"/>
        <v/>
      </c>
      <c r="L202" s="8" t="str">
        <f t="shared" si="7"/>
        <v/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s="10" customFormat="1" ht="21" customHeight="1" x14ac:dyDescent="0.25">
      <c r="A203" s="20">
        <v>2</v>
      </c>
      <c r="B203" s="111">
        <v>220</v>
      </c>
      <c r="C203" s="156" t="s">
        <v>1647</v>
      </c>
      <c r="D203" s="68" t="s">
        <v>1493</v>
      </c>
      <c r="E203" s="110"/>
      <c r="F203" s="68" t="s">
        <v>1704</v>
      </c>
      <c r="G203" s="68"/>
      <c r="H203" s="16"/>
      <c r="I203" s="8"/>
      <c r="J203" s="9"/>
      <c r="K203" s="116" t="str">
        <f t="shared" si="6"/>
        <v/>
      </c>
      <c r="L203" s="8" t="str">
        <f t="shared" si="7"/>
        <v/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s="10" customFormat="1" ht="21" customHeight="1" x14ac:dyDescent="0.25">
      <c r="A204" s="20">
        <v>2</v>
      </c>
      <c r="B204" s="111">
        <v>220</v>
      </c>
      <c r="C204" s="178" t="s">
        <v>1491</v>
      </c>
      <c r="D204" s="68" t="s">
        <v>1495</v>
      </c>
      <c r="E204" s="110"/>
      <c r="F204" s="68" t="s">
        <v>1705</v>
      </c>
      <c r="G204" s="68"/>
      <c r="H204" s="16"/>
      <c r="I204" s="8"/>
      <c r="J204" s="9"/>
      <c r="K204" s="116" t="str">
        <f t="shared" si="6"/>
        <v/>
      </c>
      <c r="L204" s="8" t="str">
        <f t="shared" si="7"/>
        <v/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s="10" customFormat="1" ht="21" customHeight="1" x14ac:dyDescent="0.25">
      <c r="A205" s="20">
        <v>2</v>
      </c>
      <c r="B205" s="111">
        <v>220</v>
      </c>
      <c r="C205" s="179"/>
      <c r="D205" s="68" t="s">
        <v>1493</v>
      </c>
      <c r="E205" s="110"/>
      <c r="F205" s="68" t="s">
        <v>1706</v>
      </c>
      <c r="G205" s="68"/>
      <c r="H205" s="16"/>
      <c r="I205" s="8"/>
      <c r="J205" s="9"/>
      <c r="K205" s="116" t="str">
        <f t="shared" si="6"/>
        <v/>
      </c>
      <c r="L205" s="8" t="str">
        <f t="shared" si="7"/>
        <v/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s="10" customFormat="1" ht="21" customHeight="1" x14ac:dyDescent="0.25">
      <c r="A206" s="20">
        <v>2</v>
      </c>
      <c r="B206" s="111">
        <v>220</v>
      </c>
      <c r="C206" s="180"/>
      <c r="D206" s="68" t="s">
        <v>1496</v>
      </c>
      <c r="E206" s="110"/>
      <c r="F206" s="68" t="s">
        <v>1707</v>
      </c>
      <c r="G206" s="68"/>
      <c r="H206" s="16"/>
      <c r="I206" s="8"/>
      <c r="J206" s="9"/>
      <c r="K206" s="116" t="str">
        <f t="shared" si="6"/>
        <v/>
      </c>
      <c r="L206" s="8" t="str">
        <f t="shared" si="7"/>
        <v/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s="10" customFormat="1" ht="21" customHeight="1" x14ac:dyDescent="0.25">
      <c r="A207" s="20">
        <v>2</v>
      </c>
      <c r="B207" s="111">
        <v>220</v>
      </c>
      <c r="C207" s="178" t="s">
        <v>1492</v>
      </c>
      <c r="D207" s="68" t="s">
        <v>1495</v>
      </c>
      <c r="E207" s="110"/>
      <c r="F207" s="68" t="s">
        <v>1708</v>
      </c>
      <c r="G207" s="68"/>
      <c r="H207" s="16"/>
      <c r="I207" s="8"/>
      <c r="J207" s="9"/>
      <c r="K207" s="116" t="str">
        <f t="shared" si="6"/>
        <v/>
      </c>
      <c r="L207" s="8" t="str">
        <f t="shared" si="7"/>
        <v/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s="10" customFormat="1" ht="21" customHeight="1" x14ac:dyDescent="0.25">
      <c r="A208" s="20">
        <v>2</v>
      </c>
      <c r="B208" s="111">
        <v>220</v>
      </c>
      <c r="C208" s="179"/>
      <c r="D208" s="68" t="s">
        <v>1493</v>
      </c>
      <c r="E208" s="110"/>
      <c r="F208" s="68" t="s">
        <v>1709</v>
      </c>
      <c r="G208" s="68"/>
      <c r="H208" s="16"/>
      <c r="I208" s="8"/>
      <c r="J208" s="9"/>
      <c r="K208" s="116" t="str">
        <f t="shared" si="6"/>
        <v/>
      </c>
      <c r="L208" s="8" t="str">
        <f t="shared" si="7"/>
        <v/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s="10" customFormat="1" ht="21" customHeight="1" x14ac:dyDescent="0.25">
      <c r="A209" s="20">
        <v>2</v>
      </c>
      <c r="B209" s="111">
        <v>220</v>
      </c>
      <c r="C209" s="180"/>
      <c r="D209" s="68" t="s">
        <v>1496</v>
      </c>
      <c r="E209" s="110"/>
      <c r="F209" s="68" t="s">
        <v>1710</v>
      </c>
      <c r="G209" s="68"/>
      <c r="H209" s="16"/>
      <c r="I209" s="8"/>
      <c r="J209" s="9"/>
      <c r="K209" s="116" t="str">
        <f t="shared" si="6"/>
        <v/>
      </c>
      <c r="L209" s="8" t="str">
        <f t="shared" si="7"/>
        <v/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s="10" customFormat="1" ht="21" customHeight="1" x14ac:dyDescent="0.25">
      <c r="A210" s="20">
        <v>2</v>
      </c>
      <c r="B210" s="111">
        <v>221</v>
      </c>
      <c r="C210" s="156" t="s">
        <v>1647</v>
      </c>
      <c r="D210" s="68" t="s">
        <v>1493</v>
      </c>
      <c r="E210" s="110"/>
      <c r="F210" s="68" t="s">
        <v>1711</v>
      </c>
      <c r="G210" s="68"/>
      <c r="H210" s="16"/>
      <c r="I210" s="8"/>
      <c r="J210" s="9"/>
      <c r="K210" s="116" t="str">
        <f t="shared" si="6"/>
        <v/>
      </c>
      <c r="L210" s="8" t="str">
        <f t="shared" si="7"/>
        <v/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s="10" customFormat="1" ht="21" customHeight="1" x14ac:dyDescent="0.25">
      <c r="A211" s="20">
        <v>2</v>
      </c>
      <c r="B211" s="111">
        <v>221</v>
      </c>
      <c r="C211" s="178" t="s">
        <v>1491</v>
      </c>
      <c r="D211" s="68" t="s">
        <v>1495</v>
      </c>
      <c r="E211" s="110"/>
      <c r="F211" s="68" t="s">
        <v>1712</v>
      </c>
      <c r="G211" s="68"/>
      <c r="H211" s="16"/>
      <c r="I211" s="8"/>
      <c r="J211" s="9"/>
      <c r="K211" s="116" t="str">
        <f t="shared" si="6"/>
        <v/>
      </c>
      <c r="L211" s="8" t="str">
        <f t="shared" si="7"/>
        <v/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s="10" customFormat="1" ht="21" customHeight="1" x14ac:dyDescent="0.25">
      <c r="A212" s="20">
        <v>2</v>
      </c>
      <c r="B212" s="111">
        <v>221</v>
      </c>
      <c r="C212" s="179"/>
      <c r="D212" s="68" t="s">
        <v>1493</v>
      </c>
      <c r="E212" s="110"/>
      <c r="F212" s="68" t="s">
        <v>1713</v>
      </c>
      <c r="G212" s="68"/>
      <c r="H212" s="16"/>
      <c r="I212" s="8"/>
      <c r="J212" s="9"/>
      <c r="K212" s="116" t="str">
        <f t="shared" si="6"/>
        <v/>
      </c>
      <c r="L212" s="8" t="str">
        <f t="shared" si="7"/>
        <v/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s="10" customFormat="1" ht="21" customHeight="1" x14ac:dyDescent="0.25">
      <c r="A213" s="20">
        <v>2</v>
      </c>
      <c r="B213" s="111">
        <v>221</v>
      </c>
      <c r="C213" s="180"/>
      <c r="D213" s="68" t="s">
        <v>1496</v>
      </c>
      <c r="E213" s="110"/>
      <c r="F213" s="68" t="s">
        <v>1714</v>
      </c>
      <c r="G213" s="68"/>
      <c r="H213" s="16"/>
      <c r="I213" s="8"/>
      <c r="J213" s="9"/>
      <c r="K213" s="116" t="str">
        <f t="shared" si="6"/>
        <v/>
      </c>
      <c r="L213" s="8" t="str">
        <f t="shared" si="7"/>
        <v/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s="10" customFormat="1" ht="21" customHeight="1" x14ac:dyDescent="0.25">
      <c r="A214" s="20">
        <v>2</v>
      </c>
      <c r="B214" s="111">
        <v>221</v>
      </c>
      <c r="C214" s="178" t="s">
        <v>1492</v>
      </c>
      <c r="D214" s="68" t="s">
        <v>1495</v>
      </c>
      <c r="E214" s="110"/>
      <c r="F214" s="68" t="s">
        <v>1715</v>
      </c>
      <c r="G214" s="68"/>
      <c r="H214" s="16"/>
      <c r="I214" s="8"/>
      <c r="J214" s="9"/>
      <c r="K214" s="116" t="str">
        <f t="shared" si="6"/>
        <v/>
      </c>
      <c r="L214" s="8" t="str">
        <f t="shared" si="7"/>
        <v/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s="10" customFormat="1" ht="21" customHeight="1" x14ac:dyDescent="0.25">
      <c r="A215" s="20">
        <v>2</v>
      </c>
      <c r="B215" s="111">
        <v>221</v>
      </c>
      <c r="C215" s="179"/>
      <c r="D215" s="68" t="s">
        <v>1493</v>
      </c>
      <c r="E215" s="110"/>
      <c r="F215" s="68" t="s">
        <v>1716</v>
      </c>
      <c r="G215" s="68"/>
      <c r="H215" s="16"/>
      <c r="I215" s="8"/>
      <c r="J215" s="9"/>
      <c r="K215" s="116" t="str">
        <f t="shared" si="6"/>
        <v/>
      </c>
      <c r="L215" s="8" t="str">
        <f t="shared" si="7"/>
        <v/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s="10" customFormat="1" ht="21" customHeight="1" x14ac:dyDescent="0.25">
      <c r="A216" s="20">
        <v>2</v>
      </c>
      <c r="B216" s="111">
        <v>221</v>
      </c>
      <c r="C216" s="180"/>
      <c r="D216" s="68" t="s">
        <v>1496</v>
      </c>
      <c r="E216" s="110"/>
      <c r="F216" s="68" t="s">
        <v>1717</v>
      </c>
      <c r="G216" s="68"/>
      <c r="H216" s="16"/>
      <c r="I216" s="8"/>
      <c r="J216" s="9"/>
      <c r="K216" s="116" t="str">
        <f t="shared" si="6"/>
        <v/>
      </c>
      <c r="L216" s="8" t="str">
        <f t="shared" si="7"/>
        <v/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s="10" customFormat="1" ht="21" customHeight="1" x14ac:dyDescent="0.25">
      <c r="A217" s="20">
        <v>2</v>
      </c>
      <c r="B217" s="111">
        <v>222</v>
      </c>
      <c r="C217" s="156" t="s">
        <v>1647</v>
      </c>
      <c r="D217" s="68" t="s">
        <v>1493</v>
      </c>
      <c r="E217" s="110"/>
      <c r="F217" s="68" t="s">
        <v>1718</v>
      </c>
      <c r="G217" s="68"/>
      <c r="H217" s="16"/>
      <c r="I217" s="8"/>
      <c r="J217" s="9"/>
      <c r="K217" s="116" t="str">
        <f t="shared" si="6"/>
        <v/>
      </c>
      <c r="L217" s="8" t="str">
        <f t="shared" si="7"/>
        <v/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s="10" customFormat="1" ht="21" customHeight="1" x14ac:dyDescent="0.25">
      <c r="A218" s="20">
        <v>2</v>
      </c>
      <c r="B218" s="111">
        <v>222</v>
      </c>
      <c r="C218" s="178" t="s">
        <v>1491</v>
      </c>
      <c r="D218" s="68" t="s">
        <v>1495</v>
      </c>
      <c r="E218" s="110"/>
      <c r="F218" s="68" t="s">
        <v>1719</v>
      </c>
      <c r="G218" s="68"/>
      <c r="H218" s="16"/>
      <c r="I218" s="8"/>
      <c r="J218" s="9"/>
      <c r="K218" s="116" t="str">
        <f t="shared" si="6"/>
        <v/>
      </c>
      <c r="L218" s="8" t="str">
        <f t="shared" si="7"/>
        <v/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s="10" customFormat="1" ht="21" customHeight="1" x14ac:dyDescent="0.25">
      <c r="A219" s="20">
        <v>2</v>
      </c>
      <c r="B219" s="111">
        <v>222</v>
      </c>
      <c r="C219" s="179"/>
      <c r="D219" s="68" t="s">
        <v>1493</v>
      </c>
      <c r="E219" s="110"/>
      <c r="F219" s="68" t="s">
        <v>1720</v>
      </c>
      <c r="G219" s="68"/>
      <c r="H219" s="16"/>
      <c r="I219" s="8"/>
      <c r="J219" s="9"/>
      <c r="K219" s="116" t="str">
        <f t="shared" si="6"/>
        <v/>
      </c>
      <c r="L219" s="8" t="str">
        <f t="shared" si="7"/>
        <v/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s="10" customFormat="1" ht="21" customHeight="1" x14ac:dyDescent="0.25">
      <c r="A220" s="20">
        <v>2</v>
      </c>
      <c r="B220" s="111">
        <v>222</v>
      </c>
      <c r="C220" s="180"/>
      <c r="D220" s="68" t="s">
        <v>1496</v>
      </c>
      <c r="E220" s="110"/>
      <c r="F220" s="68" t="s">
        <v>1721</v>
      </c>
      <c r="G220" s="68"/>
      <c r="H220" s="16"/>
      <c r="I220" s="8"/>
      <c r="J220" s="9"/>
      <c r="K220" s="116" t="str">
        <f t="shared" si="6"/>
        <v/>
      </c>
      <c r="L220" s="8" t="str">
        <f t="shared" si="7"/>
        <v/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s="10" customFormat="1" ht="21" customHeight="1" x14ac:dyDescent="0.25">
      <c r="A221" s="20">
        <v>2</v>
      </c>
      <c r="B221" s="111">
        <v>222</v>
      </c>
      <c r="C221" s="178" t="s">
        <v>1492</v>
      </c>
      <c r="D221" s="68" t="s">
        <v>1495</v>
      </c>
      <c r="E221" s="110"/>
      <c r="F221" s="68" t="s">
        <v>1722</v>
      </c>
      <c r="G221" s="68"/>
      <c r="H221" s="16"/>
      <c r="I221" s="8"/>
      <c r="J221" s="9"/>
      <c r="K221" s="116" t="str">
        <f t="shared" si="6"/>
        <v/>
      </c>
      <c r="L221" s="8" t="str">
        <f t="shared" si="7"/>
        <v/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s="10" customFormat="1" ht="21" customHeight="1" x14ac:dyDescent="0.25">
      <c r="A222" s="20">
        <v>2</v>
      </c>
      <c r="B222" s="111">
        <v>222</v>
      </c>
      <c r="C222" s="179"/>
      <c r="D222" s="68" t="s">
        <v>1493</v>
      </c>
      <c r="E222" s="110"/>
      <c r="F222" s="68" t="s">
        <v>1723</v>
      </c>
      <c r="G222" s="68"/>
      <c r="H222" s="16"/>
      <c r="I222" s="8"/>
      <c r="J222" s="9"/>
      <c r="K222" s="116" t="str">
        <f t="shared" si="6"/>
        <v/>
      </c>
      <c r="L222" s="8" t="str">
        <f t="shared" si="7"/>
        <v/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s="10" customFormat="1" ht="21" customHeight="1" x14ac:dyDescent="0.25">
      <c r="A223" s="20">
        <v>2</v>
      </c>
      <c r="B223" s="111">
        <v>222</v>
      </c>
      <c r="C223" s="180"/>
      <c r="D223" s="68" t="s">
        <v>1496</v>
      </c>
      <c r="E223" s="110"/>
      <c r="F223" s="68" t="s">
        <v>1724</v>
      </c>
      <c r="G223" s="68"/>
      <c r="H223" s="16"/>
      <c r="I223" s="8"/>
      <c r="J223" s="9"/>
      <c r="K223" s="116" t="str">
        <f t="shared" si="6"/>
        <v/>
      </c>
      <c r="L223" s="8" t="str">
        <f t="shared" si="7"/>
        <v/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s="10" customFormat="1" ht="21" customHeight="1" x14ac:dyDescent="0.25">
      <c r="A224" s="20">
        <v>2</v>
      </c>
      <c r="B224" s="111">
        <v>223</v>
      </c>
      <c r="C224" s="156" t="s">
        <v>1647</v>
      </c>
      <c r="D224" s="68" t="s">
        <v>1493</v>
      </c>
      <c r="E224" s="110"/>
      <c r="F224" s="68" t="s">
        <v>1725</v>
      </c>
      <c r="G224" s="68"/>
      <c r="H224" s="16"/>
      <c r="I224" s="8"/>
      <c r="J224" s="9"/>
      <c r="K224" s="116" t="str">
        <f t="shared" si="6"/>
        <v/>
      </c>
      <c r="L224" s="8" t="str">
        <f t="shared" si="7"/>
        <v/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s="10" customFormat="1" ht="21" customHeight="1" x14ac:dyDescent="0.25">
      <c r="A225" s="20">
        <v>2</v>
      </c>
      <c r="B225" s="111">
        <v>223</v>
      </c>
      <c r="C225" s="178" t="s">
        <v>1491</v>
      </c>
      <c r="D225" s="68" t="s">
        <v>1495</v>
      </c>
      <c r="E225" s="110"/>
      <c r="F225" s="68" t="s">
        <v>1726</v>
      </c>
      <c r="G225" s="68"/>
      <c r="H225" s="16"/>
      <c r="I225" s="8"/>
      <c r="J225" s="9"/>
      <c r="K225" s="116" t="str">
        <f t="shared" si="6"/>
        <v/>
      </c>
      <c r="L225" s="8" t="str">
        <f t="shared" si="7"/>
        <v/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s="10" customFormat="1" ht="21" customHeight="1" x14ac:dyDescent="0.25">
      <c r="A226" s="20">
        <v>2</v>
      </c>
      <c r="B226" s="111">
        <v>223</v>
      </c>
      <c r="C226" s="179"/>
      <c r="D226" s="68" t="s">
        <v>1493</v>
      </c>
      <c r="E226" s="110"/>
      <c r="F226" s="68" t="s">
        <v>1727</v>
      </c>
      <c r="G226" s="68"/>
      <c r="H226" s="16"/>
      <c r="I226" s="8"/>
      <c r="J226" s="9"/>
      <c r="K226" s="116" t="str">
        <f t="shared" si="6"/>
        <v/>
      </c>
      <c r="L226" s="8" t="str">
        <f t="shared" si="7"/>
        <v/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s="10" customFormat="1" ht="21" customHeight="1" x14ac:dyDescent="0.25">
      <c r="A227" s="20">
        <v>2</v>
      </c>
      <c r="B227" s="111">
        <v>223</v>
      </c>
      <c r="C227" s="180"/>
      <c r="D227" s="68" t="s">
        <v>1496</v>
      </c>
      <c r="E227" s="110"/>
      <c r="F227" s="68" t="s">
        <v>1728</v>
      </c>
      <c r="G227" s="68"/>
      <c r="H227" s="16"/>
      <c r="I227" s="8"/>
      <c r="J227" s="9"/>
      <c r="K227" s="116" t="str">
        <f t="shared" si="6"/>
        <v/>
      </c>
      <c r="L227" s="8" t="str">
        <f t="shared" si="7"/>
        <v/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s="10" customFormat="1" ht="21" customHeight="1" x14ac:dyDescent="0.25">
      <c r="A228" s="20">
        <v>2</v>
      </c>
      <c r="B228" s="111">
        <v>223</v>
      </c>
      <c r="C228" s="178" t="s">
        <v>1492</v>
      </c>
      <c r="D228" s="68" t="s">
        <v>1495</v>
      </c>
      <c r="E228" s="110"/>
      <c r="F228" s="68" t="s">
        <v>1729</v>
      </c>
      <c r="G228" s="68"/>
      <c r="H228" s="16"/>
      <c r="I228" s="8"/>
      <c r="J228" s="9"/>
      <c r="K228" s="116" t="str">
        <f t="shared" si="6"/>
        <v/>
      </c>
      <c r="L228" s="8" t="str">
        <f t="shared" si="7"/>
        <v/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s="10" customFormat="1" ht="21" customHeight="1" x14ac:dyDescent="0.25">
      <c r="A229" s="20">
        <v>2</v>
      </c>
      <c r="B229" s="111">
        <v>223</v>
      </c>
      <c r="C229" s="179"/>
      <c r="D229" s="68" t="s">
        <v>1493</v>
      </c>
      <c r="E229" s="110"/>
      <c r="F229" s="68" t="s">
        <v>1730</v>
      </c>
      <c r="G229" s="68"/>
      <c r="H229" s="16"/>
      <c r="I229" s="8"/>
      <c r="J229" s="9"/>
      <c r="K229" s="116" t="str">
        <f t="shared" si="6"/>
        <v/>
      </c>
      <c r="L229" s="8" t="str">
        <f t="shared" si="7"/>
        <v/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s="10" customFormat="1" ht="21" customHeight="1" x14ac:dyDescent="0.25">
      <c r="A230" s="20">
        <v>2</v>
      </c>
      <c r="B230" s="111">
        <v>223</v>
      </c>
      <c r="C230" s="180"/>
      <c r="D230" s="68" t="s">
        <v>1496</v>
      </c>
      <c r="E230" s="110"/>
      <c r="F230" s="68" t="s">
        <v>1731</v>
      </c>
      <c r="G230" s="68"/>
      <c r="H230" s="16"/>
      <c r="I230" s="8"/>
      <c r="J230" s="9"/>
      <c r="K230" s="116" t="str">
        <f t="shared" si="6"/>
        <v/>
      </c>
      <c r="L230" s="8" t="str">
        <f t="shared" si="7"/>
        <v/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s="10" customFormat="1" ht="21" customHeight="1" x14ac:dyDescent="0.25">
      <c r="A231" s="20">
        <v>3</v>
      </c>
      <c r="B231" s="111">
        <v>302</v>
      </c>
      <c r="C231" s="156" t="s">
        <v>1647</v>
      </c>
      <c r="D231" s="68" t="s">
        <v>1493</v>
      </c>
      <c r="E231" s="110"/>
      <c r="F231" s="68" t="s">
        <v>1732</v>
      </c>
      <c r="G231" s="68"/>
      <c r="H231" s="16"/>
      <c r="I231" s="8"/>
      <c r="J231" s="9"/>
      <c r="K231" s="116" t="str">
        <f t="shared" si="6"/>
        <v/>
      </c>
      <c r="L231" s="8" t="str">
        <f t="shared" si="7"/>
        <v/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s="10" customFormat="1" ht="21" customHeight="1" x14ac:dyDescent="0.25">
      <c r="A232" s="20">
        <v>3</v>
      </c>
      <c r="B232" s="111">
        <v>302</v>
      </c>
      <c r="C232" s="178" t="s">
        <v>1491</v>
      </c>
      <c r="D232" s="68" t="s">
        <v>1495</v>
      </c>
      <c r="E232" s="110"/>
      <c r="F232" s="68" t="s">
        <v>1733</v>
      </c>
      <c r="G232" s="68"/>
      <c r="H232" s="16"/>
      <c r="I232" s="8"/>
      <c r="J232" s="9"/>
      <c r="K232" s="116" t="str">
        <f t="shared" si="6"/>
        <v/>
      </c>
      <c r="L232" s="8" t="str">
        <f t="shared" si="7"/>
        <v/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s="10" customFormat="1" ht="21" customHeight="1" x14ac:dyDescent="0.25">
      <c r="A233" s="20">
        <v>3</v>
      </c>
      <c r="B233" s="111">
        <v>302</v>
      </c>
      <c r="C233" s="179"/>
      <c r="D233" s="68" t="s">
        <v>1493</v>
      </c>
      <c r="E233" s="110"/>
      <c r="F233" s="68" t="s">
        <v>1734</v>
      </c>
      <c r="G233" s="68"/>
      <c r="H233" s="16"/>
      <c r="I233" s="8"/>
      <c r="J233" s="9"/>
      <c r="K233" s="116" t="str">
        <f t="shared" si="6"/>
        <v/>
      </c>
      <c r="L233" s="8" t="str">
        <f t="shared" si="7"/>
        <v/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s="10" customFormat="1" ht="21" customHeight="1" x14ac:dyDescent="0.25">
      <c r="A234" s="20">
        <v>3</v>
      </c>
      <c r="B234" s="111">
        <v>302</v>
      </c>
      <c r="C234" s="180"/>
      <c r="D234" s="68" t="s">
        <v>1496</v>
      </c>
      <c r="E234" s="110"/>
      <c r="F234" s="68" t="s">
        <v>1735</v>
      </c>
      <c r="G234" s="68"/>
      <c r="H234" s="16"/>
      <c r="I234" s="8"/>
      <c r="J234" s="9"/>
      <c r="K234" s="116" t="str">
        <f t="shared" si="6"/>
        <v/>
      </c>
      <c r="L234" s="8" t="str">
        <f t="shared" si="7"/>
        <v/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s="10" customFormat="1" ht="21" customHeight="1" x14ac:dyDescent="0.25">
      <c r="A235" s="20">
        <v>3</v>
      </c>
      <c r="B235" s="111">
        <v>302</v>
      </c>
      <c r="C235" s="178" t="s">
        <v>1492</v>
      </c>
      <c r="D235" s="68" t="s">
        <v>1495</v>
      </c>
      <c r="E235" s="110"/>
      <c r="F235" s="68" t="s">
        <v>1736</v>
      </c>
      <c r="G235" s="68"/>
      <c r="H235" s="16"/>
      <c r="I235" s="8"/>
      <c r="J235" s="9"/>
      <c r="K235" s="116" t="str">
        <f t="shared" si="6"/>
        <v/>
      </c>
      <c r="L235" s="8" t="str">
        <f t="shared" si="7"/>
        <v/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s="10" customFormat="1" ht="21" customHeight="1" x14ac:dyDescent="0.25">
      <c r="A236" s="20">
        <v>3</v>
      </c>
      <c r="B236" s="111">
        <v>302</v>
      </c>
      <c r="C236" s="179"/>
      <c r="D236" s="68" t="s">
        <v>1493</v>
      </c>
      <c r="E236" s="110"/>
      <c r="F236" s="68" t="s">
        <v>1737</v>
      </c>
      <c r="G236" s="68"/>
      <c r="H236" s="16"/>
      <c r="I236" s="8"/>
      <c r="J236" s="9"/>
      <c r="K236" s="116" t="str">
        <f t="shared" si="6"/>
        <v/>
      </c>
      <c r="L236" s="8" t="str">
        <f t="shared" si="7"/>
        <v/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s="10" customFormat="1" ht="21" customHeight="1" x14ac:dyDescent="0.25">
      <c r="A237" s="20">
        <v>3</v>
      </c>
      <c r="B237" s="111">
        <v>302</v>
      </c>
      <c r="C237" s="180"/>
      <c r="D237" s="68" t="s">
        <v>1496</v>
      </c>
      <c r="E237" s="110"/>
      <c r="F237" s="68" t="s">
        <v>1738</v>
      </c>
      <c r="G237" s="68"/>
      <c r="H237" s="16"/>
      <c r="I237" s="8"/>
      <c r="J237" s="9"/>
      <c r="K237" s="116" t="str">
        <f t="shared" si="6"/>
        <v/>
      </c>
      <c r="L237" s="8" t="str">
        <f t="shared" si="7"/>
        <v/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s="10" customFormat="1" ht="21" customHeight="1" x14ac:dyDescent="0.25">
      <c r="A238" s="20">
        <v>3</v>
      </c>
      <c r="B238" s="111">
        <v>303</v>
      </c>
      <c r="C238" s="156" t="s">
        <v>1647</v>
      </c>
      <c r="D238" s="68" t="s">
        <v>1493</v>
      </c>
      <c r="E238" s="110"/>
      <c r="F238" s="68" t="s">
        <v>1753</v>
      </c>
      <c r="G238" s="68"/>
      <c r="H238" s="16"/>
      <c r="I238" s="8"/>
      <c r="J238" s="9"/>
      <c r="K238" s="116" t="str">
        <f t="shared" si="6"/>
        <v/>
      </c>
      <c r="L238" s="8" t="str">
        <f t="shared" si="7"/>
        <v/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s="10" customFormat="1" ht="21" customHeight="1" x14ac:dyDescent="0.25">
      <c r="A239" s="20">
        <v>3</v>
      </c>
      <c r="B239" s="111">
        <v>303</v>
      </c>
      <c r="C239" s="178" t="s">
        <v>1491</v>
      </c>
      <c r="D239" s="68" t="s">
        <v>1495</v>
      </c>
      <c r="E239" s="110"/>
      <c r="F239" s="68" t="s">
        <v>1754</v>
      </c>
      <c r="G239" s="68"/>
      <c r="H239" s="16"/>
      <c r="I239" s="8"/>
      <c r="J239" s="9"/>
      <c r="K239" s="116" t="str">
        <f t="shared" si="6"/>
        <v/>
      </c>
      <c r="L239" s="8" t="str">
        <f t="shared" si="7"/>
        <v/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s="10" customFormat="1" ht="21" customHeight="1" x14ac:dyDescent="0.25">
      <c r="A240" s="20">
        <v>3</v>
      </c>
      <c r="B240" s="111">
        <v>303</v>
      </c>
      <c r="C240" s="179"/>
      <c r="D240" s="68" t="s">
        <v>1493</v>
      </c>
      <c r="E240" s="110"/>
      <c r="F240" s="68" t="s">
        <v>1755</v>
      </c>
      <c r="G240" s="68"/>
      <c r="H240" s="16"/>
      <c r="I240" s="8"/>
      <c r="J240" s="9"/>
      <c r="K240" s="116" t="str">
        <f t="shared" si="6"/>
        <v/>
      </c>
      <c r="L240" s="8" t="str">
        <f t="shared" si="7"/>
        <v/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s="10" customFormat="1" ht="21" customHeight="1" x14ac:dyDescent="0.25">
      <c r="A241" s="20">
        <v>3</v>
      </c>
      <c r="B241" s="111">
        <v>303</v>
      </c>
      <c r="C241" s="180"/>
      <c r="D241" s="68" t="s">
        <v>1496</v>
      </c>
      <c r="E241" s="110"/>
      <c r="F241" s="68" t="s">
        <v>1756</v>
      </c>
      <c r="G241" s="68"/>
      <c r="H241" s="16" t="s">
        <v>1352</v>
      </c>
      <c r="I241" s="8"/>
      <c r="J241" s="9"/>
      <c r="K241" s="116" t="str">
        <f t="shared" si="6"/>
        <v>YES</v>
      </c>
      <c r="L241" s="8" t="str">
        <f t="shared" si="7"/>
        <v>YES</v>
      </c>
      <c r="M241" s="5"/>
      <c r="N241" s="5"/>
      <c r="O241" s="5"/>
      <c r="P241" s="5"/>
      <c r="Q241" s="5"/>
      <c r="R241" s="5"/>
      <c r="S241" s="5">
        <v>1</v>
      </c>
      <c r="T241" s="5"/>
      <c r="U241" s="5"/>
      <c r="V241" s="5"/>
      <c r="W241" s="5"/>
    </row>
    <row r="242" spans="1:23" s="10" customFormat="1" ht="21" customHeight="1" x14ac:dyDescent="0.25">
      <c r="A242" s="20">
        <v>3</v>
      </c>
      <c r="B242" s="111">
        <v>303</v>
      </c>
      <c r="C242" s="178" t="s">
        <v>1492</v>
      </c>
      <c r="D242" s="68" t="s">
        <v>1495</v>
      </c>
      <c r="E242" s="110"/>
      <c r="F242" s="68" t="s">
        <v>1757</v>
      </c>
      <c r="G242" s="68"/>
      <c r="H242" s="16"/>
      <c r="I242" s="8"/>
      <c r="J242" s="9"/>
      <c r="K242" s="116" t="str">
        <f t="shared" si="6"/>
        <v/>
      </c>
      <c r="L242" s="8" t="str">
        <f t="shared" si="7"/>
        <v/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s="10" customFormat="1" ht="21" customHeight="1" x14ac:dyDescent="0.25">
      <c r="A243" s="20">
        <v>3</v>
      </c>
      <c r="B243" s="111">
        <v>303</v>
      </c>
      <c r="C243" s="179"/>
      <c r="D243" s="68" t="s">
        <v>1493</v>
      </c>
      <c r="E243" s="110"/>
      <c r="F243" s="68" t="s">
        <v>1758</v>
      </c>
      <c r="G243" s="68"/>
      <c r="H243" s="16"/>
      <c r="I243" s="8"/>
      <c r="J243" s="9"/>
      <c r="K243" s="116" t="str">
        <f t="shared" si="6"/>
        <v/>
      </c>
      <c r="L243" s="8" t="str">
        <f t="shared" si="7"/>
        <v/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s="10" customFormat="1" ht="21" customHeight="1" x14ac:dyDescent="0.25">
      <c r="A244" s="20">
        <v>3</v>
      </c>
      <c r="B244" s="111">
        <v>303</v>
      </c>
      <c r="C244" s="180"/>
      <c r="D244" s="68" t="s">
        <v>1496</v>
      </c>
      <c r="E244" s="110"/>
      <c r="F244" s="68" t="s">
        <v>1759</v>
      </c>
      <c r="G244" s="68"/>
      <c r="H244" s="16"/>
      <c r="I244" s="8"/>
      <c r="J244" s="9"/>
      <c r="K244" s="116" t="str">
        <f t="shared" si="6"/>
        <v/>
      </c>
      <c r="L244" s="8" t="str">
        <f t="shared" si="7"/>
        <v/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s="10" customFormat="1" ht="21" customHeight="1" x14ac:dyDescent="0.25">
      <c r="A245" s="20">
        <v>3</v>
      </c>
      <c r="B245" s="111">
        <v>304</v>
      </c>
      <c r="C245" s="156" t="s">
        <v>1647</v>
      </c>
      <c r="D245" s="68" t="s">
        <v>1493</v>
      </c>
      <c r="E245" s="110"/>
      <c r="F245" s="68" t="s">
        <v>1746</v>
      </c>
      <c r="G245" s="68"/>
      <c r="H245" s="16"/>
      <c r="I245" s="8"/>
      <c r="J245" s="9"/>
      <c r="K245" s="116" t="str">
        <f t="shared" si="6"/>
        <v/>
      </c>
      <c r="L245" s="8" t="str">
        <f t="shared" si="7"/>
        <v/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s="10" customFormat="1" ht="21" customHeight="1" x14ac:dyDescent="0.25">
      <c r="A246" s="20">
        <v>3</v>
      </c>
      <c r="B246" s="111">
        <v>304</v>
      </c>
      <c r="C246" s="178" t="s">
        <v>1491</v>
      </c>
      <c r="D246" s="68" t="s">
        <v>1495</v>
      </c>
      <c r="E246" s="110"/>
      <c r="F246" s="68" t="s">
        <v>1747</v>
      </c>
      <c r="G246" s="68"/>
      <c r="H246" s="16"/>
      <c r="I246" s="8"/>
      <c r="J246" s="9"/>
      <c r="K246" s="116" t="str">
        <f t="shared" si="6"/>
        <v/>
      </c>
      <c r="L246" s="8" t="str">
        <f t="shared" si="7"/>
        <v/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s="10" customFormat="1" ht="21" customHeight="1" x14ac:dyDescent="0.25">
      <c r="A247" s="20">
        <v>3</v>
      </c>
      <c r="B247" s="111">
        <v>304</v>
      </c>
      <c r="C247" s="179"/>
      <c r="D247" s="68" t="s">
        <v>1493</v>
      </c>
      <c r="E247" s="110"/>
      <c r="F247" s="68" t="s">
        <v>1748</v>
      </c>
      <c r="G247" s="68"/>
      <c r="H247" s="16"/>
      <c r="I247" s="8"/>
      <c r="J247" s="9"/>
      <c r="K247" s="116" t="str">
        <f t="shared" si="6"/>
        <v/>
      </c>
      <c r="L247" s="8" t="str">
        <f t="shared" si="7"/>
        <v/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s="10" customFormat="1" ht="21" customHeight="1" x14ac:dyDescent="0.25">
      <c r="A248" s="20">
        <v>3</v>
      </c>
      <c r="B248" s="111">
        <v>304</v>
      </c>
      <c r="C248" s="180"/>
      <c r="D248" s="68" t="s">
        <v>1496</v>
      </c>
      <c r="E248" s="110"/>
      <c r="F248" s="68" t="s">
        <v>1749</v>
      </c>
      <c r="G248" s="68"/>
      <c r="H248" s="16"/>
      <c r="I248" s="8"/>
      <c r="J248" s="9"/>
      <c r="K248" s="116" t="str">
        <f t="shared" si="6"/>
        <v/>
      </c>
      <c r="L248" s="8" t="str">
        <f t="shared" si="7"/>
        <v/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s="10" customFormat="1" ht="21" customHeight="1" x14ac:dyDescent="0.25">
      <c r="A249" s="20">
        <v>3</v>
      </c>
      <c r="B249" s="111">
        <v>304</v>
      </c>
      <c r="C249" s="178" t="s">
        <v>1492</v>
      </c>
      <c r="D249" s="68" t="s">
        <v>1495</v>
      </c>
      <c r="E249" s="110"/>
      <c r="F249" s="68" t="s">
        <v>1750</v>
      </c>
      <c r="G249" s="68"/>
      <c r="H249" s="16"/>
      <c r="I249" s="8"/>
      <c r="J249" s="9"/>
      <c r="K249" s="116" t="str">
        <f t="shared" si="6"/>
        <v/>
      </c>
      <c r="L249" s="8" t="str">
        <f t="shared" si="7"/>
        <v/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s="10" customFormat="1" ht="21" customHeight="1" x14ac:dyDescent="0.25">
      <c r="A250" s="20">
        <v>3</v>
      </c>
      <c r="B250" s="111">
        <v>304</v>
      </c>
      <c r="C250" s="179"/>
      <c r="D250" s="68" t="s">
        <v>1493</v>
      </c>
      <c r="E250" s="110"/>
      <c r="F250" s="68" t="s">
        <v>1751</v>
      </c>
      <c r="G250" s="68"/>
      <c r="H250" s="16"/>
      <c r="I250" s="8"/>
      <c r="J250" s="9"/>
      <c r="K250" s="116" t="str">
        <f t="shared" si="6"/>
        <v/>
      </c>
      <c r="L250" s="8" t="str">
        <f t="shared" si="7"/>
        <v/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s="10" customFormat="1" ht="21" customHeight="1" x14ac:dyDescent="0.25">
      <c r="A251" s="20">
        <v>3</v>
      </c>
      <c r="B251" s="111">
        <v>304</v>
      </c>
      <c r="C251" s="180"/>
      <c r="D251" s="68" t="s">
        <v>1496</v>
      </c>
      <c r="E251" s="110"/>
      <c r="F251" s="68" t="s">
        <v>1752</v>
      </c>
      <c r="G251" s="68"/>
      <c r="H251" s="16"/>
      <c r="I251" s="8"/>
      <c r="J251" s="9"/>
      <c r="K251" s="116" t="str">
        <f t="shared" si="6"/>
        <v/>
      </c>
      <c r="L251" s="8" t="str">
        <f t="shared" si="7"/>
        <v/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s="10" customFormat="1" ht="21" customHeight="1" x14ac:dyDescent="0.25">
      <c r="A252" s="20">
        <v>3</v>
      </c>
      <c r="B252" s="111">
        <v>305</v>
      </c>
      <c r="C252" s="156" t="s">
        <v>1647</v>
      </c>
      <c r="D252" s="68" t="s">
        <v>1493</v>
      </c>
      <c r="E252" s="110"/>
      <c r="F252" s="68" t="s">
        <v>1739</v>
      </c>
      <c r="G252" s="68"/>
      <c r="H252" s="16"/>
      <c r="I252" s="8"/>
      <c r="J252" s="9"/>
      <c r="K252" s="116" t="str">
        <f t="shared" si="6"/>
        <v/>
      </c>
      <c r="L252" s="8" t="str">
        <f t="shared" si="7"/>
        <v/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s="10" customFormat="1" ht="21" customHeight="1" x14ac:dyDescent="0.25">
      <c r="A253" s="20">
        <v>3</v>
      </c>
      <c r="B253" s="111">
        <v>305</v>
      </c>
      <c r="C253" s="178" t="s">
        <v>1491</v>
      </c>
      <c r="D253" s="68" t="s">
        <v>1495</v>
      </c>
      <c r="E253" s="110"/>
      <c r="F253" s="68" t="s">
        <v>1740</v>
      </c>
      <c r="G253" s="68"/>
      <c r="H253" s="16"/>
      <c r="I253" s="8"/>
      <c r="J253" s="9"/>
      <c r="K253" s="116" t="str">
        <f t="shared" si="6"/>
        <v/>
      </c>
      <c r="L253" s="8" t="str">
        <f t="shared" si="7"/>
        <v/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s="10" customFormat="1" ht="21" customHeight="1" x14ac:dyDescent="0.25">
      <c r="A254" s="20">
        <v>3</v>
      </c>
      <c r="B254" s="111">
        <v>305</v>
      </c>
      <c r="C254" s="179"/>
      <c r="D254" s="68" t="s">
        <v>1493</v>
      </c>
      <c r="E254" s="110"/>
      <c r="F254" s="68" t="s">
        <v>1741</v>
      </c>
      <c r="G254" s="68"/>
      <c r="H254" s="16"/>
      <c r="I254" s="8"/>
      <c r="J254" s="9"/>
      <c r="K254" s="116" t="str">
        <f t="shared" si="6"/>
        <v/>
      </c>
      <c r="L254" s="8" t="str">
        <f t="shared" si="7"/>
        <v/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s="10" customFormat="1" ht="21" customHeight="1" x14ac:dyDescent="0.25">
      <c r="A255" s="20">
        <v>3</v>
      </c>
      <c r="B255" s="111">
        <v>305</v>
      </c>
      <c r="C255" s="180"/>
      <c r="D255" s="68" t="s">
        <v>1496</v>
      </c>
      <c r="E255" s="110"/>
      <c r="F255" s="68" t="s">
        <v>1742</v>
      </c>
      <c r="G255" s="68"/>
      <c r="H255" s="16"/>
      <c r="I255" s="8"/>
      <c r="J255" s="9"/>
      <c r="K255" s="116" t="str">
        <f t="shared" si="6"/>
        <v/>
      </c>
      <c r="L255" s="8" t="str">
        <f t="shared" si="7"/>
        <v/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s="10" customFormat="1" ht="21" customHeight="1" x14ac:dyDescent="0.25">
      <c r="A256" s="20">
        <v>3</v>
      </c>
      <c r="B256" s="111">
        <v>305</v>
      </c>
      <c r="C256" s="178" t="s">
        <v>1492</v>
      </c>
      <c r="D256" s="68" t="s">
        <v>1495</v>
      </c>
      <c r="E256" s="110"/>
      <c r="F256" s="68" t="s">
        <v>1743</v>
      </c>
      <c r="G256" s="68"/>
      <c r="H256" s="16"/>
      <c r="I256" s="8"/>
      <c r="J256" s="9"/>
      <c r="K256" s="116" t="str">
        <f t="shared" si="6"/>
        <v/>
      </c>
      <c r="L256" s="8" t="str">
        <f t="shared" si="7"/>
        <v/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s="10" customFormat="1" ht="21" customHeight="1" x14ac:dyDescent="0.25">
      <c r="A257" s="20">
        <v>3</v>
      </c>
      <c r="B257" s="111">
        <v>305</v>
      </c>
      <c r="C257" s="179"/>
      <c r="D257" s="68" t="s">
        <v>1493</v>
      </c>
      <c r="E257" s="110"/>
      <c r="F257" s="68" t="s">
        <v>1744</v>
      </c>
      <c r="G257" s="68"/>
      <c r="H257" s="16"/>
      <c r="I257" s="8"/>
      <c r="J257" s="9"/>
      <c r="K257" s="116" t="str">
        <f t="shared" si="6"/>
        <v/>
      </c>
      <c r="L257" s="8" t="str">
        <f t="shared" si="7"/>
        <v/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s="10" customFormat="1" ht="21" customHeight="1" x14ac:dyDescent="0.25">
      <c r="A258" s="20">
        <v>3</v>
      </c>
      <c r="B258" s="111">
        <v>305</v>
      </c>
      <c r="C258" s="180"/>
      <c r="D258" s="68" t="s">
        <v>1496</v>
      </c>
      <c r="E258" s="110"/>
      <c r="F258" s="68" t="s">
        <v>1745</v>
      </c>
      <c r="G258" s="68"/>
      <c r="H258" s="16"/>
      <c r="I258" s="8"/>
      <c r="J258" s="9"/>
      <c r="K258" s="116" t="str">
        <f t="shared" si="6"/>
        <v/>
      </c>
      <c r="L258" s="8" t="str">
        <f t="shared" si="7"/>
        <v/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s="10" customFormat="1" ht="21" customHeight="1" x14ac:dyDescent="0.25">
      <c r="A259" s="20">
        <v>3</v>
      </c>
      <c r="B259" s="111">
        <v>306</v>
      </c>
      <c r="C259" s="156" t="s">
        <v>1647</v>
      </c>
      <c r="D259" s="68" t="s">
        <v>1493</v>
      </c>
      <c r="E259" s="110"/>
      <c r="F259" s="68" t="s">
        <v>1760</v>
      </c>
      <c r="G259" s="68"/>
      <c r="H259" s="16"/>
      <c r="I259" s="8"/>
      <c r="J259" s="9"/>
      <c r="K259" s="116" t="str">
        <f t="shared" ref="K259:K322" si="8">IF(AND(ISBLANK(G259),ISBLANK(H259)),"","YES")</f>
        <v/>
      </c>
      <c r="L259" s="8" t="str">
        <f t="shared" ref="L259:L322" si="9">IF(AND(ISBLANK(G259),ISBLANK(H259),ISBLANK(I259)),"","YES")</f>
        <v/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s="10" customFormat="1" ht="21" customHeight="1" x14ac:dyDescent="0.25">
      <c r="A260" s="20">
        <v>3</v>
      </c>
      <c r="B260" s="111">
        <v>306</v>
      </c>
      <c r="C260" s="178" t="s">
        <v>1491</v>
      </c>
      <c r="D260" s="68" t="s">
        <v>1495</v>
      </c>
      <c r="E260" s="110"/>
      <c r="F260" s="68" t="s">
        <v>1761</v>
      </c>
      <c r="G260" s="68"/>
      <c r="H260" s="16"/>
      <c r="I260" s="8"/>
      <c r="J260" s="9"/>
      <c r="K260" s="116" t="str">
        <f t="shared" si="8"/>
        <v/>
      </c>
      <c r="L260" s="8" t="str">
        <f t="shared" si="9"/>
        <v/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s="10" customFormat="1" ht="21" customHeight="1" x14ac:dyDescent="0.25">
      <c r="A261" s="20">
        <v>3</v>
      </c>
      <c r="B261" s="111">
        <v>306</v>
      </c>
      <c r="C261" s="179"/>
      <c r="D261" s="68" t="s">
        <v>1493</v>
      </c>
      <c r="E261" s="110"/>
      <c r="F261" s="68" t="s">
        <v>1762</v>
      </c>
      <c r="G261" s="68"/>
      <c r="H261" s="16"/>
      <c r="I261" s="8"/>
      <c r="J261" s="9"/>
      <c r="K261" s="116" t="str">
        <f t="shared" si="8"/>
        <v/>
      </c>
      <c r="L261" s="8" t="str">
        <f t="shared" si="9"/>
        <v/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s="10" customFormat="1" ht="21" customHeight="1" x14ac:dyDescent="0.25">
      <c r="A262" s="20">
        <v>3</v>
      </c>
      <c r="B262" s="111">
        <v>306</v>
      </c>
      <c r="C262" s="180"/>
      <c r="D262" s="68" t="s">
        <v>1496</v>
      </c>
      <c r="E262" s="110"/>
      <c r="F262" s="68" t="s">
        <v>1763</v>
      </c>
      <c r="G262" s="68"/>
      <c r="H262" s="16"/>
      <c r="I262" s="8"/>
      <c r="J262" s="9"/>
      <c r="K262" s="116" t="str">
        <f t="shared" si="8"/>
        <v/>
      </c>
      <c r="L262" s="8" t="str">
        <f t="shared" si="9"/>
        <v/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s="10" customFormat="1" ht="21" customHeight="1" x14ac:dyDescent="0.25">
      <c r="A263" s="20">
        <v>3</v>
      </c>
      <c r="B263" s="111">
        <v>306</v>
      </c>
      <c r="C263" s="178" t="s">
        <v>1492</v>
      </c>
      <c r="D263" s="68" t="s">
        <v>1495</v>
      </c>
      <c r="E263" s="110"/>
      <c r="F263" s="68" t="s">
        <v>1764</v>
      </c>
      <c r="G263" s="68"/>
      <c r="H263" s="16"/>
      <c r="I263" s="8"/>
      <c r="J263" s="9"/>
      <c r="K263" s="116" t="str">
        <f t="shared" si="8"/>
        <v/>
      </c>
      <c r="L263" s="8" t="str">
        <f t="shared" si="9"/>
        <v/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s="10" customFormat="1" ht="21" customHeight="1" x14ac:dyDescent="0.25">
      <c r="A264" s="20">
        <v>3</v>
      </c>
      <c r="B264" s="111">
        <v>306</v>
      </c>
      <c r="C264" s="179"/>
      <c r="D264" s="68" t="s">
        <v>1493</v>
      </c>
      <c r="E264" s="110"/>
      <c r="F264" s="68" t="s">
        <v>1765</v>
      </c>
      <c r="G264" s="68"/>
      <c r="H264" s="16"/>
      <c r="I264" s="8"/>
      <c r="J264" s="9"/>
      <c r="K264" s="116" t="str">
        <f t="shared" si="8"/>
        <v/>
      </c>
      <c r="L264" s="8" t="str">
        <f t="shared" si="9"/>
        <v/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s="10" customFormat="1" ht="21" customHeight="1" x14ac:dyDescent="0.25">
      <c r="A265" s="20">
        <v>3</v>
      </c>
      <c r="B265" s="111">
        <v>306</v>
      </c>
      <c r="C265" s="180"/>
      <c r="D265" s="68" t="s">
        <v>1496</v>
      </c>
      <c r="E265" s="110"/>
      <c r="F265" s="68" t="s">
        <v>1766</v>
      </c>
      <c r="G265" s="68"/>
      <c r="H265" s="16"/>
      <c r="I265" s="8"/>
      <c r="J265" s="9"/>
      <c r="K265" s="116" t="str">
        <f t="shared" si="8"/>
        <v/>
      </c>
      <c r="L265" s="8" t="str">
        <f t="shared" si="9"/>
        <v/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s="10" customFormat="1" ht="21" customHeight="1" x14ac:dyDescent="0.25">
      <c r="A266" s="20">
        <v>3</v>
      </c>
      <c r="B266" s="111">
        <v>307</v>
      </c>
      <c r="C266" s="156" t="s">
        <v>1647</v>
      </c>
      <c r="D266" s="68" t="s">
        <v>1493</v>
      </c>
      <c r="E266" s="110"/>
      <c r="F266" s="68" t="s">
        <v>1767</v>
      </c>
      <c r="G266" s="68"/>
      <c r="H266" s="16"/>
      <c r="I266" s="8"/>
      <c r="J266" s="9"/>
      <c r="K266" s="116" t="str">
        <f t="shared" si="8"/>
        <v/>
      </c>
      <c r="L266" s="8" t="str">
        <f t="shared" si="9"/>
        <v/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s="10" customFormat="1" ht="21" customHeight="1" x14ac:dyDescent="0.25">
      <c r="A267" s="20">
        <v>3</v>
      </c>
      <c r="B267" s="111">
        <v>307</v>
      </c>
      <c r="C267" s="178" t="s">
        <v>1491</v>
      </c>
      <c r="D267" s="68" t="s">
        <v>1495</v>
      </c>
      <c r="E267" s="110"/>
      <c r="F267" s="68" t="s">
        <v>1768</v>
      </c>
      <c r="G267" s="68"/>
      <c r="H267" s="16"/>
      <c r="I267" s="8"/>
      <c r="J267" s="9"/>
      <c r="K267" s="116" t="str">
        <f t="shared" si="8"/>
        <v/>
      </c>
      <c r="L267" s="8" t="str">
        <f t="shared" si="9"/>
        <v/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s="10" customFormat="1" ht="21" customHeight="1" x14ac:dyDescent="0.25">
      <c r="A268" s="20">
        <v>3</v>
      </c>
      <c r="B268" s="111">
        <v>307</v>
      </c>
      <c r="C268" s="179"/>
      <c r="D268" s="68" t="s">
        <v>1493</v>
      </c>
      <c r="E268" s="110"/>
      <c r="F268" s="68" t="s">
        <v>1769</v>
      </c>
      <c r="G268" s="68"/>
      <c r="H268" s="16"/>
      <c r="I268" s="8"/>
      <c r="J268" s="9"/>
      <c r="K268" s="116" t="str">
        <f t="shared" si="8"/>
        <v/>
      </c>
      <c r="L268" s="8" t="str">
        <f t="shared" si="9"/>
        <v/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s="10" customFormat="1" ht="21" customHeight="1" x14ac:dyDescent="0.25">
      <c r="A269" s="20">
        <v>3</v>
      </c>
      <c r="B269" s="111">
        <v>307</v>
      </c>
      <c r="C269" s="180"/>
      <c r="D269" s="68" t="s">
        <v>1496</v>
      </c>
      <c r="E269" s="110"/>
      <c r="F269" s="68" t="s">
        <v>1770</v>
      </c>
      <c r="G269" s="68"/>
      <c r="H269" s="16"/>
      <c r="I269" s="8"/>
      <c r="J269" s="9"/>
      <c r="K269" s="116" t="str">
        <f t="shared" si="8"/>
        <v/>
      </c>
      <c r="L269" s="8" t="str">
        <f t="shared" si="9"/>
        <v/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s="10" customFormat="1" ht="21" customHeight="1" x14ac:dyDescent="0.25">
      <c r="A270" s="20">
        <v>3</v>
      </c>
      <c r="B270" s="111">
        <v>307</v>
      </c>
      <c r="C270" s="178" t="s">
        <v>1492</v>
      </c>
      <c r="D270" s="68" t="s">
        <v>1495</v>
      </c>
      <c r="E270" s="110"/>
      <c r="F270" s="68" t="s">
        <v>1771</v>
      </c>
      <c r="G270" s="68"/>
      <c r="H270" s="16"/>
      <c r="I270" s="8"/>
      <c r="J270" s="9"/>
      <c r="K270" s="116" t="str">
        <f t="shared" si="8"/>
        <v/>
      </c>
      <c r="L270" s="8" t="str">
        <f t="shared" si="9"/>
        <v/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s="10" customFormat="1" ht="21" customHeight="1" x14ac:dyDescent="0.25">
      <c r="A271" s="20">
        <v>3</v>
      </c>
      <c r="B271" s="111">
        <v>307</v>
      </c>
      <c r="C271" s="179"/>
      <c r="D271" s="68" t="s">
        <v>1493</v>
      </c>
      <c r="E271" s="110"/>
      <c r="F271" s="68" t="s">
        <v>1772</v>
      </c>
      <c r="G271" s="68"/>
      <c r="H271" s="16"/>
      <c r="I271" s="8"/>
      <c r="J271" s="9"/>
      <c r="K271" s="116" t="str">
        <f t="shared" si="8"/>
        <v/>
      </c>
      <c r="L271" s="8" t="str">
        <f t="shared" si="9"/>
        <v/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s="10" customFormat="1" ht="21" customHeight="1" x14ac:dyDescent="0.25">
      <c r="A272" s="20">
        <v>3</v>
      </c>
      <c r="B272" s="111">
        <v>307</v>
      </c>
      <c r="C272" s="180"/>
      <c r="D272" s="68" t="s">
        <v>1496</v>
      </c>
      <c r="E272" s="110"/>
      <c r="F272" s="68" t="s">
        <v>1773</v>
      </c>
      <c r="G272" s="68"/>
      <c r="H272" s="16"/>
      <c r="I272" s="8"/>
      <c r="J272" s="9"/>
      <c r="K272" s="116" t="str">
        <f t="shared" si="8"/>
        <v/>
      </c>
      <c r="L272" s="8" t="str">
        <f t="shared" si="9"/>
        <v/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s="10" customFormat="1" ht="21" customHeight="1" x14ac:dyDescent="0.25">
      <c r="A273" s="20">
        <v>3</v>
      </c>
      <c r="B273" s="111">
        <v>308</v>
      </c>
      <c r="C273" s="156" t="s">
        <v>1647</v>
      </c>
      <c r="D273" s="68" t="s">
        <v>1493</v>
      </c>
      <c r="E273" s="110"/>
      <c r="F273" s="68" t="s">
        <v>1774</v>
      </c>
      <c r="G273" s="68"/>
      <c r="H273" s="16"/>
      <c r="I273" s="8"/>
      <c r="J273" s="9"/>
      <c r="K273" s="116" t="str">
        <f t="shared" si="8"/>
        <v/>
      </c>
      <c r="L273" s="8" t="str">
        <f t="shared" si="9"/>
        <v/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s="10" customFormat="1" ht="21" customHeight="1" x14ac:dyDescent="0.25">
      <c r="A274" s="20">
        <v>3</v>
      </c>
      <c r="B274" s="111">
        <v>308</v>
      </c>
      <c r="C274" s="178" t="s">
        <v>1491</v>
      </c>
      <c r="D274" s="68" t="s">
        <v>1495</v>
      </c>
      <c r="E274" s="110"/>
      <c r="F274" s="68" t="s">
        <v>1775</v>
      </c>
      <c r="G274" s="68"/>
      <c r="H274" s="16"/>
      <c r="I274" s="8"/>
      <c r="J274" s="9"/>
      <c r="K274" s="116" t="str">
        <f t="shared" si="8"/>
        <v/>
      </c>
      <c r="L274" s="8" t="str">
        <f t="shared" si="9"/>
        <v/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s="10" customFormat="1" ht="21" customHeight="1" x14ac:dyDescent="0.25">
      <c r="A275" s="20">
        <v>3</v>
      </c>
      <c r="B275" s="111">
        <v>308</v>
      </c>
      <c r="C275" s="179"/>
      <c r="D275" s="68" t="s">
        <v>1493</v>
      </c>
      <c r="E275" s="110"/>
      <c r="F275" s="68" t="s">
        <v>1776</v>
      </c>
      <c r="G275" s="68"/>
      <c r="H275" s="16"/>
      <c r="I275" s="8"/>
      <c r="J275" s="9"/>
      <c r="K275" s="116" t="str">
        <f t="shared" si="8"/>
        <v/>
      </c>
      <c r="L275" s="8" t="str">
        <f t="shared" si="9"/>
        <v/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s="10" customFormat="1" ht="21" customHeight="1" x14ac:dyDescent="0.25">
      <c r="A276" s="20">
        <v>3</v>
      </c>
      <c r="B276" s="111">
        <v>308</v>
      </c>
      <c r="C276" s="180"/>
      <c r="D276" s="68" t="s">
        <v>1496</v>
      </c>
      <c r="E276" s="110"/>
      <c r="F276" s="68" t="s">
        <v>1777</v>
      </c>
      <c r="G276" s="68"/>
      <c r="H276" s="16"/>
      <c r="I276" s="8"/>
      <c r="J276" s="9"/>
      <c r="K276" s="116" t="str">
        <f t="shared" si="8"/>
        <v/>
      </c>
      <c r="L276" s="8" t="str">
        <f t="shared" si="9"/>
        <v/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s="10" customFormat="1" ht="21" customHeight="1" x14ac:dyDescent="0.25">
      <c r="A277" s="20">
        <v>3</v>
      </c>
      <c r="B277" s="111">
        <v>308</v>
      </c>
      <c r="C277" s="178" t="s">
        <v>1492</v>
      </c>
      <c r="D277" s="68" t="s">
        <v>1495</v>
      </c>
      <c r="E277" s="110"/>
      <c r="F277" s="68" t="s">
        <v>1778</v>
      </c>
      <c r="G277" s="68"/>
      <c r="H277" s="16"/>
      <c r="I277" s="8"/>
      <c r="J277" s="9"/>
      <c r="K277" s="116" t="str">
        <f t="shared" si="8"/>
        <v/>
      </c>
      <c r="L277" s="8" t="str">
        <f t="shared" si="9"/>
        <v/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s="10" customFormat="1" ht="21" customHeight="1" x14ac:dyDescent="0.25">
      <c r="A278" s="20">
        <v>3</v>
      </c>
      <c r="B278" s="111">
        <v>308</v>
      </c>
      <c r="C278" s="179"/>
      <c r="D278" s="68" t="s">
        <v>1493</v>
      </c>
      <c r="E278" s="110"/>
      <c r="F278" s="68" t="s">
        <v>1779</v>
      </c>
      <c r="G278" s="68"/>
      <c r="H278" s="16"/>
      <c r="I278" s="8"/>
      <c r="J278" s="9"/>
      <c r="K278" s="116" t="str">
        <f t="shared" si="8"/>
        <v/>
      </c>
      <c r="L278" s="8" t="str">
        <f t="shared" si="9"/>
        <v/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s="10" customFormat="1" ht="21" customHeight="1" x14ac:dyDescent="0.25">
      <c r="A279" s="20">
        <v>3</v>
      </c>
      <c r="B279" s="111">
        <v>308</v>
      </c>
      <c r="C279" s="180"/>
      <c r="D279" s="68" t="s">
        <v>1496</v>
      </c>
      <c r="E279" s="110"/>
      <c r="F279" s="68" t="s">
        <v>1780</v>
      </c>
      <c r="G279" s="68"/>
      <c r="H279" s="16"/>
      <c r="I279" s="8"/>
      <c r="J279" s="9"/>
      <c r="K279" s="116" t="str">
        <f t="shared" si="8"/>
        <v/>
      </c>
      <c r="L279" s="8" t="str">
        <f t="shared" si="9"/>
        <v/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s="10" customFormat="1" ht="21" customHeight="1" x14ac:dyDescent="0.25">
      <c r="A280" s="20">
        <v>3</v>
      </c>
      <c r="B280" s="111">
        <v>309</v>
      </c>
      <c r="C280" s="156" t="s">
        <v>1647</v>
      </c>
      <c r="D280" s="68" t="s">
        <v>1493</v>
      </c>
      <c r="E280" s="110"/>
      <c r="F280" s="68" t="s">
        <v>1781</v>
      </c>
      <c r="G280" s="68"/>
      <c r="H280" s="16"/>
      <c r="I280" s="8"/>
      <c r="J280" s="9"/>
      <c r="K280" s="116" t="str">
        <f t="shared" si="8"/>
        <v/>
      </c>
      <c r="L280" s="8" t="str">
        <f t="shared" si="9"/>
        <v/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s="10" customFormat="1" ht="21" customHeight="1" x14ac:dyDescent="0.25">
      <c r="A281" s="20">
        <v>3</v>
      </c>
      <c r="B281" s="111">
        <v>309</v>
      </c>
      <c r="C281" s="178" t="s">
        <v>1491</v>
      </c>
      <c r="D281" s="68" t="s">
        <v>1495</v>
      </c>
      <c r="E281" s="110"/>
      <c r="F281" s="68" t="s">
        <v>1782</v>
      </c>
      <c r="G281" s="68"/>
      <c r="H281" s="16"/>
      <c r="I281" s="8"/>
      <c r="J281" s="9"/>
      <c r="K281" s="116" t="str">
        <f t="shared" si="8"/>
        <v/>
      </c>
      <c r="L281" s="8" t="str">
        <f t="shared" si="9"/>
        <v/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s="10" customFormat="1" ht="21" customHeight="1" x14ac:dyDescent="0.25">
      <c r="A282" s="20">
        <v>3</v>
      </c>
      <c r="B282" s="111">
        <v>309</v>
      </c>
      <c r="C282" s="179"/>
      <c r="D282" s="68" t="s">
        <v>1493</v>
      </c>
      <c r="E282" s="110"/>
      <c r="F282" s="68" t="s">
        <v>1783</v>
      </c>
      <c r="G282" s="68"/>
      <c r="H282" s="16"/>
      <c r="I282" s="8"/>
      <c r="J282" s="9"/>
      <c r="K282" s="116" t="str">
        <f t="shared" si="8"/>
        <v/>
      </c>
      <c r="L282" s="8" t="str">
        <f t="shared" si="9"/>
        <v/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s="10" customFormat="1" ht="21" customHeight="1" x14ac:dyDescent="0.25">
      <c r="A283" s="20">
        <v>3</v>
      </c>
      <c r="B283" s="111">
        <v>309</v>
      </c>
      <c r="C283" s="180"/>
      <c r="D283" s="68" t="s">
        <v>1496</v>
      </c>
      <c r="E283" s="110"/>
      <c r="F283" s="68" t="s">
        <v>1784</v>
      </c>
      <c r="G283" s="68"/>
      <c r="H283" s="16"/>
      <c r="I283" s="8"/>
      <c r="J283" s="9"/>
      <c r="K283" s="116" t="str">
        <f t="shared" si="8"/>
        <v/>
      </c>
      <c r="L283" s="8" t="str">
        <f t="shared" si="9"/>
        <v/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s="10" customFormat="1" ht="21" customHeight="1" x14ac:dyDescent="0.25">
      <c r="A284" s="20">
        <v>3</v>
      </c>
      <c r="B284" s="111">
        <v>309</v>
      </c>
      <c r="C284" s="178" t="s">
        <v>1492</v>
      </c>
      <c r="D284" s="68" t="s">
        <v>1495</v>
      </c>
      <c r="E284" s="110"/>
      <c r="F284" s="68" t="s">
        <v>1785</v>
      </c>
      <c r="G284" s="68"/>
      <c r="H284" s="16"/>
      <c r="I284" s="8"/>
      <c r="J284" s="9"/>
      <c r="K284" s="116" t="str">
        <f t="shared" si="8"/>
        <v/>
      </c>
      <c r="L284" s="8" t="str">
        <f t="shared" si="9"/>
        <v/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s="10" customFormat="1" ht="21" customHeight="1" x14ac:dyDescent="0.25">
      <c r="A285" s="20">
        <v>3</v>
      </c>
      <c r="B285" s="111">
        <v>309</v>
      </c>
      <c r="C285" s="179"/>
      <c r="D285" s="68" t="s">
        <v>1493</v>
      </c>
      <c r="E285" s="110"/>
      <c r="F285" s="68" t="s">
        <v>1786</v>
      </c>
      <c r="G285" s="68"/>
      <c r="H285" s="16"/>
      <c r="I285" s="8"/>
      <c r="J285" s="9"/>
      <c r="K285" s="116" t="str">
        <f t="shared" si="8"/>
        <v/>
      </c>
      <c r="L285" s="8" t="str">
        <f t="shared" si="9"/>
        <v/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s="10" customFormat="1" ht="21" customHeight="1" x14ac:dyDescent="0.25">
      <c r="A286" s="20">
        <v>3</v>
      </c>
      <c r="B286" s="111">
        <v>309</v>
      </c>
      <c r="C286" s="180"/>
      <c r="D286" s="68" t="s">
        <v>1496</v>
      </c>
      <c r="E286" s="110"/>
      <c r="F286" s="68" t="s">
        <v>1787</v>
      </c>
      <c r="G286" s="68"/>
      <c r="H286" s="16"/>
      <c r="I286" s="8"/>
      <c r="J286" s="9"/>
      <c r="K286" s="116" t="str">
        <f t="shared" si="8"/>
        <v/>
      </c>
      <c r="L286" s="8" t="str">
        <f t="shared" si="9"/>
        <v/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s="10" customFormat="1" ht="21" customHeight="1" x14ac:dyDescent="0.25">
      <c r="A287" s="20">
        <v>3</v>
      </c>
      <c r="B287" s="111">
        <v>310</v>
      </c>
      <c r="C287" s="156" t="s">
        <v>1647</v>
      </c>
      <c r="D287" s="68" t="s">
        <v>1493</v>
      </c>
      <c r="E287" s="110"/>
      <c r="F287" s="68" t="s">
        <v>1788</v>
      </c>
      <c r="G287" s="68"/>
      <c r="H287" s="16"/>
      <c r="I287" s="8"/>
      <c r="J287" s="9"/>
      <c r="K287" s="116" t="str">
        <f t="shared" si="8"/>
        <v/>
      </c>
      <c r="L287" s="8" t="str">
        <f t="shared" si="9"/>
        <v/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s="10" customFormat="1" ht="21" customHeight="1" x14ac:dyDescent="0.25">
      <c r="A288" s="20">
        <v>3</v>
      </c>
      <c r="B288" s="111">
        <v>310</v>
      </c>
      <c r="C288" s="178" t="s">
        <v>1491</v>
      </c>
      <c r="D288" s="68" t="s">
        <v>1495</v>
      </c>
      <c r="E288" s="110"/>
      <c r="F288" s="68" t="s">
        <v>1789</v>
      </c>
      <c r="G288" s="68"/>
      <c r="H288" s="16"/>
      <c r="I288" s="8"/>
      <c r="J288" s="9"/>
      <c r="K288" s="116" t="str">
        <f t="shared" si="8"/>
        <v/>
      </c>
      <c r="L288" s="8" t="str">
        <f t="shared" si="9"/>
        <v/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s="10" customFormat="1" ht="21" customHeight="1" x14ac:dyDescent="0.25">
      <c r="A289" s="20">
        <v>3</v>
      </c>
      <c r="B289" s="111">
        <v>310</v>
      </c>
      <c r="C289" s="179"/>
      <c r="D289" s="68" t="s">
        <v>1493</v>
      </c>
      <c r="E289" s="110"/>
      <c r="F289" s="68" t="s">
        <v>1790</v>
      </c>
      <c r="G289" s="68"/>
      <c r="H289" s="16"/>
      <c r="I289" s="8"/>
      <c r="J289" s="9"/>
      <c r="K289" s="116" t="str">
        <f t="shared" si="8"/>
        <v/>
      </c>
      <c r="L289" s="8" t="str">
        <f t="shared" si="9"/>
        <v/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s="10" customFormat="1" ht="21" customHeight="1" x14ac:dyDescent="0.25">
      <c r="A290" s="20">
        <v>3</v>
      </c>
      <c r="B290" s="111">
        <v>310</v>
      </c>
      <c r="C290" s="180"/>
      <c r="D290" s="68" t="s">
        <v>1496</v>
      </c>
      <c r="E290" s="110"/>
      <c r="F290" s="68" t="s">
        <v>1791</v>
      </c>
      <c r="G290" s="68"/>
      <c r="H290" s="16"/>
      <c r="I290" s="8"/>
      <c r="J290" s="9"/>
      <c r="K290" s="116" t="str">
        <f t="shared" si="8"/>
        <v/>
      </c>
      <c r="L290" s="8" t="str">
        <f t="shared" si="9"/>
        <v/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s="10" customFormat="1" ht="21" customHeight="1" x14ac:dyDescent="0.25">
      <c r="A291" s="20">
        <v>3</v>
      </c>
      <c r="B291" s="111">
        <v>310</v>
      </c>
      <c r="C291" s="178" t="s">
        <v>1492</v>
      </c>
      <c r="D291" s="68" t="s">
        <v>1495</v>
      </c>
      <c r="E291" s="110"/>
      <c r="F291" s="68" t="s">
        <v>1792</v>
      </c>
      <c r="G291" s="68"/>
      <c r="H291" s="16"/>
      <c r="I291" s="8"/>
      <c r="J291" s="9"/>
      <c r="K291" s="116" t="str">
        <f t="shared" si="8"/>
        <v/>
      </c>
      <c r="L291" s="8" t="str">
        <f t="shared" si="9"/>
        <v/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s="10" customFormat="1" ht="21" customHeight="1" x14ac:dyDescent="0.25">
      <c r="A292" s="20">
        <v>3</v>
      </c>
      <c r="B292" s="111">
        <v>310</v>
      </c>
      <c r="C292" s="179"/>
      <c r="D292" s="68" t="s">
        <v>1493</v>
      </c>
      <c r="E292" s="110"/>
      <c r="F292" s="68" t="s">
        <v>1793</v>
      </c>
      <c r="G292" s="68"/>
      <c r="H292" s="16"/>
      <c r="I292" s="8"/>
      <c r="J292" s="9"/>
      <c r="K292" s="116" t="str">
        <f t="shared" si="8"/>
        <v/>
      </c>
      <c r="L292" s="8" t="str">
        <f t="shared" si="9"/>
        <v/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s="10" customFormat="1" ht="21" customHeight="1" x14ac:dyDescent="0.25">
      <c r="A293" s="20">
        <v>3</v>
      </c>
      <c r="B293" s="111">
        <v>310</v>
      </c>
      <c r="C293" s="180"/>
      <c r="D293" s="68" t="s">
        <v>1496</v>
      </c>
      <c r="E293" s="110"/>
      <c r="F293" s="68" t="s">
        <v>1794</v>
      </c>
      <c r="G293" s="68"/>
      <c r="H293" s="16"/>
      <c r="I293" s="8"/>
      <c r="J293" s="9"/>
      <c r="K293" s="116" t="str">
        <f t="shared" si="8"/>
        <v/>
      </c>
      <c r="L293" s="8" t="str">
        <f t="shared" si="9"/>
        <v/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s="10" customFormat="1" ht="21" customHeight="1" x14ac:dyDescent="0.25">
      <c r="A294" s="20">
        <v>3</v>
      </c>
      <c r="B294" s="111">
        <v>311</v>
      </c>
      <c r="C294" s="156" t="s">
        <v>1647</v>
      </c>
      <c r="D294" s="68" t="s">
        <v>1493</v>
      </c>
      <c r="E294" s="110"/>
      <c r="F294" s="68" t="s">
        <v>1795</v>
      </c>
      <c r="G294" s="68"/>
      <c r="H294" s="16"/>
      <c r="I294" s="8"/>
      <c r="J294" s="9"/>
      <c r="K294" s="116" t="str">
        <f t="shared" si="8"/>
        <v/>
      </c>
      <c r="L294" s="8" t="str">
        <f t="shared" si="9"/>
        <v/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21" customHeight="1" x14ac:dyDescent="0.25">
      <c r="A295" s="20">
        <v>3</v>
      </c>
      <c r="B295" s="111">
        <v>311</v>
      </c>
      <c r="C295" s="178" t="s">
        <v>1491</v>
      </c>
      <c r="D295" s="68" t="s">
        <v>1495</v>
      </c>
      <c r="E295" s="110"/>
      <c r="F295" s="68" t="s">
        <v>1796</v>
      </c>
      <c r="G295" s="8"/>
      <c r="H295" s="16"/>
      <c r="I295" s="8"/>
      <c r="J295" s="9"/>
      <c r="K295" s="116" t="str">
        <f t="shared" si="8"/>
        <v/>
      </c>
      <c r="L295" s="8" t="str">
        <f t="shared" si="9"/>
        <v/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21" customHeight="1" x14ac:dyDescent="0.25">
      <c r="A296" s="20">
        <v>3</v>
      </c>
      <c r="B296" s="111">
        <v>311</v>
      </c>
      <c r="C296" s="179"/>
      <c r="D296" s="68" t="s">
        <v>1493</v>
      </c>
      <c r="E296" s="110"/>
      <c r="F296" s="68" t="s">
        <v>1797</v>
      </c>
      <c r="G296" s="8"/>
      <c r="H296" s="16"/>
      <c r="I296" s="8"/>
      <c r="J296" s="9"/>
      <c r="K296" s="116" t="str">
        <f t="shared" si="8"/>
        <v/>
      </c>
      <c r="L296" s="8" t="str">
        <f t="shared" si="9"/>
        <v/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21" customHeight="1" x14ac:dyDescent="0.25">
      <c r="A297" s="20">
        <v>3</v>
      </c>
      <c r="B297" s="111">
        <v>311</v>
      </c>
      <c r="C297" s="180"/>
      <c r="D297" s="68" t="s">
        <v>1496</v>
      </c>
      <c r="E297" s="110"/>
      <c r="F297" s="68" t="s">
        <v>1798</v>
      </c>
      <c r="G297" s="8"/>
      <c r="H297" s="16"/>
      <c r="I297" s="8"/>
      <c r="J297" s="9"/>
      <c r="K297" s="116" t="str">
        <f t="shared" si="8"/>
        <v/>
      </c>
      <c r="L297" s="8" t="str">
        <f t="shared" si="9"/>
        <v/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21" customHeight="1" x14ac:dyDescent="0.25">
      <c r="A298" s="20">
        <v>3</v>
      </c>
      <c r="B298" s="111">
        <v>311</v>
      </c>
      <c r="C298" s="178" t="s">
        <v>1492</v>
      </c>
      <c r="D298" s="68" t="s">
        <v>1495</v>
      </c>
      <c r="E298" s="110"/>
      <c r="F298" s="68" t="s">
        <v>1799</v>
      </c>
      <c r="G298" s="8"/>
      <c r="H298" s="16"/>
      <c r="I298" s="8"/>
      <c r="J298" s="9"/>
      <c r="K298" s="116" t="str">
        <f t="shared" si="8"/>
        <v/>
      </c>
      <c r="L298" s="8" t="str">
        <f t="shared" si="9"/>
        <v/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21" customHeight="1" x14ac:dyDescent="0.25">
      <c r="A299" s="20">
        <v>3</v>
      </c>
      <c r="B299" s="111">
        <v>311</v>
      </c>
      <c r="C299" s="179"/>
      <c r="D299" s="68" t="s">
        <v>1493</v>
      </c>
      <c r="E299" s="110"/>
      <c r="F299" s="68" t="s">
        <v>1800</v>
      </c>
      <c r="G299" s="8"/>
      <c r="H299" s="16"/>
      <c r="I299" s="8"/>
      <c r="J299" s="9"/>
      <c r="K299" s="116" t="str">
        <f t="shared" si="8"/>
        <v/>
      </c>
      <c r="L299" s="8" t="str">
        <f t="shared" si="9"/>
        <v/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21" customHeight="1" x14ac:dyDescent="0.25">
      <c r="A300" s="20">
        <v>3</v>
      </c>
      <c r="B300" s="111">
        <v>311</v>
      </c>
      <c r="C300" s="180"/>
      <c r="D300" s="68" t="s">
        <v>1496</v>
      </c>
      <c r="E300" s="110"/>
      <c r="F300" s="68" t="s">
        <v>1801</v>
      </c>
      <c r="G300" s="8"/>
      <c r="H300" s="16"/>
      <c r="I300" s="8"/>
      <c r="J300" s="9"/>
      <c r="K300" s="116" t="str">
        <f t="shared" si="8"/>
        <v/>
      </c>
      <c r="L300" s="8" t="str">
        <f t="shared" si="9"/>
        <v/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21" customHeight="1" x14ac:dyDescent="0.25">
      <c r="A301" s="20">
        <v>3</v>
      </c>
      <c r="B301" s="111">
        <v>312</v>
      </c>
      <c r="C301" s="158" t="s">
        <v>1647</v>
      </c>
      <c r="D301" s="68" t="s">
        <v>1493</v>
      </c>
      <c r="E301" s="110"/>
      <c r="F301" s="68" t="s">
        <v>1802</v>
      </c>
      <c r="G301" s="8"/>
      <c r="H301" s="16"/>
      <c r="I301" s="8"/>
      <c r="J301" s="9"/>
      <c r="K301" s="116" t="str">
        <f t="shared" si="8"/>
        <v/>
      </c>
      <c r="L301" s="8" t="str">
        <f t="shared" si="9"/>
        <v/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21" customHeight="1" x14ac:dyDescent="0.25">
      <c r="A302" s="20">
        <v>3</v>
      </c>
      <c r="B302" s="111">
        <v>313</v>
      </c>
      <c r="C302" s="158" t="s">
        <v>1647</v>
      </c>
      <c r="D302" s="68" t="s">
        <v>1493</v>
      </c>
      <c r="E302" s="110"/>
      <c r="F302" s="68" t="s">
        <v>1803</v>
      </c>
      <c r="G302" s="8"/>
      <c r="H302" s="16"/>
      <c r="I302" s="8"/>
      <c r="J302" s="9"/>
      <c r="K302" s="116" t="str">
        <f t="shared" si="8"/>
        <v/>
      </c>
      <c r="L302" s="8" t="str">
        <f t="shared" si="9"/>
        <v/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21" customHeight="1" x14ac:dyDescent="0.25">
      <c r="A303" s="20">
        <v>3</v>
      </c>
      <c r="B303" s="111">
        <v>314</v>
      </c>
      <c r="C303" s="158" t="s">
        <v>1647</v>
      </c>
      <c r="D303" s="68" t="s">
        <v>1493</v>
      </c>
      <c r="E303" s="110"/>
      <c r="F303" s="68" t="s">
        <v>1804</v>
      </c>
      <c r="G303" s="8"/>
      <c r="H303" s="16"/>
      <c r="I303" s="8"/>
      <c r="J303" s="9"/>
      <c r="K303" s="116" t="str">
        <f t="shared" si="8"/>
        <v/>
      </c>
      <c r="L303" s="8" t="str">
        <f t="shared" si="9"/>
        <v/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21" customHeight="1" x14ac:dyDescent="0.25">
      <c r="A304" s="20">
        <v>3</v>
      </c>
      <c r="B304" s="111">
        <v>314</v>
      </c>
      <c r="C304" s="158" t="s">
        <v>1491</v>
      </c>
      <c r="D304" s="68" t="s">
        <v>1493</v>
      </c>
      <c r="E304" s="110"/>
      <c r="F304" s="68" t="s">
        <v>1805</v>
      </c>
      <c r="G304" s="8"/>
      <c r="H304" s="16"/>
      <c r="I304" s="8"/>
      <c r="J304" s="9"/>
      <c r="K304" s="116" t="str">
        <f t="shared" si="8"/>
        <v/>
      </c>
      <c r="L304" s="8" t="str">
        <f t="shared" si="9"/>
        <v/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21" customHeight="1" x14ac:dyDescent="0.25">
      <c r="A305" s="20">
        <v>3</v>
      </c>
      <c r="B305" s="111">
        <v>314</v>
      </c>
      <c r="C305" s="158" t="s">
        <v>1491</v>
      </c>
      <c r="D305" s="68" t="s">
        <v>1493</v>
      </c>
      <c r="E305" s="110"/>
      <c r="F305" s="68" t="s">
        <v>1806</v>
      </c>
      <c r="G305" s="8"/>
      <c r="H305" s="16"/>
      <c r="I305" s="8"/>
      <c r="J305" s="9"/>
      <c r="K305" s="116" t="str">
        <f t="shared" si="8"/>
        <v/>
      </c>
      <c r="L305" s="8" t="str">
        <f t="shared" si="9"/>
        <v/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21" customHeight="1" x14ac:dyDescent="0.25">
      <c r="A306" s="20">
        <v>3</v>
      </c>
      <c r="B306" s="111">
        <v>316</v>
      </c>
      <c r="C306" s="156" t="s">
        <v>1647</v>
      </c>
      <c r="D306" s="68" t="s">
        <v>1493</v>
      </c>
      <c r="E306" s="110"/>
      <c r="F306" s="68" t="s">
        <v>1807</v>
      </c>
      <c r="G306" s="8"/>
      <c r="H306" s="16"/>
      <c r="I306" s="8"/>
      <c r="J306" s="9"/>
      <c r="K306" s="116" t="str">
        <f t="shared" si="8"/>
        <v/>
      </c>
      <c r="L306" s="8" t="str">
        <f t="shared" si="9"/>
        <v/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21" customHeight="1" x14ac:dyDescent="0.25">
      <c r="A307" s="20">
        <v>3</v>
      </c>
      <c r="B307" s="111">
        <v>316</v>
      </c>
      <c r="C307" s="178" t="s">
        <v>1491</v>
      </c>
      <c r="D307" s="68" t="s">
        <v>1495</v>
      </c>
      <c r="E307" s="110"/>
      <c r="F307" s="68" t="s">
        <v>1808</v>
      </c>
      <c r="G307" s="8"/>
      <c r="H307" s="16"/>
      <c r="I307" s="8"/>
      <c r="J307" s="9"/>
      <c r="K307" s="116" t="str">
        <f t="shared" si="8"/>
        <v/>
      </c>
      <c r="L307" s="8" t="str">
        <f t="shared" si="9"/>
        <v/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21" customHeight="1" x14ac:dyDescent="0.25">
      <c r="A308" s="20">
        <v>3</v>
      </c>
      <c r="B308" s="111">
        <v>316</v>
      </c>
      <c r="C308" s="179"/>
      <c r="D308" s="68" t="s">
        <v>1493</v>
      </c>
      <c r="E308" s="110"/>
      <c r="F308" s="68" t="s">
        <v>1809</v>
      </c>
      <c r="G308" s="8"/>
      <c r="H308" s="16"/>
      <c r="I308" s="8"/>
      <c r="J308" s="9"/>
      <c r="K308" s="116" t="str">
        <f t="shared" si="8"/>
        <v/>
      </c>
      <c r="L308" s="8" t="str">
        <f t="shared" si="9"/>
        <v/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21" customHeight="1" x14ac:dyDescent="0.25">
      <c r="A309" s="20">
        <v>3</v>
      </c>
      <c r="B309" s="111">
        <v>316</v>
      </c>
      <c r="C309" s="180"/>
      <c r="D309" s="68" t="s">
        <v>1496</v>
      </c>
      <c r="E309" s="110"/>
      <c r="F309" s="68" t="s">
        <v>1810</v>
      </c>
      <c r="G309" s="8"/>
      <c r="H309" s="16"/>
      <c r="I309" s="8"/>
      <c r="J309" s="9"/>
      <c r="K309" s="116" t="str">
        <f t="shared" si="8"/>
        <v/>
      </c>
      <c r="L309" s="8" t="str">
        <f t="shared" si="9"/>
        <v/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21" customHeight="1" x14ac:dyDescent="0.25">
      <c r="A310" s="20">
        <v>3</v>
      </c>
      <c r="B310" s="111">
        <v>316</v>
      </c>
      <c r="C310" s="178" t="s">
        <v>1492</v>
      </c>
      <c r="D310" s="68" t="s">
        <v>1495</v>
      </c>
      <c r="E310" s="110"/>
      <c r="F310" s="68" t="s">
        <v>1811</v>
      </c>
      <c r="G310" s="8"/>
      <c r="H310" s="16"/>
      <c r="I310" s="8"/>
      <c r="J310" s="9"/>
      <c r="K310" s="116" t="str">
        <f t="shared" si="8"/>
        <v/>
      </c>
      <c r="L310" s="8" t="str">
        <f t="shared" si="9"/>
        <v/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21" customHeight="1" x14ac:dyDescent="0.25">
      <c r="A311" s="20">
        <v>3</v>
      </c>
      <c r="B311" s="111">
        <v>316</v>
      </c>
      <c r="C311" s="179"/>
      <c r="D311" s="68" t="s">
        <v>1493</v>
      </c>
      <c r="E311" s="110"/>
      <c r="F311" s="68" t="s">
        <v>1812</v>
      </c>
      <c r="G311" s="8"/>
      <c r="H311" s="16"/>
      <c r="I311" s="8"/>
      <c r="J311" s="9"/>
      <c r="K311" s="116" t="str">
        <f t="shared" si="8"/>
        <v/>
      </c>
      <c r="L311" s="8" t="str">
        <f t="shared" si="9"/>
        <v/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21" customHeight="1" x14ac:dyDescent="0.25">
      <c r="A312" s="20">
        <v>3</v>
      </c>
      <c r="B312" s="111">
        <v>316</v>
      </c>
      <c r="C312" s="180"/>
      <c r="D312" s="68" t="s">
        <v>1496</v>
      </c>
      <c r="E312" s="110"/>
      <c r="F312" s="68" t="s">
        <v>1813</v>
      </c>
      <c r="G312" s="8"/>
      <c r="H312" s="16"/>
      <c r="I312" s="8"/>
      <c r="J312" s="9"/>
      <c r="K312" s="116" t="str">
        <f t="shared" si="8"/>
        <v/>
      </c>
      <c r="L312" s="8" t="str">
        <f t="shared" si="9"/>
        <v/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21" customHeight="1" x14ac:dyDescent="0.25">
      <c r="A313" s="20">
        <v>3</v>
      </c>
      <c r="B313" s="111">
        <v>317</v>
      </c>
      <c r="C313" s="156" t="s">
        <v>1647</v>
      </c>
      <c r="D313" s="68" t="s">
        <v>1493</v>
      </c>
      <c r="E313" s="110"/>
      <c r="F313" s="68" t="s">
        <v>1814</v>
      </c>
      <c r="G313" s="8"/>
      <c r="H313" s="16"/>
      <c r="I313" s="8"/>
      <c r="J313" s="9"/>
      <c r="K313" s="116" t="str">
        <f t="shared" si="8"/>
        <v/>
      </c>
      <c r="L313" s="8" t="str">
        <f t="shared" si="9"/>
        <v/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21" customHeight="1" x14ac:dyDescent="0.25">
      <c r="A314" s="20">
        <v>3</v>
      </c>
      <c r="B314" s="111">
        <v>317</v>
      </c>
      <c r="C314" s="178" t="s">
        <v>1491</v>
      </c>
      <c r="D314" s="68" t="s">
        <v>1495</v>
      </c>
      <c r="E314" s="110"/>
      <c r="F314" s="68" t="s">
        <v>1815</v>
      </c>
      <c r="G314" s="8"/>
      <c r="H314" s="16"/>
      <c r="I314" s="8"/>
      <c r="J314" s="9"/>
      <c r="K314" s="116" t="str">
        <f t="shared" si="8"/>
        <v/>
      </c>
      <c r="L314" s="8" t="str">
        <f t="shared" si="9"/>
        <v/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21" customHeight="1" x14ac:dyDescent="0.25">
      <c r="A315" s="20">
        <v>3</v>
      </c>
      <c r="B315" s="111">
        <v>317</v>
      </c>
      <c r="C315" s="179"/>
      <c r="D315" s="68" t="s">
        <v>1493</v>
      </c>
      <c r="E315" s="110"/>
      <c r="F315" s="68" t="s">
        <v>1816</v>
      </c>
      <c r="G315" s="8"/>
      <c r="H315" s="16"/>
      <c r="I315" s="8"/>
      <c r="J315" s="9"/>
      <c r="K315" s="116" t="str">
        <f t="shared" si="8"/>
        <v/>
      </c>
      <c r="L315" s="8" t="str">
        <f t="shared" si="9"/>
        <v/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21" customHeight="1" x14ac:dyDescent="0.25">
      <c r="A316" s="20">
        <v>3</v>
      </c>
      <c r="B316" s="111">
        <v>317</v>
      </c>
      <c r="C316" s="180"/>
      <c r="D316" s="68" t="s">
        <v>1496</v>
      </c>
      <c r="E316" s="110"/>
      <c r="F316" s="68" t="s">
        <v>1817</v>
      </c>
      <c r="G316" s="8"/>
      <c r="H316" s="16"/>
      <c r="I316" s="8"/>
      <c r="J316" s="9"/>
      <c r="K316" s="116" t="str">
        <f t="shared" si="8"/>
        <v/>
      </c>
      <c r="L316" s="8" t="str">
        <f t="shared" si="9"/>
        <v/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21" customHeight="1" x14ac:dyDescent="0.25">
      <c r="A317" s="20">
        <v>3</v>
      </c>
      <c r="B317" s="111">
        <v>317</v>
      </c>
      <c r="C317" s="178" t="s">
        <v>1492</v>
      </c>
      <c r="D317" s="68" t="s">
        <v>1495</v>
      </c>
      <c r="E317" s="110"/>
      <c r="F317" s="68" t="s">
        <v>1818</v>
      </c>
      <c r="G317" s="8"/>
      <c r="H317" s="16"/>
      <c r="I317" s="8"/>
      <c r="J317" s="9"/>
      <c r="K317" s="116" t="str">
        <f t="shared" si="8"/>
        <v/>
      </c>
      <c r="L317" s="8" t="str">
        <f t="shared" si="9"/>
        <v/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21" customHeight="1" x14ac:dyDescent="0.25">
      <c r="A318" s="20">
        <v>3</v>
      </c>
      <c r="B318" s="111">
        <v>317</v>
      </c>
      <c r="C318" s="179"/>
      <c r="D318" s="68" t="s">
        <v>1493</v>
      </c>
      <c r="E318" s="110"/>
      <c r="F318" s="68" t="s">
        <v>1819</v>
      </c>
      <c r="G318" s="8"/>
      <c r="H318" s="16"/>
      <c r="I318" s="8"/>
      <c r="J318" s="9"/>
      <c r="K318" s="116" t="str">
        <f t="shared" si="8"/>
        <v/>
      </c>
      <c r="L318" s="8" t="str">
        <f t="shared" si="9"/>
        <v/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21" customHeight="1" x14ac:dyDescent="0.25">
      <c r="A319" s="20">
        <v>3</v>
      </c>
      <c r="B319" s="111">
        <v>317</v>
      </c>
      <c r="C319" s="180"/>
      <c r="D319" s="68" t="s">
        <v>1496</v>
      </c>
      <c r="E319" s="110"/>
      <c r="F319" s="68" t="s">
        <v>1820</v>
      </c>
      <c r="G319" s="8"/>
      <c r="H319" s="16"/>
      <c r="I319" s="8"/>
      <c r="J319" s="9"/>
      <c r="K319" s="116" t="str">
        <f t="shared" si="8"/>
        <v/>
      </c>
      <c r="L319" s="8" t="str">
        <f t="shared" si="9"/>
        <v/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21" customHeight="1" x14ac:dyDescent="0.25">
      <c r="A320" s="20">
        <v>3</v>
      </c>
      <c r="B320" s="111">
        <v>318</v>
      </c>
      <c r="C320" s="156" t="s">
        <v>1647</v>
      </c>
      <c r="D320" s="68" t="s">
        <v>1493</v>
      </c>
      <c r="E320" s="110"/>
      <c r="F320" s="68" t="s">
        <v>1821</v>
      </c>
      <c r="G320" s="8"/>
      <c r="H320" s="16"/>
      <c r="I320" s="8"/>
      <c r="J320" s="9"/>
      <c r="K320" s="116" t="str">
        <f t="shared" si="8"/>
        <v/>
      </c>
      <c r="L320" s="8" t="str">
        <f t="shared" si="9"/>
        <v/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21" customHeight="1" x14ac:dyDescent="0.25">
      <c r="A321" s="20">
        <v>3</v>
      </c>
      <c r="B321" s="111">
        <v>318</v>
      </c>
      <c r="C321" s="178" t="s">
        <v>1491</v>
      </c>
      <c r="D321" s="68" t="s">
        <v>1495</v>
      </c>
      <c r="E321" s="110"/>
      <c r="F321" s="68" t="s">
        <v>1822</v>
      </c>
      <c r="G321" s="8"/>
      <c r="H321" s="16"/>
      <c r="I321" s="8"/>
      <c r="J321" s="9"/>
      <c r="K321" s="116" t="str">
        <f t="shared" si="8"/>
        <v/>
      </c>
      <c r="L321" s="8" t="str">
        <f t="shared" si="9"/>
        <v/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21" customHeight="1" x14ac:dyDescent="0.25">
      <c r="A322" s="20">
        <v>3</v>
      </c>
      <c r="B322" s="111">
        <v>318</v>
      </c>
      <c r="C322" s="179"/>
      <c r="D322" s="68" t="s">
        <v>1493</v>
      </c>
      <c r="E322" s="110"/>
      <c r="F322" s="68" t="s">
        <v>1823</v>
      </c>
      <c r="G322" s="8"/>
      <c r="H322" s="16"/>
      <c r="I322" s="8"/>
      <c r="J322" s="9"/>
      <c r="K322" s="116" t="str">
        <f t="shared" si="8"/>
        <v/>
      </c>
      <c r="L322" s="8" t="str">
        <f t="shared" si="9"/>
        <v/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21" customHeight="1" x14ac:dyDescent="0.25">
      <c r="A323" s="20">
        <v>3</v>
      </c>
      <c r="B323" s="111">
        <v>318</v>
      </c>
      <c r="C323" s="180"/>
      <c r="D323" s="68" t="s">
        <v>1496</v>
      </c>
      <c r="E323" s="110"/>
      <c r="F323" s="68" t="s">
        <v>1824</v>
      </c>
      <c r="G323" s="8"/>
      <c r="H323" s="16"/>
      <c r="I323" s="8"/>
      <c r="J323" s="9"/>
      <c r="K323" s="116" t="str">
        <f t="shared" ref="K323:K375" si="10">IF(AND(ISBLANK(G323),ISBLANK(H323)),"","YES")</f>
        <v/>
      </c>
      <c r="L323" s="8" t="str">
        <f t="shared" ref="L323:L375" si="11">IF(AND(ISBLANK(G323),ISBLANK(H323),ISBLANK(I323)),"","YES")</f>
        <v/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21" customHeight="1" x14ac:dyDescent="0.25">
      <c r="A324" s="20">
        <v>3</v>
      </c>
      <c r="B324" s="111">
        <v>318</v>
      </c>
      <c r="C324" s="178" t="s">
        <v>1492</v>
      </c>
      <c r="D324" s="68" t="s">
        <v>1495</v>
      </c>
      <c r="E324" s="110"/>
      <c r="F324" s="68" t="s">
        <v>1825</v>
      </c>
      <c r="G324" s="8"/>
      <c r="H324" s="16"/>
      <c r="I324" s="8"/>
      <c r="J324" s="9"/>
      <c r="K324" s="116" t="str">
        <f t="shared" si="10"/>
        <v/>
      </c>
      <c r="L324" s="8" t="str">
        <f t="shared" si="11"/>
        <v/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21" customHeight="1" x14ac:dyDescent="0.25">
      <c r="A325" s="20">
        <v>3</v>
      </c>
      <c r="B325" s="111">
        <v>318</v>
      </c>
      <c r="C325" s="179"/>
      <c r="D325" s="68" t="s">
        <v>1493</v>
      </c>
      <c r="E325" s="110"/>
      <c r="F325" s="68" t="s">
        <v>1826</v>
      </c>
      <c r="G325" s="8"/>
      <c r="H325" s="16"/>
      <c r="I325" s="8"/>
      <c r="J325" s="9"/>
      <c r="K325" s="116" t="str">
        <f t="shared" si="10"/>
        <v/>
      </c>
      <c r="L325" s="8" t="str">
        <f t="shared" si="11"/>
        <v/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21" customHeight="1" x14ac:dyDescent="0.25">
      <c r="A326" s="20">
        <v>3</v>
      </c>
      <c r="B326" s="111">
        <v>318</v>
      </c>
      <c r="C326" s="180"/>
      <c r="D326" s="68" t="s">
        <v>1496</v>
      </c>
      <c r="E326" s="110"/>
      <c r="F326" s="68" t="s">
        <v>1827</v>
      </c>
      <c r="G326" s="8"/>
      <c r="H326" s="16"/>
      <c r="I326" s="8"/>
      <c r="J326" s="9"/>
      <c r="K326" s="116" t="str">
        <f t="shared" si="10"/>
        <v/>
      </c>
      <c r="L326" s="8" t="str">
        <f t="shared" si="11"/>
        <v/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21" customHeight="1" x14ac:dyDescent="0.25">
      <c r="A327" s="20">
        <v>3</v>
      </c>
      <c r="B327" s="111">
        <v>319</v>
      </c>
      <c r="C327" s="156" t="s">
        <v>1647</v>
      </c>
      <c r="D327" s="68" t="s">
        <v>1493</v>
      </c>
      <c r="E327" s="110"/>
      <c r="F327" s="68" t="s">
        <v>1828</v>
      </c>
      <c r="G327" s="8"/>
      <c r="H327" s="16"/>
      <c r="I327" s="8"/>
      <c r="J327" s="9"/>
      <c r="K327" s="116" t="str">
        <f t="shared" si="10"/>
        <v/>
      </c>
      <c r="L327" s="8" t="str">
        <f t="shared" si="11"/>
        <v/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21" customHeight="1" x14ac:dyDescent="0.25">
      <c r="A328" s="20">
        <v>3</v>
      </c>
      <c r="B328" s="111">
        <v>319</v>
      </c>
      <c r="C328" s="178" t="s">
        <v>1491</v>
      </c>
      <c r="D328" s="68" t="s">
        <v>1495</v>
      </c>
      <c r="E328" s="110"/>
      <c r="F328" s="68" t="s">
        <v>1829</v>
      </c>
      <c r="G328" s="8"/>
      <c r="H328" s="16"/>
      <c r="I328" s="8"/>
      <c r="J328" s="9"/>
      <c r="K328" s="116" t="str">
        <f t="shared" si="10"/>
        <v/>
      </c>
      <c r="L328" s="8" t="str">
        <f t="shared" si="11"/>
        <v/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21" customHeight="1" x14ac:dyDescent="0.25">
      <c r="A329" s="20">
        <v>3</v>
      </c>
      <c r="B329" s="111">
        <v>319</v>
      </c>
      <c r="C329" s="179"/>
      <c r="D329" s="68" t="s">
        <v>1493</v>
      </c>
      <c r="E329" s="110"/>
      <c r="F329" s="68" t="s">
        <v>1830</v>
      </c>
      <c r="G329" s="8"/>
      <c r="H329" s="16"/>
      <c r="I329" s="8"/>
      <c r="J329" s="9"/>
      <c r="K329" s="116" t="str">
        <f t="shared" si="10"/>
        <v/>
      </c>
      <c r="L329" s="8" t="str">
        <f t="shared" si="11"/>
        <v/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21" customHeight="1" x14ac:dyDescent="0.25">
      <c r="A330" s="20">
        <v>3</v>
      </c>
      <c r="B330" s="111">
        <v>319</v>
      </c>
      <c r="C330" s="180"/>
      <c r="D330" s="68" t="s">
        <v>1496</v>
      </c>
      <c r="E330" s="110"/>
      <c r="F330" s="68" t="s">
        <v>1831</v>
      </c>
      <c r="G330" s="8"/>
      <c r="H330" s="16"/>
      <c r="I330" s="8"/>
      <c r="J330" s="9"/>
      <c r="K330" s="116" t="str">
        <f t="shared" si="10"/>
        <v/>
      </c>
      <c r="L330" s="8" t="str">
        <f t="shared" si="11"/>
        <v/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21" customHeight="1" x14ac:dyDescent="0.25">
      <c r="A331" s="20">
        <v>3</v>
      </c>
      <c r="B331" s="111">
        <v>319</v>
      </c>
      <c r="C331" s="178" t="s">
        <v>1492</v>
      </c>
      <c r="D331" s="68" t="s">
        <v>1495</v>
      </c>
      <c r="E331" s="110"/>
      <c r="F331" s="68" t="s">
        <v>1832</v>
      </c>
      <c r="G331" s="8"/>
      <c r="H331" s="16"/>
      <c r="I331" s="8"/>
      <c r="J331" s="9"/>
      <c r="K331" s="116" t="str">
        <f t="shared" si="10"/>
        <v/>
      </c>
      <c r="L331" s="8" t="str">
        <f t="shared" si="11"/>
        <v/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21" customHeight="1" x14ac:dyDescent="0.25">
      <c r="A332" s="20">
        <v>3</v>
      </c>
      <c r="B332" s="111">
        <v>319</v>
      </c>
      <c r="C332" s="179"/>
      <c r="D332" s="68" t="s">
        <v>1493</v>
      </c>
      <c r="E332" s="110"/>
      <c r="F332" s="68" t="s">
        <v>1833</v>
      </c>
      <c r="G332" s="8"/>
      <c r="H332" s="16"/>
      <c r="I332" s="8"/>
      <c r="J332" s="9"/>
      <c r="K332" s="116" t="str">
        <f t="shared" si="10"/>
        <v/>
      </c>
      <c r="L332" s="8" t="str">
        <f t="shared" si="11"/>
        <v/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21" customHeight="1" x14ac:dyDescent="0.25">
      <c r="A333" s="20">
        <v>3</v>
      </c>
      <c r="B333" s="111">
        <v>319</v>
      </c>
      <c r="C333" s="180"/>
      <c r="D333" s="68" t="s">
        <v>1496</v>
      </c>
      <c r="E333" s="110"/>
      <c r="F333" s="68" t="s">
        <v>1834</v>
      </c>
      <c r="G333" s="8"/>
      <c r="H333" s="16"/>
      <c r="I333" s="8"/>
      <c r="J333" s="9"/>
      <c r="K333" s="116" t="str">
        <f t="shared" si="10"/>
        <v/>
      </c>
      <c r="L333" s="8" t="str">
        <f t="shared" si="11"/>
        <v/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21" customHeight="1" x14ac:dyDescent="0.25">
      <c r="A334" s="20">
        <v>3</v>
      </c>
      <c r="B334" s="111">
        <v>320</v>
      </c>
      <c r="C334" s="156" t="s">
        <v>1647</v>
      </c>
      <c r="D334" s="68" t="s">
        <v>1493</v>
      </c>
      <c r="E334" s="110"/>
      <c r="F334" s="68" t="s">
        <v>1835</v>
      </c>
      <c r="G334" s="8"/>
      <c r="H334" s="16"/>
      <c r="I334" s="8"/>
      <c r="J334" s="9"/>
      <c r="K334" s="116" t="str">
        <f t="shared" si="10"/>
        <v/>
      </c>
      <c r="L334" s="8" t="str">
        <f t="shared" si="11"/>
        <v/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21" customHeight="1" x14ac:dyDescent="0.25">
      <c r="A335" s="20">
        <v>3</v>
      </c>
      <c r="B335" s="111">
        <v>320</v>
      </c>
      <c r="C335" s="178" t="s">
        <v>1491</v>
      </c>
      <c r="D335" s="68" t="s">
        <v>1495</v>
      </c>
      <c r="E335" s="110"/>
      <c r="F335" s="68" t="s">
        <v>1836</v>
      </c>
      <c r="G335" s="8"/>
      <c r="H335" s="16"/>
      <c r="I335" s="8"/>
      <c r="J335" s="9"/>
      <c r="K335" s="116" t="str">
        <f t="shared" si="10"/>
        <v/>
      </c>
      <c r="L335" s="8" t="str">
        <f t="shared" si="11"/>
        <v/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21" customHeight="1" x14ac:dyDescent="0.25">
      <c r="A336" s="20">
        <v>3</v>
      </c>
      <c r="B336" s="111">
        <v>320</v>
      </c>
      <c r="C336" s="179"/>
      <c r="D336" s="68" t="s">
        <v>1493</v>
      </c>
      <c r="E336" s="110"/>
      <c r="F336" s="68" t="s">
        <v>1837</v>
      </c>
      <c r="G336" s="8"/>
      <c r="H336" s="16"/>
      <c r="I336" s="8"/>
      <c r="J336" s="9"/>
      <c r="K336" s="116" t="str">
        <f t="shared" si="10"/>
        <v/>
      </c>
      <c r="L336" s="8" t="str">
        <f t="shared" si="11"/>
        <v/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21" customHeight="1" x14ac:dyDescent="0.25">
      <c r="A337" s="20">
        <v>3</v>
      </c>
      <c r="B337" s="111">
        <v>320</v>
      </c>
      <c r="C337" s="180"/>
      <c r="D337" s="68" t="s">
        <v>1496</v>
      </c>
      <c r="E337" s="110"/>
      <c r="F337" s="68" t="s">
        <v>1838</v>
      </c>
      <c r="G337" s="8"/>
      <c r="H337" s="16"/>
      <c r="I337" s="8"/>
      <c r="J337" s="9"/>
      <c r="K337" s="116" t="str">
        <f t="shared" si="10"/>
        <v/>
      </c>
      <c r="L337" s="8" t="str">
        <f t="shared" si="11"/>
        <v/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21" customHeight="1" x14ac:dyDescent="0.25">
      <c r="A338" s="20">
        <v>3</v>
      </c>
      <c r="B338" s="111">
        <v>320</v>
      </c>
      <c r="C338" s="178" t="s">
        <v>1492</v>
      </c>
      <c r="D338" s="68" t="s">
        <v>1495</v>
      </c>
      <c r="E338" s="110"/>
      <c r="F338" s="68" t="s">
        <v>1839</v>
      </c>
      <c r="G338" s="8"/>
      <c r="H338" s="16"/>
      <c r="I338" s="8"/>
      <c r="J338" s="9"/>
      <c r="K338" s="116" t="str">
        <f t="shared" si="10"/>
        <v/>
      </c>
      <c r="L338" s="8" t="str">
        <f t="shared" si="11"/>
        <v/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21" customHeight="1" x14ac:dyDescent="0.25">
      <c r="A339" s="20">
        <v>3</v>
      </c>
      <c r="B339" s="111">
        <v>320</v>
      </c>
      <c r="C339" s="179"/>
      <c r="D339" s="68" t="s">
        <v>1493</v>
      </c>
      <c r="E339" s="110"/>
      <c r="F339" s="68" t="s">
        <v>1840</v>
      </c>
      <c r="G339" s="8"/>
      <c r="H339" s="16"/>
      <c r="I339" s="8"/>
      <c r="J339" s="9"/>
      <c r="K339" s="116" t="str">
        <f t="shared" si="10"/>
        <v/>
      </c>
      <c r="L339" s="8" t="str">
        <f t="shared" si="11"/>
        <v/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21" customHeight="1" x14ac:dyDescent="0.25">
      <c r="A340" s="20">
        <v>3</v>
      </c>
      <c r="B340" s="111">
        <v>320</v>
      </c>
      <c r="C340" s="180"/>
      <c r="D340" s="68" t="s">
        <v>1496</v>
      </c>
      <c r="E340" s="110"/>
      <c r="F340" s="68" t="s">
        <v>1841</v>
      </c>
      <c r="G340" s="8"/>
      <c r="H340" s="16"/>
      <c r="I340" s="8"/>
      <c r="J340" s="9"/>
      <c r="K340" s="116" t="str">
        <f t="shared" si="10"/>
        <v/>
      </c>
      <c r="L340" s="8" t="str">
        <f t="shared" si="11"/>
        <v/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21" customHeight="1" x14ac:dyDescent="0.25">
      <c r="A341" s="20">
        <v>3</v>
      </c>
      <c r="B341" s="111">
        <v>321</v>
      </c>
      <c r="C341" s="156" t="s">
        <v>1647</v>
      </c>
      <c r="D341" s="68" t="s">
        <v>1493</v>
      </c>
      <c r="E341" s="110"/>
      <c r="F341" s="68" t="s">
        <v>1842</v>
      </c>
      <c r="G341" s="8"/>
      <c r="H341" s="16"/>
      <c r="I341" s="8"/>
      <c r="J341" s="9"/>
      <c r="K341" s="116" t="str">
        <f t="shared" si="10"/>
        <v/>
      </c>
      <c r="L341" s="8" t="str">
        <f t="shared" si="11"/>
        <v/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21" customHeight="1" x14ac:dyDescent="0.25">
      <c r="A342" s="20">
        <v>3</v>
      </c>
      <c r="B342" s="111">
        <v>321</v>
      </c>
      <c r="C342" s="178" t="s">
        <v>1491</v>
      </c>
      <c r="D342" s="68" t="s">
        <v>1495</v>
      </c>
      <c r="E342" s="110"/>
      <c r="F342" s="68" t="s">
        <v>1843</v>
      </c>
      <c r="G342" s="8"/>
      <c r="H342" s="16"/>
      <c r="I342" s="8"/>
      <c r="J342" s="9"/>
      <c r="K342" s="116" t="str">
        <f t="shared" si="10"/>
        <v/>
      </c>
      <c r="L342" s="8" t="str">
        <f t="shared" si="11"/>
        <v/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21" customHeight="1" x14ac:dyDescent="0.25">
      <c r="A343" s="20">
        <v>3</v>
      </c>
      <c r="B343" s="111">
        <v>321</v>
      </c>
      <c r="C343" s="179"/>
      <c r="D343" s="68" t="s">
        <v>1493</v>
      </c>
      <c r="E343" s="110"/>
      <c r="F343" s="68" t="s">
        <v>1844</v>
      </c>
      <c r="G343" s="8"/>
      <c r="H343" s="16"/>
      <c r="I343" s="8"/>
      <c r="J343" s="9"/>
      <c r="K343" s="116" t="str">
        <f t="shared" si="10"/>
        <v/>
      </c>
      <c r="L343" s="8" t="str">
        <f t="shared" si="11"/>
        <v/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21" customHeight="1" x14ac:dyDescent="0.25">
      <c r="A344" s="20">
        <v>3</v>
      </c>
      <c r="B344" s="111">
        <v>321</v>
      </c>
      <c r="C344" s="180"/>
      <c r="D344" s="68" t="s">
        <v>1496</v>
      </c>
      <c r="E344" s="110"/>
      <c r="F344" s="68" t="s">
        <v>1845</v>
      </c>
      <c r="G344" s="8"/>
      <c r="H344" s="16"/>
      <c r="I344" s="8"/>
      <c r="J344" s="9"/>
      <c r="K344" s="116" t="str">
        <f t="shared" si="10"/>
        <v/>
      </c>
      <c r="L344" s="8" t="str">
        <f t="shared" si="11"/>
        <v/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21" customHeight="1" x14ac:dyDescent="0.25">
      <c r="A345" s="20">
        <v>3</v>
      </c>
      <c r="B345" s="111">
        <v>321</v>
      </c>
      <c r="C345" s="178" t="s">
        <v>1492</v>
      </c>
      <c r="D345" s="68" t="s">
        <v>1495</v>
      </c>
      <c r="E345" s="110"/>
      <c r="F345" s="68" t="s">
        <v>1846</v>
      </c>
      <c r="G345" s="8"/>
      <c r="H345" s="16"/>
      <c r="I345" s="8"/>
      <c r="J345" s="9"/>
      <c r="K345" s="116" t="str">
        <f t="shared" si="10"/>
        <v/>
      </c>
      <c r="L345" s="8" t="str">
        <f t="shared" si="11"/>
        <v/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21" customHeight="1" x14ac:dyDescent="0.25">
      <c r="A346" s="20">
        <v>3</v>
      </c>
      <c r="B346" s="111">
        <v>321</v>
      </c>
      <c r="C346" s="179"/>
      <c r="D346" s="68" t="s">
        <v>1493</v>
      </c>
      <c r="E346" s="110"/>
      <c r="F346" s="68" t="s">
        <v>1847</v>
      </c>
      <c r="G346" s="8"/>
      <c r="H346" s="16"/>
      <c r="I346" s="8"/>
      <c r="J346" s="9"/>
      <c r="K346" s="116" t="str">
        <f t="shared" si="10"/>
        <v/>
      </c>
      <c r="L346" s="8" t="str">
        <f t="shared" si="11"/>
        <v/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21" customHeight="1" x14ac:dyDescent="0.25">
      <c r="A347" s="20">
        <v>3</v>
      </c>
      <c r="B347" s="111">
        <v>321</v>
      </c>
      <c r="C347" s="180"/>
      <c r="D347" s="68" t="s">
        <v>1496</v>
      </c>
      <c r="E347" s="110"/>
      <c r="F347" s="68" t="s">
        <v>1848</v>
      </c>
      <c r="G347" s="8"/>
      <c r="H347" s="16"/>
      <c r="I347" s="8"/>
      <c r="J347" s="9"/>
      <c r="K347" s="116" t="str">
        <f t="shared" si="10"/>
        <v/>
      </c>
      <c r="L347" s="8" t="str">
        <f t="shared" si="11"/>
        <v/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21" customHeight="1" x14ac:dyDescent="0.25">
      <c r="A348" s="20">
        <v>3</v>
      </c>
      <c r="B348" s="111">
        <v>322</v>
      </c>
      <c r="C348" s="156" t="s">
        <v>1647</v>
      </c>
      <c r="D348" s="68" t="s">
        <v>1493</v>
      </c>
      <c r="E348" s="110"/>
      <c r="F348" s="68" t="s">
        <v>1806</v>
      </c>
      <c r="G348" s="8"/>
      <c r="H348" s="16"/>
      <c r="I348" s="8"/>
      <c r="J348" s="9"/>
      <c r="K348" s="116" t="str">
        <f t="shared" si="10"/>
        <v/>
      </c>
      <c r="L348" s="8" t="str">
        <f t="shared" si="11"/>
        <v/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21" customHeight="1" x14ac:dyDescent="0.25">
      <c r="A349" s="20">
        <v>3</v>
      </c>
      <c r="B349" s="111">
        <v>322</v>
      </c>
      <c r="C349" s="178" t="s">
        <v>1491</v>
      </c>
      <c r="D349" s="68" t="s">
        <v>1495</v>
      </c>
      <c r="E349" s="110"/>
      <c r="F349" s="68" t="s">
        <v>1849</v>
      </c>
      <c r="G349" s="8"/>
      <c r="H349" s="16"/>
      <c r="I349" s="8"/>
      <c r="J349" s="9"/>
      <c r="K349" s="116" t="str">
        <f t="shared" si="10"/>
        <v/>
      </c>
      <c r="L349" s="8" t="str">
        <f t="shared" si="11"/>
        <v/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21" customHeight="1" x14ac:dyDescent="0.25">
      <c r="A350" s="20">
        <v>3</v>
      </c>
      <c r="B350" s="111">
        <v>322</v>
      </c>
      <c r="C350" s="179"/>
      <c r="D350" s="68" t="s">
        <v>1493</v>
      </c>
      <c r="E350" s="110"/>
      <c r="F350" s="68" t="s">
        <v>1850</v>
      </c>
      <c r="G350" s="8"/>
      <c r="H350" s="16"/>
      <c r="I350" s="8"/>
      <c r="J350" s="9"/>
      <c r="K350" s="116" t="str">
        <f t="shared" si="10"/>
        <v/>
      </c>
      <c r="L350" s="8" t="str">
        <f t="shared" si="11"/>
        <v/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21" customHeight="1" x14ac:dyDescent="0.25">
      <c r="A351" s="20">
        <v>3</v>
      </c>
      <c r="B351" s="111">
        <v>322</v>
      </c>
      <c r="C351" s="180"/>
      <c r="D351" s="68" t="s">
        <v>1496</v>
      </c>
      <c r="E351" s="110"/>
      <c r="F351" s="68" t="s">
        <v>1851</v>
      </c>
      <c r="G351" s="8"/>
      <c r="H351" s="16"/>
      <c r="I351" s="8"/>
      <c r="J351" s="9"/>
      <c r="K351" s="116" t="str">
        <f t="shared" si="10"/>
        <v/>
      </c>
      <c r="L351" s="8" t="str">
        <f t="shared" si="11"/>
        <v/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21" customHeight="1" x14ac:dyDescent="0.25">
      <c r="A352" s="20">
        <v>3</v>
      </c>
      <c r="B352" s="111">
        <v>322</v>
      </c>
      <c r="C352" s="178" t="s">
        <v>1492</v>
      </c>
      <c r="D352" s="68" t="s">
        <v>1495</v>
      </c>
      <c r="E352" s="110"/>
      <c r="F352" s="68" t="s">
        <v>1852</v>
      </c>
      <c r="G352" s="8"/>
      <c r="H352" s="16"/>
      <c r="I352" s="8"/>
      <c r="J352" s="9"/>
      <c r="K352" s="116" t="str">
        <f t="shared" si="10"/>
        <v/>
      </c>
      <c r="L352" s="8" t="str">
        <f t="shared" si="11"/>
        <v/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21" customHeight="1" x14ac:dyDescent="0.25">
      <c r="A353" s="20">
        <v>3</v>
      </c>
      <c r="B353" s="111">
        <v>322</v>
      </c>
      <c r="C353" s="179"/>
      <c r="D353" s="68" t="s">
        <v>1493</v>
      </c>
      <c r="E353" s="110"/>
      <c r="F353" s="68" t="s">
        <v>1853</v>
      </c>
      <c r="G353" s="8"/>
      <c r="H353" s="16"/>
      <c r="I353" s="8"/>
      <c r="J353" s="9"/>
      <c r="K353" s="116" t="str">
        <f t="shared" si="10"/>
        <v/>
      </c>
      <c r="L353" s="8" t="str">
        <f t="shared" si="11"/>
        <v/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21" customHeight="1" x14ac:dyDescent="0.25">
      <c r="A354" s="20">
        <v>3</v>
      </c>
      <c r="B354" s="111">
        <v>322</v>
      </c>
      <c r="C354" s="180"/>
      <c r="D354" s="68" t="s">
        <v>1496</v>
      </c>
      <c r="E354" s="110"/>
      <c r="F354" s="68" t="s">
        <v>1854</v>
      </c>
      <c r="G354" s="8"/>
      <c r="H354" s="16"/>
      <c r="I354" s="8"/>
      <c r="J354" s="9"/>
      <c r="K354" s="116" t="str">
        <f t="shared" si="10"/>
        <v/>
      </c>
      <c r="L354" s="8" t="str">
        <f t="shared" si="11"/>
        <v/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21" customHeight="1" x14ac:dyDescent="0.25">
      <c r="A355" s="20">
        <v>3</v>
      </c>
      <c r="B355" s="111">
        <v>323</v>
      </c>
      <c r="C355" s="156" t="s">
        <v>1647</v>
      </c>
      <c r="D355" s="68" t="s">
        <v>1493</v>
      </c>
      <c r="E355" s="110"/>
      <c r="F355" s="68" t="s">
        <v>1855</v>
      </c>
      <c r="G355" s="8"/>
      <c r="H355" s="16"/>
      <c r="I355" s="8"/>
      <c r="J355" s="9"/>
      <c r="K355" s="116" t="str">
        <f t="shared" si="10"/>
        <v/>
      </c>
      <c r="L355" s="8" t="str">
        <f t="shared" si="11"/>
        <v/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21" customHeight="1" x14ac:dyDescent="0.25">
      <c r="A356" s="20">
        <v>3</v>
      </c>
      <c r="B356" s="111">
        <v>323</v>
      </c>
      <c r="C356" s="178" t="s">
        <v>1491</v>
      </c>
      <c r="D356" s="68" t="s">
        <v>1495</v>
      </c>
      <c r="E356" s="110"/>
      <c r="F356" s="68" t="s">
        <v>1856</v>
      </c>
      <c r="G356" s="8"/>
      <c r="H356" s="16"/>
      <c r="I356" s="8"/>
      <c r="J356" s="9"/>
      <c r="K356" s="116" t="str">
        <f t="shared" si="10"/>
        <v/>
      </c>
      <c r="L356" s="8" t="str">
        <f t="shared" si="11"/>
        <v/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21" customHeight="1" x14ac:dyDescent="0.25">
      <c r="A357" s="20">
        <v>3</v>
      </c>
      <c r="B357" s="111">
        <v>323</v>
      </c>
      <c r="C357" s="179"/>
      <c r="D357" s="68" t="s">
        <v>1493</v>
      </c>
      <c r="E357" s="110"/>
      <c r="F357" s="68" t="s">
        <v>1857</v>
      </c>
      <c r="G357" s="8"/>
      <c r="H357" s="16"/>
      <c r="I357" s="8"/>
      <c r="J357" s="9"/>
      <c r="K357" s="116" t="str">
        <f t="shared" si="10"/>
        <v/>
      </c>
      <c r="L357" s="8" t="str">
        <f t="shared" si="11"/>
        <v/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21" customHeight="1" x14ac:dyDescent="0.25">
      <c r="A358" s="20">
        <v>3</v>
      </c>
      <c r="B358" s="111">
        <v>323</v>
      </c>
      <c r="C358" s="180"/>
      <c r="D358" s="68" t="s">
        <v>1496</v>
      </c>
      <c r="E358" s="110"/>
      <c r="F358" s="68" t="s">
        <v>1858</v>
      </c>
      <c r="G358" s="8"/>
      <c r="H358" s="16"/>
      <c r="I358" s="8"/>
      <c r="J358" s="9"/>
      <c r="K358" s="116" t="str">
        <f t="shared" si="10"/>
        <v/>
      </c>
      <c r="L358" s="8" t="str">
        <f t="shared" si="11"/>
        <v/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21" customHeight="1" x14ac:dyDescent="0.25">
      <c r="A359" s="20">
        <v>3</v>
      </c>
      <c r="B359" s="111">
        <v>323</v>
      </c>
      <c r="C359" s="178" t="s">
        <v>1492</v>
      </c>
      <c r="D359" s="68" t="s">
        <v>1495</v>
      </c>
      <c r="E359" s="110"/>
      <c r="F359" s="68" t="s">
        <v>1859</v>
      </c>
      <c r="G359" s="8"/>
      <c r="H359" s="16"/>
      <c r="I359" s="8"/>
      <c r="J359" s="9"/>
      <c r="K359" s="116" t="str">
        <f t="shared" si="10"/>
        <v/>
      </c>
      <c r="L359" s="8" t="str">
        <f t="shared" si="11"/>
        <v/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21" customHeight="1" x14ac:dyDescent="0.25">
      <c r="A360" s="20">
        <v>3</v>
      </c>
      <c r="B360" s="111">
        <v>323</v>
      </c>
      <c r="C360" s="179"/>
      <c r="D360" s="68" t="s">
        <v>1493</v>
      </c>
      <c r="E360" s="110"/>
      <c r="F360" s="68" t="s">
        <v>1860</v>
      </c>
      <c r="G360" s="8"/>
      <c r="H360" s="16"/>
      <c r="I360" s="8"/>
      <c r="J360" s="9"/>
      <c r="K360" s="116" t="str">
        <f t="shared" si="10"/>
        <v/>
      </c>
      <c r="L360" s="8" t="str">
        <f t="shared" si="11"/>
        <v/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21" customHeight="1" x14ac:dyDescent="0.25">
      <c r="A361" s="20">
        <v>3</v>
      </c>
      <c r="B361" s="111">
        <v>323</v>
      </c>
      <c r="C361" s="180"/>
      <c r="D361" s="68" t="s">
        <v>1496</v>
      </c>
      <c r="E361" s="110"/>
      <c r="F361" s="68" t="s">
        <v>1861</v>
      </c>
      <c r="G361" s="8"/>
      <c r="H361" s="16"/>
      <c r="I361" s="8"/>
      <c r="J361" s="9"/>
      <c r="K361" s="116" t="str">
        <f t="shared" si="10"/>
        <v/>
      </c>
      <c r="L361" s="8" t="str">
        <f t="shared" si="11"/>
        <v/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21" customHeight="1" x14ac:dyDescent="0.25">
      <c r="A362" s="20">
        <v>3</v>
      </c>
      <c r="B362" s="111">
        <v>324</v>
      </c>
      <c r="C362" s="156" t="s">
        <v>1647</v>
      </c>
      <c r="D362" s="68" t="s">
        <v>1493</v>
      </c>
      <c r="E362" s="110"/>
      <c r="F362" s="68" t="s">
        <v>1805</v>
      </c>
      <c r="G362" s="8"/>
      <c r="H362" s="16"/>
      <c r="I362" s="8"/>
      <c r="J362" s="9"/>
      <c r="K362" s="116" t="str">
        <f t="shared" si="10"/>
        <v/>
      </c>
      <c r="L362" s="8" t="str">
        <f t="shared" si="11"/>
        <v/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21" customHeight="1" x14ac:dyDescent="0.25">
      <c r="A363" s="20">
        <v>3</v>
      </c>
      <c r="B363" s="111">
        <v>324</v>
      </c>
      <c r="C363" s="178" t="s">
        <v>1491</v>
      </c>
      <c r="D363" s="68" t="s">
        <v>1495</v>
      </c>
      <c r="E363" s="110"/>
      <c r="F363" s="68" t="s">
        <v>1862</v>
      </c>
      <c r="G363" s="8"/>
      <c r="H363" s="16"/>
      <c r="I363" s="8"/>
      <c r="J363" s="9"/>
      <c r="K363" s="116" t="str">
        <f t="shared" si="10"/>
        <v/>
      </c>
      <c r="L363" s="8" t="str">
        <f t="shared" si="11"/>
        <v/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21" customHeight="1" x14ac:dyDescent="0.25">
      <c r="A364" s="20">
        <v>3</v>
      </c>
      <c r="B364" s="111">
        <v>324</v>
      </c>
      <c r="C364" s="179"/>
      <c r="D364" s="68" t="s">
        <v>1493</v>
      </c>
      <c r="E364" s="110"/>
      <c r="F364" s="68" t="s">
        <v>1863</v>
      </c>
      <c r="G364" s="8"/>
      <c r="H364" s="16"/>
      <c r="I364" s="8"/>
      <c r="J364" s="9"/>
      <c r="K364" s="116" t="str">
        <f t="shared" si="10"/>
        <v/>
      </c>
      <c r="L364" s="8" t="str">
        <f t="shared" si="11"/>
        <v/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21" customHeight="1" x14ac:dyDescent="0.25">
      <c r="A365" s="20">
        <v>3</v>
      </c>
      <c r="B365" s="111">
        <v>324</v>
      </c>
      <c r="C365" s="180"/>
      <c r="D365" s="68" t="s">
        <v>1496</v>
      </c>
      <c r="E365" s="110"/>
      <c r="F365" s="68" t="s">
        <v>1864</v>
      </c>
      <c r="G365" s="8"/>
      <c r="H365" s="16"/>
      <c r="I365" s="8"/>
      <c r="J365" s="9"/>
      <c r="K365" s="116" t="str">
        <f t="shared" si="10"/>
        <v/>
      </c>
      <c r="L365" s="8" t="str">
        <f t="shared" si="11"/>
        <v/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21" customHeight="1" x14ac:dyDescent="0.25">
      <c r="A366" s="20">
        <v>3</v>
      </c>
      <c r="B366" s="111">
        <v>324</v>
      </c>
      <c r="C366" s="178" t="s">
        <v>1492</v>
      </c>
      <c r="D366" s="68" t="s">
        <v>1495</v>
      </c>
      <c r="E366" s="110"/>
      <c r="F366" s="68" t="s">
        <v>1865</v>
      </c>
      <c r="G366" s="8"/>
      <c r="H366" s="16"/>
      <c r="I366" s="8"/>
      <c r="J366" s="9"/>
      <c r="K366" s="116" t="str">
        <f t="shared" si="10"/>
        <v/>
      </c>
      <c r="L366" s="8" t="str">
        <f t="shared" si="11"/>
        <v/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21" customHeight="1" x14ac:dyDescent="0.25">
      <c r="A367" s="20">
        <v>3</v>
      </c>
      <c r="B367" s="111">
        <v>324</v>
      </c>
      <c r="C367" s="179"/>
      <c r="D367" s="68" t="s">
        <v>1493</v>
      </c>
      <c r="E367" s="110"/>
      <c r="F367" s="68" t="s">
        <v>1866</v>
      </c>
      <c r="G367" s="8"/>
      <c r="H367" s="16"/>
      <c r="I367" s="8"/>
      <c r="J367" s="9"/>
      <c r="K367" s="116" t="str">
        <f t="shared" si="10"/>
        <v/>
      </c>
      <c r="L367" s="8" t="str">
        <f t="shared" si="11"/>
        <v/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21" customHeight="1" x14ac:dyDescent="0.25">
      <c r="A368" s="20">
        <v>3</v>
      </c>
      <c r="B368" s="111">
        <v>324</v>
      </c>
      <c r="C368" s="180"/>
      <c r="D368" s="68" t="s">
        <v>1496</v>
      </c>
      <c r="E368" s="110"/>
      <c r="F368" s="68" t="s">
        <v>1867</v>
      </c>
      <c r="G368" s="8"/>
      <c r="H368" s="16"/>
      <c r="I368" s="8"/>
      <c r="J368" s="9"/>
      <c r="K368" s="116" t="str">
        <f t="shared" si="10"/>
        <v/>
      </c>
      <c r="L368" s="8" t="str">
        <f t="shared" si="11"/>
        <v/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21" customHeight="1" x14ac:dyDescent="0.25">
      <c r="A369" s="20">
        <v>3</v>
      </c>
      <c r="B369" s="111">
        <v>324</v>
      </c>
      <c r="C369" s="156" t="s">
        <v>1647</v>
      </c>
      <c r="D369" s="68" t="s">
        <v>1493</v>
      </c>
      <c r="E369" s="110"/>
      <c r="F369" s="68" t="s">
        <v>1868</v>
      </c>
      <c r="G369" s="8"/>
      <c r="H369" s="16"/>
      <c r="I369" s="8"/>
      <c r="J369" s="9"/>
      <c r="K369" s="116" t="str">
        <f t="shared" si="10"/>
        <v/>
      </c>
      <c r="L369" s="8" t="str">
        <f t="shared" si="11"/>
        <v/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21" customHeight="1" x14ac:dyDescent="0.25">
      <c r="A370" s="20">
        <v>3</v>
      </c>
      <c r="B370" s="111">
        <v>324</v>
      </c>
      <c r="C370" s="178" t="s">
        <v>1491</v>
      </c>
      <c r="D370" s="68" t="s">
        <v>1495</v>
      </c>
      <c r="E370" s="110"/>
      <c r="F370" s="68" t="s">
        <v>1869</v>
      </c>
      <c r="G370" s="8"/>
      <c r="H370" s="16"/>
      <c r="I370" s="8"/>
      <c r="J370" s="9"/>
      <c r="K370" s="116" t="str">
        <f t="shared" si="10"/>
        <v/>
      </c>
      <c r="L370" s="8" t="str">
        <f t="shared" si="11"/>
        <v/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21" customHeight="1" x14ac:dyDescent="0.25">
      <c r="A371" s="20">
        <v>3</v>
      </c>
      <c r="B371" s="111">
        <v>324</v>
      </c>
      <c r="C371" s="179"/>
      <c r="D371" s="68" t="s">
        <v>1493</v>
      </c>
      <c r="E371" s="110"/>
      <c r="F371" s="68" t="s">
        <v>1870</v>
      </c>
      <c r="G371" s="8"/>
      <c r="H371" s="16"/>
      <c r="I371" s="8"/>
      <c r="J371" s="9"/>
      <c r="K371" s="116" t="str">
        <f t="shared" si="10"/>
        <v/>
      </c>
      <c r="L371" s="8" t="str">
        <f t="shared" si="11"/>
        <v/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21" customHeight="1" x14ac:dyDescent="0.25">
      <c r="A372" s="20">
        <v>3</v>
      </c>
      <c r="B372" s="111">
        <v>324</v>
      </c>
      <c r="C372" s="180"/>
      <c r="D372" s="68" t="s">
        <v>1496</v>
      </c>
      <c r="E372" s="110"/>
      <c r="F372" s="68" t="s">
        <v>1871</v>
      </c>
      <c r="G372" s="8"/>
      <c r="H372" s="16"/>
      <c r="I372" s="8"/>
      <c r="J372" s="9"/>
      <c r="K372" s="116" t="str">
        <f t="shared" si="10"/>
        <v/>
      </c>
      <c r="L372" s="8" t="str">
        <f t="shared" si="11"/>
        <v/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21" customHeight="1" x14ac:dyDescent="0.25">
      <c r="A373" s="20">
        <v>3</v>
      </c>
      <c r="B373" s="111">
        <v>324</v>
      </c>
      <c r="C373" s="178" t="s">
        <v>1492</v>
      </c>
      <c r="D373" s="68" t="s">
        <v>1495</v>
      </c>
      <c r="E373" s="110"/>
      <c r="F373" s="68" t="s">
        <v>1872</v>
      </c>
      <c r="G373" s="8"/>
      <c r="H373" s="16"/>
      <c r="I373" s="8"/>
      <c r="J373" s="9"/>
      <c r="K373" s="116" t="str">
        <f t="shared" si="10"/>
        <v/>
      </c>
      <c r="L373" s="8" t="str">
        <f t="shared" si="11"/>
        <v/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21" customHeight="1" x14ac:dyDescent="0.25">
      <c r="A374" s="20">
        <v>3</v>
      </c>
      <c r="B374" s="111">
        <v>324</v>
      </c>
      <c r="C374" s="179"/>
      <c r="D374" s="68" t="s">
        <v>1493</v>
      </c>
      <c r="E374" s="110"/>
      <c r="F374" s="68" t="s">
        <v>1873</v>
      </c>
      <c r="G374" s="8"/>
      <c r="H374" s="16"/>
      <c r="I374" s="8"/>
      <c r="J374" s="9"/>
      <c r="K374" s="116" t="str">
        <f t="shared" si="10"/>
        <v/>
      </c>
      <c r="L374" s="8" t="str">
        <f t="shared" si="11"/>
        <v/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21" customHeight="1" x14ac:dyDescent="0.25">
      <c r="A375" s="20">
        <v>3</v>
      </c>
      <c r="B375" s="111">
        <v>324</v>
      </c>
      <c r="C375" s="180"/>
      <c r="D375" s="68" t="s">
        <v>1496</v>
      </c>
      <c r="E375" s="110"/>
      <c r="F375" s="68" t="s">
        <v>1874</v>
      </c>
      <c r="G375" s="8"/>
      <c r="H375" s="16"/>
      <c r="I375" s="8"/>
      <c r="J375" s="9"/>
      <c r="K375" s="116" t="str">
        <f t="shared" si="10"/>
        <v/>
      </c>
      <c r="L375" s="8" t="str">
        <f t="shared" si="11"/>
        <v/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21" customHeight="1" x14ac:dyDescent="0.3">
      <c r="A376" s="62">
        <f>SUBTOTAL(103,A1:A375)</f>
        <v>375</v>
      </c>
      <c r="B376" s="165">
        <f>COUNTA(B36:B241)</f>
        <v>206</v>
      </c>
      <c r="C376" s="62"/>
      <c r="D376" s="62"/>
      <c r="E376" s="66"/>
      <c r="F376" s="157"/>
      <c r="G376" s="50">
        <f>COUNTA(G2:G375)</f>
        <v>0</v>
      </c>
      <c r="H376" s="50">
        <f>COUNTA(H2:H375)</f>
        <v>8</v>
      </c>
      <c r="I376" s="50">
        <f>COUNTA(I2:I375)</f>
        <v>0</v>
      </c>
      <c r="J376" s="50">
        <f>COUNTA(J2:J375)</f>
        <v>0</v>
      </c>
      <c r="K376" s="50">
        <f>COUNTIF(K2:K375,"YES")</f>
        <v>8</v>
      </c>
      <c r="L376" s="50">
        <f>COUNTIF(L2:L375,"YES")</f>
        <v>8</v>
      </c>
      <c r="M376" s="50">
        <f t="shared" ref="M376:W376" si="12">COUNTA(M2:M375)</f>
        <v>0</v>
      </c>
      <c r="N376" s="50">
        <f t="shared" si="12"/>
        <v>0</v>
      </c>
      <c r="O376" s="50">
        <f t="shared" si="12"/>
        <v>2</v>
      </c>
      <c r="P376" s="50">
        <f t="shared" si="12"/>
        <v>4</v>
      </c>
      <c r="Q376" s="50">
        <f t="shared" si="12"/>
        <v>0</v>
      </c>
      <c r="R376" s="50">
        <f t="shared" si="12"/>
        <v>0</v>
      </c>
      <c r="S376" s="50">
        <f t="shared" si="12"/>
        <v>4</v>
      </c>
      <c r="T376" s="50">
        <f t="shared" si="12"/>
        <v>0</v>
      </c>
      <c r="U376" s="50">
        <f t="shared" si="12"/>
        <v>0</v>
      </c>
      <c r="V376" s="50">
        <f t="shared" si="12"/>
        <v>0</v>
      </c>
      <c r="W376" s="50">
        <f t="shared" si="12"/>
        <v>0</v>
      </c>
    </row>
    <row r="377" spans="1:23" ht="21" customHeight="1" x14ac:dyDescent="0.3">
      <c r="A377" s="67"/>
      <c r="B377" s="11"/>
      <c r="C377" s="11"/>
      <c r="D377" s="11"/>
      <c r="E377" s="68"/>
      <c r="F377" s="11" t="s">
        <v>1350</v>
      </c>
      <c r="G377" s="124"/>
      <c r="H377" s="56">
        <f>COUNTIF(H2:H375,"In")</f>
        <v>5</v>
      </c>
      <c r="I377" s="39"/>
    </row>
    <row r="378" spans="1:23" ht="21" customHeight="1" x14ac:dyDescent="0.3">
      <c r="A378" s="67"/>
      <c r="B378" s="11"/>
      <c r="C378" s="11"/>
      <c r="D378" s="11"/>
      <c r="E378" s="68"/>
      <c r="F378" s="11" t="s">
        <v>1462</v>
      </c>
      <c r="G378" s="124"/>
      <c r="H378" s="56">
        <f>COUNTIF(H2:H375,"Stuck")</f>
        <v>0</v>
      </c>
      <c r="I378" s="39"/>
    </row>
    <row r="379" spans="1:23" ht="21" customHeight="1" x14ac:dyDescent="0.3">
      <c r="A379" s="67"/>
      <c r="B379" s="11"/>
      <c r="C379" s="11"/>
      <c r="D379" s="11"/>
      <c r="E379" s="68"/>
      <c r="F379" s="11" t="s">
        <v>1352</v>
      </c>
      <c r="G379" s="124"/>
      <c r="H379" s="56">
        <f>COUNTIF(H2:H375,"Out")</f>
        <v>3</v>
      </c>
      <c r="I379" s="39"/>
    </row>
    <row r="380" spans="1:23" ht="21" customHeight="1" x14ac:dyDescent="0.3">
      <c r="A380" s="67"/>
      <c r="B380" s="11"/>
      <c r="C380" s="11"/>
      <c r="D380" s="11"/>
      <c r="E380" s="68"/>
      <c r="F380" s="11" t="s">
        <v>1553</v>
      </c>
      <c r="G380" s="124"/>
      <c r="H380" s="56">
        <f>COUNTIF(H2:H375,"No Link")</f>
        <v>0</v>
      </c>
      <c r="I380" s="39"/>
    </row>
    <row r="381" spans="1:23" s="57" customFormat="1" ht="21" customHeight="1" x14ac:dyDescent="0.3">
      <c r="A381" s="67"/>
      <c r="B381" s="11"/>
      <c r="C381" s="11"/>
      <c r="D381" s="11"/>
      <c r="E381" s="68"/>
      <c r="F381" s="11" t="s">
        <v>1554</v>
      </c>
      <c r="G381" s="39"/>
      <c r="H381" s="56">
        <f>COUNTIF(H2:H375,"No DT")</f>
        <v>0</v>
      </c>
      <c r="I381" s="39"/>
      <c r="J381" s="106"/>
      <c r="K381" s="105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s="57" customFormat="1" ht="21" customHeight="1" x14ac:dyDescent="0.3">
      <c r="A382" s="67"/>
      <c r="B382" s="11"/>
      <c r="C382" s="11"/>
      <c r="D382" s="11"/>
      <c r="E382" s="68"/>
      <c r="F382" s="11" t="s">
        <v>1555</v>
      </c>
      <c r="G382" s="124"/>
      <c r="H382" s="56">
        <f>COUNTIF(H2:H376,"NP")</f>
        <v>0</v>
      </c>
      <c r="I382" s="39"/>
      <c r="J382" s="106"/>
      <c r="K382" s="105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s="57" customFormat="1" ht="21" customHeight="1" x14ac:dyDescent="0.3">
      <c r="A383" s="67"/>
      <c r="B383" s="11"/>
      <c r="C383" s="11"/>
      <c r="D383" s="11"/>
      <c r="E383" s="68"/>
      <c r="F383" s="11" t="s">
        <v>1353</v>
      </c>
      <c r="G383" s="56">
        <f>COUNTIF(G2:G375,"Loose")</f>
        <v>0</v>
      </c>
      <c r="H383" s="39"/>
      <c r="I383" s="39"/>
      <c r="J383" s="106"/>
      <c r="K383" s="105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s="57" customFormat="1" ht="21" customHeight="1" x14ac:dyDescent="0.3">
      <c r="A384" s="67"/>
      <c r="B384" s="11"/>
      <c r="C384" s="11"/>
      <c r="D384" s="11"/>
      <c r="E384" s="68"/>
      <c r="F384" s="11" t="s">
        <v>1354</v>
      </c>
      <c r="G384" s="56">
        <f>COUNTIF(G2:G375,"Missing")</f>
        <v>0</v>
      </c>
      <c r="H384" s="39"/>
      <c r="I384" s="56">
        <f>COUNTIF(I2:I375,"Missing")</f>
        <v>0</v>
      </c>
      <c r="J384" s="106"/>
      <c r="K384" s="105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s="57" customFormat="1" ht="21" customHeight="1" x14ac:dyDescent="0.3">
      <c r="A385" s="67"/>
      <c r="B385" s="11"/>
      <c r="C385" s="11"/>
      <c r="D385" s="11"/>
      <c r="E385" s="68"/>
      <c r="F385" s="11" t="s">
        <v>1355</v>
      </c>
      <c r="G385" s="56">
        <f>COUNTIF(G2:G375,"Broken")</f>
        <v>0</v>
      </c>
      <c r="H385" s="39"/>
      <c r="I385" s="56">
        <f>COUNTIF(I2:I375,"Broken")</f>
        <v>0</v>
      </c>
      <c r="J385" s="106"/>
      <c r="K385" s="105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s="57" customFormat="1" ht="21" customHeight="1" x14ac:dyDescent="0.3">
      <c r="A386" s="67"/>
      <c r="B386" s="11"/>
      <c r="C386" s="11"/>
      <c r="D386" s="11"/>
      <c r="E386" s="68"/>
      <c r="F386" s="11" t="s">
        <v>1485</v>
      </c>
      <c r="G386" s="39"/>
      <c r="H386" s="39"/>
      <c r="I386" s="56">
        <f>COUNTIF(I3:I376,"Replaced")</f>
        <v>0</v>
      </c>
      <c r="J386" s="106"/>
      <c r="K386" s="105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s="57" customFormat="1" ht="21" customHeight="1" x14ac:dyDescent="0.25">
      <c r="A387" s="109"/>
      <c r="B387" s="108"/>
      <c r="C387" s="108"/>
      <c r="D387" s="108"/>
      <c r="E387" s="107"/>
      <c r="F387" s="107"/>
      <c r="G387" s="105"/>
      <c r="H387" s="105"/>
      <c r="I387" s="105"/>
      <c r="J387" s="106"/>
      <c r="K387" s="105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</sheetData>
  <autoFilter ref="A1:W386"/>
  <mergeCells count="102">
    <mergeCell ref="C370:C372"/>
    <mergeCell ref="C373:C375"/>
    <mergeCell ref="C352:C354"/>
    <mergeCell ref="C356:C358"/>
    <mergeCell ref="C359:C361"/>
    <mergeCell ref="C363:C365"/>
    <mergeCell ref="C366:C368"/>
    <mergeCell ref="C335:C337"/>
    <mergeCell ref="C338:C340"/>
    <mergeCell ref="C342:C344"/>
    <mergeCell ref="C345:C347"/>
    <mergeCell ref="C349:C351"/>
    <mergeCell ref="C317:C319"/>
    <mergeCell ref="C321:C323"/>
    <mergeCell ref="C324:C326"/>
    <mergeCell ref="C328:C330"/>
    <mergeCell ref="C331:C333"/>
    <mergeCell ref="C295:C297"/>
    <mergeCell ref="C298:C300"/>
    <mergeCell ref="C307:C309"/>
    <mergeCell ref="C310:C312"/>
    <mergeCell ref="C314:C316"/>
    <mergeCell ref="C277:C279"/>
    <mergeCell ref="C281:C283"/>
    <mergeCell ref="C284:C286"/>
    <mergeCell ref="C288:C290"/>
    <mergeCell ref="C291:C293"/>
    <mergeCell ref="C260:C262"/>
    <mergeCell ref="C263:C265"/>
    <mergeCell ref="C267:C269"/>
    <mergeCell ref="C270:C272"/>
    <mergeCell ref="C274:C276"/>
    <mergeCell ref="C242:C244"/>
    <mergeCell ref="C246:C248"/>
    <mergeCell ref="C249:C251"/>
    <mergeCell ref="C253:C255"/>
    <mergeCell ref="C256:C258"/>
    <mergeCell ref="C225:C227"/>
    <mergeCell ref="C228:C230"/>
    <mergeCell ref="C232:C234"/>
    <mergeCell ref="C235:C237"/>
    <mergeCell ref="C239:C241"/>
    <mergeCell ref="C207:C209"/>
    <mergeCell ref="C211:C213"/>
    <mergeCell ref="C214:C216"/>
    <mergeCell ref="C218:C220"/>
    <mergeCell ref="C221:C223"/>
    <mergeCell ref="C190:C192"/>
    <mergeCell ref="C193:C195"/>
    <mergeCell ref="C197:C199"/>
    <mergeCell ref="C200:C202"/>
    <mergeCell ref="C204:C206"/>
    <mergeCell ref="C172:C174"/>
    <mergeCell ref="C176:C178"/>
    <mergeCell ref="C179:C181"/>
    <mergeCell ref="C183:C185"/>
    <mergeCell ref="C186:C188"/>
    <mergeCell ref="C162:C164"/>
    <mergeCell ref="C165:C167"/>
    <mergeCell ref="C148:C150"/>
    <mergeCell ref="C151:C153"/>
    <mergeCell ref="C169:C171"/>
    <mergeCell ref="C137:C139"/>
    <mergeCell ref="C127:C129"/>
    <mergeCell ref="C130:C132"/>
    <mergeCell ref="C144:C146"/>
    <mergeCell ref="C141:C143"/>
    <mergeCell ref="C113:C115"/>
    <mergeCell ref="C116:C118"/>
    <mergeCell ref="C120:C122"/>
    <mergeCell ref="C123:C125"/>
    <mergeCell ref="C134:C136"/>
    <mergeCell ref="C41:C43"/>
    <mergeCell ref="C13:C15"/>
    <mergeCell ref="C16:C18"/>
    <mergeCell ref="C4:C6"/>
    <mergeCell ref="C8:C10"/>
    <mergeCell ref="C20:C22"/>
    <mergeCell ref="C23:C25"/>
    <mergeCell ref="C27:C29"/>
    <mergeCell ref="C30:C32"/>
    <mergeCell ref="C37:C39"/>
    <mergeCell ref="C34:C36"/>
    <mergeCell ref="C109:C111"/>
    <mergeCell ref="C88:C90"/>
    <mergeCell ref="C92:C94"/>
    <mergeCell ref="C95:C97"/>
    <mergeCell ref="C99:C101"/>
    <mergeCell ref="C102:C104"/>
    <mergeCell ref="C106:C108"/>
    <mergeCell ref="C85:C87"/>
    <mergeCell ref="C44:C46"/>
    <mergeCell ref="C48:C50"/>
    <mergeCell ref="C51:C53"/>
    <mergeCell ref="C57:C59"/>
    <mergeCell ref="C60:C62"/>
    <mergeCell ref="C64:C66"/>
    <mergeCell ref="C67:C69"/>
    <mergeCell ref="C71:C73"/>
    <mergeCell ref="C74:C76"/>
    <mergeCell ref="C78:C80"/>
    <mergeCell ref="C81:C83"/>
  </mergeCells>
  <dataValidations count="3">
    <dataValidation type="list" allowBlank="1" showInputMessage="1" showErrorMessage="1" sqref="G2:G375">
      <formula1>"Loose,Missing,Broken"</formula1>
    </dataValidation>
    <dataValidation type="list" allowBlank="1" showInputMessage="1" showErrorMessage="1" sqref="H2:H375">
      <formula1>"No Link,No DT,NP,In,Out,Stuck"</formula1>
    </dataValidation>
    <dataValidation type="list" allowBlank="1" showInputMessage="1" showErrorMessage="1" sqref="I2:I375">
      <formula1>"Missing,Broken,Replaced"</formula1>
    </dataValidation>
  </dataValidations>
  <pageMargins left="0" right="0.5" top="0.5" bottom="0.75" header="0.25" footer="0.25"/>
  <pageSetup scale="85" fitToHeight="0" orientation="portrait" r:id="rId1"/>
  <headerFooter alignWithMargins="0">
    <oddHeader>&amp;CIndian - Onondaga (DF)&amp;R&amp;11Dorm Jack Repairs Assessment 2017</oddHeader>
    <oddFooter>&amp;LCODES:&amp;C&amp;"Book Antiqua,Bold"L=Loose;  M=Missing;  I=Pushed IN;  O=Pulled OUT;  B=Broken; NP = No picture, No DT = No Dial Tone, No Link, Stuck
Page &amp;P of &amp;N&amp;ROnondaga Hall</oddFooter>
  </headerFooter>
  <rowBreaks count="4" manualBreakCount="4">
    <brk id="31" max="11" man="1"/>
    <brk id="63" max="11" man="1"/>
    <brk id="87" max="11" man="1"/>
    <brk id="119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J138"/>
  <sheetViews>
    <sheetView tabSelected="1" zoomScaleNormal="100" zoomScaleSheetLayoutView="10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L111" sqref="L111"/>
    </sheetView>
  </sheetViews>
  <sheetFormatPr defaultRowHeight="21" customHeight="1" x14ac:dyDescent="0.25"/>
  <cols>
    <col min="1" max="1" width="5.75" style="29" customWidth="1"/>
    <col min="2" max="2" width="6.25" style="29" bestFit="1" customWidth="1"/>
    <col min="3" max="3" width="5.875" style="29" bestFit="1" customWidth="1"/>
    <col min="4" max="4" width="14" style="29" bestFit="1" customWidth="1"/>
    <col min="5" max="11" width="8.125" style="29" customWidth="1"/>
    <col min="12" max="12" width="41.125" style="28" customWidth="1"/>
    <col min="13" max="13" width="9.625" style="128" customWidth="1"/>
    <col min="14" max="14" width="3.75" style="28" bestFit="1" customWidth="1"/>
    <col min="15" max="15" width="3.75" style="28" customWidth="1"/>
    <col min="16" max="16" width="4.25" style="28" bestFit="1" customWidth="1"/>
    <col min="17" max="17" width="3.625" style="28" bestFit="1" customWidth="1"/>
    <col min="18" max="18" width="4.125" style="28" bestFit="1" customWidth="1"/>
    <col min="19" max="19" width="4" style="28" bestFit="1" customWidth="1"/>
    <col min="20" max="20" width="2.5" style="28" bestFit="1" customWidth="1"/>
    <col min="21" max="21" width="4.375" style="28" bestFit="1" customWidth="1"/>
    <col min="22" max="22" width="5.75" style="28" bestFit="1" customWidth="1"/>
    <col min="23" max="23" width="4.25" style="28" bestFit="1" customWidth="1"/>
    <col min="24" max="24" width="5.625" style="28" bestFit="1" customWidth="1"/>
    <col min="25" max="16384" width="9" style="28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1343</v>
      </c>
      <c r="F1" s="140" t="s">
        <v>1344</v>
      </c>
      <c r="G1" s="140" t="s">
        <v>1357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38" t="s">
        <v>1333</v>
      </c>
      <c r="O1" s="138" t="s">
        <v>1384</v>
      </c>
      <c r="P1" s="139" t="s">
        <v>1334</v>
      </c>
      <c r="Q1" s="138" t="s">
        <v>1335</v>
      </c>
      <c r="R1" s="138" t="s">
        <v>1336</v>
      </c>
      <c r="S1" s="138" t="s">
        <v>1337</v>
      </c>
      <c r="T1" s="138" t="s">
        <v>1338</v>
      </c>
      <c r="U1" s="139" t="s">
        <v>1339</v>
      </c>
      <c r="V1" s="138" t="s">
        <v>1340</v>
      </c>
      <c r="W1" s="139" t="s">
        <v>1341</v>
      </c>
      <c r="X1" s="138" t="s">
        <v>1342</v>
      </c>
    </row>
    <row r="2" spans="1:25" ht="21" customHeight="1" x14ac:dyDescent="0.25">
      <c r="A2" s="83">
        <v>1</v>
      </c>
      <c r="B2" s="11" t="s">
        <v>1061</v>
      </c>
      <c r="C2" s="68">
        <v>17029</v>
      </c>
      <c r="D2" s="11" t="s">
        <v>986</v>
      </c>
      <c r="E2" s="37"/>
      <c r="F2" s="37"/>
      <c r="G2" s="37"/>
      <c r="H2" s="37"/>
      <c r="I2" s="37"/>
      <c r="J2" s="37"/>
      <c r="K2" s="37"/>
      <c r="L2" s="135"/>
      <c r="M2" s="37" t="str">
        <f>IF(AND(ISBLANK(E2),ISBLANK(F2),ISBLANK(G2),ISBLANK(H2),ISBLANK(I2),ISBLANK(J2)),"","YES")</f>
        <v/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5" ht="21" customHeight="1" x14ac:dyDescent="0.25">
      <c r="A3" s="83">
        <v>1</v>
      </c>
      <c r="B3" s="11" t="s">
        <v>511</v>
      </c>
      <c r="C3" s="68"/>
      <c r="D3" s="11">
        <v>1043</v>
      </c>
      <c r="E3" s="37"/>
      <c r="F3" s="37"/>
      <c r="G3" s="37"/>
      <c r="H3" s="37"/>
      <c r="I3" s="37"/>
      <c r="J3" s="37"/>
      <c r="K3" s="37"/>
      <c r="L3" s="135"/>
      <c r="M3" s="37" t="str">
        <f>IF(AND(ISBLANK(E3),ISBLANK(F3),ISBLANK(G3),ISBLANK(H3),ISBLANK(I3),ISBLANK(J3)),"","YES")</f>
        <v/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5" ht="21" customHeight="1" x14ac:dyDescent="0.25">
      <c r="A4" s="83">
        <v>1</v>
      </c>
      <c r="B4" s="11" t="s">
        <v>512</v>
      </c>
      <c r="C4" s="68"/>
      <c r="D4" s="11">
        <v>1044</v>
      </c>
      <c r="E4" s="37"/>
      <c r="F4" s="37"/>
      <c r="G4" s="37"/>
      <c r="H4" s="37"/>
      <c r="I4" s="37"/>
      <c r="J4" s="37"/>
      <c r="K4" s="37"/>
      <c r="L4" s="135"/>
      <c r="M4" s="37" t="str">
        <f>IF(AND(ISBLANK(E4),ISBLANK(F4),ISBLANK(G4),ISBLANK(H4),ISBLANK(I4),ISBLANK(J4)),"","YES")</f>
        <v/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5" ht="21" customHeight="1" x14ac:dyDescent="0.25">
      <c r="A5" s="83">
        <v>1</v>
      </c>
      <c r="B5" s="11" t="s">
        <v>268</v>
      </c>
      <c r="C5" s="68">
        <v>17034</v>
      </c>
      <c r="D5" s="11" t="s">
        <v>986</v>
      </c>
      <c r="E5" s="37"/>
      <c r="F5" s="37"/>
      <c r="G5" s="37"/>
      <c r="H5" s="37"/>
      <c r="I5" s="37"/>
      <c r="J5" s="37"/>
      <c r="K5" s="37" t="s">
        <v>1355</v>
      </c>
      <c r="L5" s="135"/>
      <c r="M5" s="37" t="str">
        <f>IF(AND(ISBLANK(E5),ISBLANK(F5),ISBLANK(G5),ISBLANK(H5),ISBLANK(I5),ISBLANK(J5)),"","YES")</f>
        <v/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5" ht="21" customHeight="1" x14ac:dyDescent="0.25">
      <c r="A6" s="83">
        <v>1</v>
      </c>
      <c r="B6" s="11" t="s">
        <v>473</v>
      </c>
      <c r="C6" s="68"/>
      <c r="D6" s="11">
        <v>1038</v>
      </c>
      <c r="E6" s="37"/>
      <c r="F6" s="37"/>
      <c r="G6" s="37"/>
      <c r="H6" s="37" t="s">
        <v>1351</v>
      </c>
      <c r="I6" s="37"/>
      <c r="J6" s="37"/>
      <c r="K6" s="37"/>
      <c r="L6" s="135"/>
      <c r="M6" s="37" t="str">
        <f>IF(AND(ISBLANK(E6),ISBLANK(F6),ISBLANK(G6),ISBLANK(H6),ISBLANK(I6),ISBLANK(J6)),"","YES")</f>
        <v>YES</v>
      </c>
      <c r="N6" s="31"/>
      <c r="O6" s="31"/>
      <c r="P6" s="31"/>
      <c r="Q6" s="31"/>
      <c r="R6" s="31"/>
      <c r="S6" s="31"/>
      <c r="T6" s="31"/>
      <c r="U6" s="31"/>
      <c r="V6" s="31"/>
      <c r="W6" s="31">
        <v>1</v>
      </c>
      <c r="X6" s="31"/>
    </row>
    <row r="7" spans="1:25" ht="21" customHeight="1" x14ac:dyDescent="0.25">
      <c r="A7" s="83">
        <v>1</v>
      </c>
      <c r="B7" s="11" t="s">
        <v>474</v>
      </c>
      <c r="C7" s="68"/>
      <c r="D7" s="11">
        <v>1041</v>
      </c>
      <c r="E7" s="37"/>
      <c r="F7" s="37"/>
      <c r="G7" s="37"/>
      <c r="H7" s="37"/>
      <c r="I7" s="37"/>
      <c r="J7" s="37"/>
      <c r="K7" s="37"/>
      <c r="L7" s="135"/>
      <c r="M7" s="3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5" s="36" customFormat="1" ht="21" customHeight="1" x14ac:dyDescent="0.25">
      <c r="A8" s="75">
        <v>1</v>
      </c>
      <c r="B8" s="11" t="s">
        <v>474</v>
      </c>
      <c r="C8" s="68"/>
      <c r="D8" s="11">
        <v>1040</v>
      </c>
      <c r="E8" s="37"/>
      <c r="F8" s="37"/>
      <c r="G8" s="37"/>
      <c r="H8" s="37" t="s">
        <v>1351</v>
      </c>
      <c r="I8" s="37"/>
      <c r="J8" s="37"/>
      <c r="K8" s="37"/>
      <c r="L8" s="135"/>
      <c r="M8" s="37" t="str">
        <f t="shared" ref="M8:M18" si="0">IF(AND(ISBLANK(E8),ISBLANK(F8),ISBLANK(G8),ISBLANK(H8),ISBLANK(I8),ISBLANK(J8)),"","YES")</f>
        <v>YES</v>
      </c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1"/>
      <c r="Y8" s="28"/>
    </row>
    <row r="9" spans="1:25" s="36" customFormat="1" ht="21" customHeight="1" x14ac:dyDescent="0.25">
      <c r="A9" s="75">
        <v>1</v>
      </c>
      <c r="B9" s="11" t="s">
        <v>1063</v>
      </c>
      <c r="C9" s="68">
        <v>17046</v>
      </c>
      <c r="D9" s="11" t="s">
        <v>986</v>
      </c>
      <c r="E9" s="37"/>
      <c r="F9" s="37"/>
      <c r="G9" s="37"/>
      <c r="H9" s="37" t="s">
        <v>1351</v>
      </c>
      <c r="I9" s="37"/>
      <c r="J9" s="37"/>
      <c r="K9" s="37"/>
      <c r="L9" s="135"/>
      <c r="M9" s="37" t="str">
        <f t="shared" si="0"/>
        <v>YES</v>
      </c>
      <c r="N9" s="31"/>
      <c r="O9" s="31"/>
      <c r="P9" s="31"/>
      <c r="Q9" s="31"/>
      <c r="R9" s="31"/>
      <c r="S9" s="31"/>
      <c r="T9" s="31"/>
      <c r="U9" s="31">
        <v>1</v>
      </c>
      <c r="V9" s="31"/>
      <c r="W9" s="31"/>
      <c r="X9" s="31"/>
      <c r="Y9" s="28"/>
    </row>
    <row r="10" spans="1:25" s="36" customFormat="1" ht="21" customHeight="1" x14ac:dyDescent="0.25">
      <c r="A10" s="75">
        <v>1</v>
      </c>
      <c r="B10" s="11" t="s">
        <v>475</v>
      </c>
      <c r="C10" s="68"/>
      <c r="D10" s="11">
        <v>1012</v>
      </c>
      <c r="E10" s="37"/>
      <c r="F10" s="37"/>
      <c r="G10" s="37"/>
      <c r="H10" s="37" t="s">
        <v>1351</v>
      </c>
      <c r="I10" s="37" t="s">
        <v>1351</v>
      </c>
      <c r="J10" s="37"/>
      <c r="K10" s="37"/>
      <c r="L10" s="135"/>
      <c r="M10" s="37" t="str">
        <f t="shared" si="0"/>
        <v>YES</v>
      </c>
      <c r="N10" s="31"/>
      <c r="O10" s="31"/>
      <c r="P10" s="31"/>
      <c r="Q10" s="31"/>
      <c r="R10" s="31"/>
      <c r="S10" s="31"/>
      <c r="T10" s="31"/>
      <c r="U10" s="31"/>
      <c r="V10" s="31"/>
      <c r="W10" s="31">
        <v>1</v>
      </c>
      <c r="X10" s="31"/>
      <c r="Y10" s="28"/>
    </row>
    <row r="11" spans="1:25" s="36" customFormat="1" ht="21" customHeight="1" x14ac:dyDescent="0.25">
      <c r="A11" s="75">
        <v>1</v>
      </c>
      <c r="B11" s="11" t="s">
        <v>475</v>
      </c>
      <c r="C11" s="68"/>
      <c r="D11" s="11">
        <v>1011</v>
      </c>
      <c r="E11" s="37"/>
      <c r="F11" s="37"/>
      <c r="G11" s="37"/>
      <c r="H11" s="37" t="s">
        <v>1351</v>
      </c>
      <c r="I11" s="37"/>
      <c r="J11" s="37"/>
      <c r="K11" s="37"/>
      <c r="L11" s="135"/>
      <c r="M11" s="37" t="str">
        <f t="shared" si="0"/>
        <v>YES</v>
      </c>
      <c r="N11" s="31"/>
      <c r="O11" s="31"/>
      <c r="P11" s="31"/>
      <c r="Q11" s="31"/>
      <c r="R11" s="31"/>
      <c r="S11" s="31"/>
      <c r="T11" s="31"/>
      <c r="U11" s="31"/>
      <c r="V11" s="31"/>
      <c r="W11" s="31">
        <v>1</v>
      </c>
      <c r="X11" s="31"/>
      <c r="Y11" s="28"/>
    </row>
    <row r="12" spans="1:25" s="36" customFormat="1" ht="21" customHeight="1" x14ac:dyDescent="0.25">
      <c r="A12" s="75">
        <v>1</v>
      </c>
      <c r="B12" s="11" t="s">
        <v>476</v>
      </c>
      <c r="C12" s="68"/>
      <c r="D12" s="11">
        <v>1013</v>
      </c>
      <c r="E12" s="37"/>
      <c r="F12" s="37"/>
      <c r="G12" s="37"/>
      <c r="H12" s="37" t="s">
        <v>1351</v>
      </c>
      <c r="I12" s="37"/>
      <c r="J12" s="37"/>
      <c r="K12" s="37"/>
      <c r="L12" s="135"/>
      <c r="M12" s="37" t="str">
        <f t="shared" si="0"/>
        <v>YES</v>
      </c>
      <c r="N12" s="31"/>
      <c r="O12" s="31"/>
      <c r="P12" s="31"/>
      <c r="Q12" s="31"/>
      <c r="R12" s="31"/>
      <c r="S12" s="31"/>
      <c r="T12" s="31"/>
      <c r="U12" s="31"/>
      <c r="V12" s="31"/>
      <c r="W12" s="31">
        <v>1</v>
      </c>
      <c r="X12" s="31"/>
      <c r="Y12" s="28"/>
    </row>
    <row r="13" spans="1:25" ht="21" customHeight="1" x14ac:dyDescent="0.25">
      <c r="A13" s="83">
        <v>1</v>
      </c>
      <c r="B13" s="11" t="s">
        <v>476</v>
      </c>
      <c r="C13" s="68"/>
      <c r="D13" s="11">
        <v>1014</v>
      </c>
      <c r="E13" s="37"/>
      <c r="F13" s="37"/>
      <c r="G13" s="37"/>
      <c r="H13" s="37" t="s">
        <v>1351</v>
      </c>
      <c r="I13" s="37"/>
      <c r="J13" s="37"/>
      <c r="K13" s="37"/>
      <c r="L13" s="135"/>
      <c r="M13" s="37" t="str">
        <f t="shared" si="0"/>
        <v>YES</v>
      </c>
      <c r="N13" s="31"/>
      <c r="O13" s="31"/>
      <c r="P13" s="31"/>
      <c r="Q13" s="31"/>
      <c r="R13" s="31"/>
      <c r="S13" s="31"/>
      <c r="T13" s="31"/>
      <c r="U13" s="31"/>
      <c r="V13" s="31"/>
      <c r="W13" s="31">
        <v>1</v>
      </c>
      <c r="X13" s="31"/>
    </row>
    <row r="14" spans="1:25" ht="21" customHeight="1" x14ac:dyDescent="0.25">
      <c r="A14" s="83">
        <v>1</v>
      </c>
      <c r="B14" s="11" t="s">
        <v>1319</v>
      </c>
      <c r="C14" s="68">
        <v>17038</v>
      </c>
      <c r="D14" s="11" t="s">
        <v>986</v>
      </c>
      <c r="E14" s="37"/>
      <c r="F14" s="37"/>
      <c r="G14" s="37"/>
      <c r="H14" s="37" t="s">
        <v>1351</v>
      </c>
      <c r="I14" s="37"/>
      <c r="J14" s="37"/>
      <c r="K14" s="37" t="s">
        <v>1355</v>
      </c>
      <c r="L14" s="135"/>
      <c r="M14" s="37" t="str">
        <f t="shared" si="0"/>
        <v>YES</v>
      </c>
      <c r="N14" s="31"/>
      <c r="O14" s="31"/>
      <c r="P14" s="31"/>
      <c r="Q14" s="31"/>
      <c r="R14" s="31"/>
      <c r="S14" s="31"/>
      <c r="T14" s="31"/>
      <c r="U14" s="31">
        <v>1</v>
      </c>
      <c r="V14" s="31"/>
      <c r="W14" s="31"/>
      <c r="X14" s="31"/>
    </row>
    <row r="15" spans="1:25" ht="21" customHeight="1" x14ac:dyDescent="0.25">
      <c r="A15" s="83">
        <v>1</v>
      </c>
      <c r="B15" s="11" t="s">
        <v>477</v>
      </c>
      <c r="C15" s="68"/>
      <c r="D15" s="11">
        <v>1032</v>
      </c>
      <c r="E15" s="37"/>
      <c r="F15" s="37"/>
      <c r="G15" s="37"/>
      <c r="H15" s="37" t="s">
        <v>1351</v>
      </c>
      <c r="I15" s="37"/>
      <c r="J15" s="37"/>
      <c r="K15" s="37"/>
      <c r="L15" s="135"/>
      <c r="M15" s="37" t="str">
        <f t="shared" si="0"/>
        <v>YES</v>
      </c>
      <c r="N15" s="31"/>
      <c r="O15" s="31"/>
      <c r="P15" s="31"/>
      <c r="Q15" s="31"/>
      <c r="R15" s="31"/>
      <c r="S15" s="31"/>
      <c r="T15" s="31"/>
      <c r="U15" s="31"/>
      <c r="V15" s="31"/>
      <c r="W15" s="31">
        <v>1</v>
      </c>
      <c r="X15" s="31"/>
    </row>
    <row r="16" spans="1:25" ht="21" customHeight="1" x14ac:dyDescent="0.25">
      <c r="A16" s="83">
        <v>1</v>
      </c>
      <c r="B16" s="11" t="s">
        <v>477</v>
      </c>
      <c r="C16" s="68"/>
      <c r="D16" s="11">
        <v>1033</v>
      </c>
      <c r="E16" s="37"/>
      <c r="F16" s="37"/>
      <c r="G16" s="37"/>
      <c r="H16" s="37" t="s">
        <v>1351</v>
      </c>
      <c r="I16" s="37"/>
      <c r="J16" s="37"/>
      <c r="K16" s="37"/>
      <c r="L16" s="135"/>
      <c r="M16" s="37" t="str">
        <f t="shared" si="0"/>
        <v>YES</v>
      </c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1"/>
    </row>
    <row r="17" spans="1:25" ht="21" customHeight="1" x14ac:dyDescent="0.25">
      <c r="A17" s="83">
        <v>1</v>
      </c>
      <c r="B17" s="11" t="s">
        <v>478</v>
      </c>
      <c r="C17" s="68"/>
      <c r="D17" s="11">
        <v>1035</v>
      </c>
      <c r="E17" s="37"/>
      <c r="F17" s="37"/>
      <c r="G17" s="37"/>
      <c r="H17" s="37" t="s">
        <v>1351</v>
      </c>
      <c r="I17" s="37"/>
      <c r="J17" s="37"/>
      <c r="K17" s="37"/>
      <c r="L17" s="135"/>
      <c r="M17" s="37" t="str">
        <f t="shared" si="0"/>
        <v>YES</v>
      </c>
      <c r="N17" s="31"/>
      <c r="O17" s="31"/>
      <c r="P17" s="31"/>
      <c r="Q17" s="31"/>
      <c r="R17" s="31"/>
      <c r="S17" s="31"/>
      <c r="T17" s="31"/>
      <c r="U17" s="31"/>
      <c r="V17" s="31"/>
      <c r="W17" s="31">
        <v>1</v>
      </c>
      <c r="X17" s="31"/>
    </row>
    <row r="18" spans="1:25" s="36" customFormat="1" ht="21" customHeight="1" x14ac:dyDescent="0.25">
      <c r="A18" s="75">
        <v>1</v>
      </c>
      <c r="B18" s="11" t="s">
        <v>192</v>
      </c>
      <c r="C18" s="68">
        <v>17047</v>
      </c>
      <c r="D18" s="11" t="s">
        <v>986</v>
      </c>
      <c r="E18" s="37"/>
      <c r="F18" s="37"/>
      <c r="G18" s="37"/>
      <c r="H18" s="37" t="s">
        <v>1350</v>
      </c>
      <c r="I18" s="37" t="s">
        <v>1351</v>
      </c>
      <c r="J18" s="37"/>
      <c r="K18" s="37"/>
      <c r="L18" s="135"/>
      <c r="M18" s="37" t="str">
        <f t="shared" si="0"/>
        <v>YES</v>
      </c>
      <c r="N18" s="31"/>
      <c r="O18" s="31"/>
      <c r="P18" s="31"/>
      <c r="Q18" s="31"/>
      <c r="R18" s="31"/>
      <c r="S18" s="31"/>
      <c r="T18" s="31"/>
      <c r="U18" s="31">
        <v>1</v>
      </c>
      <c r="V18" s="31"/>
      <c r="W18" s="31"/>
      <c r="X18" s="31"/>
      <c r="Y18" s="28"/>
    </row>
    <row r="19" spans="1:25" s="36" customFormat="1" ht="21" customHeight="1" x14ac:dyDescent="0.25">
      <c r="A19" s="75"/>
      <c r="B19" s="11" t="s">
        <v>192</v>
      </c>
      <c r="C19" s="68"/>
      <c r="D19" s="11" t="s">
        <v>986</v>
      </c>
      <c r="E19" s="37"/>
      <c r="F19" s="37" t="s">
        <v>1353</v>
      </c>
      <c r="G19" s="37"/>
      <c r="H19" s="37"/>
      <c r="I19" s="37"/>
      <c r="J19" s="37"/>
      <c r="K19" s="37"/>
      <c r="L19" s="135"/>
      <c r="M19" s="37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28"/>
    </row>
    <row r="20" spans="1:25" ht="21" customHeight="1" x14ac:dyDescent="0.25">
      <c r="A20" s="83">
        <v>1</v>
      </c>
      <c r="B20" s="11" t="s">
        <v>1367</v>
      </c>
      <c r="C20" s="68">
        <v>17039</v>
      </c>
      <c r="D20" s="11" t="s">
        <v>986</v>
      </c>
      <c r="E20" s="37"/>
      <c r="F20" s="37"/>
      <c r="G20" s="37"/>
      <c r="H20" s="37" t="s">
        <v>1351</v>
      </c>
      <c r="I20" s="37" t="s">
        <v>1351</v>
      </c>
      <c r="J20" s="37"/>
      <c r="K20" s="37"/>
      <c r="L20" s="135"/>
      <c r="M20" s="37" t="str">
        <f t="shared" ref="M20:M51" si="1">IF(AND(ISBLANK(E20),ISBLANK(F20),ISBLANK(G20),ISBLANK(H20),ISBLANK(I20),ISBLANK(J20)),"","YES")</f>
        <v>YES</v>
      </c>
      <c r="N20" s="31"/>
      <c r="O20" s="31"/>
      <c r="P20" s="31"/>
      <c r="Q20" s="31"/>
      <c r="R20" s="31"/>
      <c r="S20" s="31"/>
      <c r="T20" s="31"/>
      <c r="U20" s="31">
        <v>1</v>
      </c>
      <c r="V20" s="31"/>
      <c r="W20" s="31"/>
      <c r="X20" s="31"/>
    </row>
    <row r="21" spans="1:25" ht="21" customHeight="1" x14ac:dyDescent="0.25">
      <c r="A21" s="83">
        <v>1</v>
      </c>
      <c r="B21" s="11" t="s">
        <v>1064</v>
      </c>
      <c r="C21" s="68">
        <v>17048</v>
      </c>
      <c r="D21" s="11">
        <v>1021</v>
      </c>
      <c r="E21" s="37"/>
      <c r="F21" s="37"/>
      <c r="G21" s="37"/>
      <c r="H21" s="37"/>
      <c r="I21" s="37" t="s">
        <v>1350</v>
      </c>
      <c r="J21" s="37"/>
      <c r="K21" s="37"/>
      <c r="L21" s="135"/>
      <c r="M21" s="37" t="str">
        <f t="shared" si="1"/>
        <v>YES</v>
      </c>
      <c r="N21" s="31"/>
      <c r="O21" s="31"/>
      <c r="P21" s="31"/>
      <c r="Q21" s="31"/>
      <c r="R21" s="31"/>
      <c r="S21" s="31"/>
      <c r="T21" s="31">
        <v>1</v>
      </c>
      <c r="U21" s="31"/>
      <c r="V21" s="31"/>
      <c r="W21" s="31"/>
      <c r="X21" s="31"/>
    </row>
    <row r="22" spans="1:25" ht="21" customHeight="1" x14ac:dyDescent="0.25">
      <c r="A22" s="83">
        <v>1</v>
      </c>
      <c r="B22" s="11" t="s">
        <v>510</v>
      </c>
      <c r="C22" s="68"/>
      <c r="D22" s="11">
        <v>1029</v>
      </c>
      <c r="E22" s="37"/>
      <c r="F22" s="37"/>
      <c r="G22" s="37"/>
      <c r="H22" s="37"/>
      <c r="I22" s="37"/>
      <c r="J22" s="37"/>
      <c r="K22" s="37"/>
      <c r="L22" s="135"/>
      <c r="M22" s="37" t="str">
        <f t="shared" si="1"/>
        <v/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5" ht="21" customHeight="1" x14ac:dyDescent="0.25">
      <c r="A23" s="83">
        <v>1</v>
      </c>
      <c r="B23" s="11">
        <v>111</v>
      </c>
      <c r="C23" s="68"/>
      <c r="D23" s="11">
        <v>1020</v>
      </c>
      <c r="E23" s="37"/>
      <c r="F23" s="37"/>
      <c r="G23" s="37"/>
      <c r="H23" s="37"/>
      <c r="I23" s="37"/>
      <c r="J23" s="37"/>
      <c r="K23" s="37"/>
      <c r="L23" s="135"/>
      <c r="M23" s="37" t="str">
        <f t="shared" si="1"/>
        <v/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5" ht="21" customHeight="1" x14ac:dyDescent="0.25">
      <c r="A24" s="83">
        <v>1</v>
      </c>
      <c r="B24" s="11" t="s">
        <v>1064</v>
      </c>
      <c r="C24" s="68"/>
      <c r="D24" s="11">
        <v>1019</v>
      </c>
      <c r="E24" s="37"/>
      <c r="F24" s="37"/>
      <c r="G24" s="37"/>
      <c r="H24" s="37"/>
      <c r="I24" s="37"/>
      <c r="J24" s="37"/>
      <c r="K24" s="37"/>
      <c r="L24" s="135"/>
      <c r="M24" s="37" t="str">
        <f t="shared" si="1"/>
        <v/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5" ht="21" customHeight="1" x14ac:dyDescent="0.25">
      <c r="A25" s="83">
        <v>1</v>
      </c>
      <c r="B25" s="11">
        <v>113</v>
      </c>
      <c r="C25" s="68">
        <v>17045</v>
      </c>
      <c r="D25" s="143" t="s">
        <v>1366</v>
      </c>
      <c r="E25" s="37"/>
      <c r="F25" s="37"/>
      <c r="G25" s="37"/>
      <c r="H25" s="37"/>
      <c r="I25" s="37"/>
      <c r="J25" s="37"/>
      <c r="K25" s="37" t="s">
        <v>1354</v>
      </c>
      <c r="L25" s="135"/>
      <c r="M25" s="37" t="str">
        <f t="shared" si="1"/>
        <v/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5" ht="21" customHeight="1" x14ac:dyDescent="0.25">
      <c r="A26" s="75">
        <v>1</v>
      </c>
      <c r="B26" s="11" t="s">
        <v>1028</v>
      </c>
      <c r="C26" s="68"/>
      <c r="D26" s="11">
        <v>1057</v>
      </c>
      <c r="E26" s="37"/>
      <c r="F26" s="37"/>
      <c r="G26" s="37"/>
      <c r="H26" s="37"/>
      <c r="I26" s="37"/>
      <c r="J26" s="37"/>
      <c r="K26" s="37"/>
      <c r="L26" s="135"/>
      <c r="M26" s="37" t="str">
        <f t="shared" si="1"/>
        <v/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5" ht="21" customHeight="1" x14ac:dyDescent="0.25">
      <c r="A27" s="83">
        <v>2</v>
      </c>
      <c r="B27" s="11" t="s">
        <v>514</v>
      </c>
      <c r="C27" s="68"/>
      <c r="D27" s="11">
        <v>1058</v>
      </c>
      <c r="E27" s="37"/>
      <c r="F27" s="37"/>
      <c r="G27" s="37"/>
      <c r="H27" s="37"/>
      <c r="I27" s="37"/>
      <c r="J27" s="37"/>
      <c r="K27" s="37"/>
      <c r="L27" s="135"/>
      <c r="M27" s="37" t="str">
        <f t="shared" si="1"/>
        <v/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5" ht="21" customHeight="1" x14ac:dyDescent="0.25">
      <c r="A28" s="83">
        <v>2</v>
      </c>
      <c r="B28" s="11" t="s">
        <v>514</v>
      </c>
      <c r="C28" s="68"/>
      <c r="D28" s="11">
        <v>1059</v>
      </c>
      <c r="E28" s="37"/>
      <c r="F28" s="37"/>
      <c r="G28" s="37"/>
      <c r="H28" s="37"/>
      <c r="I28" s="37"/>
      <c r="J28" s="37"/>
      <c r="K28" s="37"/>
      <c r="L28" s="135"/>
      <c r="M28" s="37" t="str">
        <f t="shared" si="1"/>
        <v/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5" ht="21" customHeight="1" x14ac:dyDescent="0.25">
      <c r="A29" s="83">
        <v>2</v>
      </c>
      <c r="B29" s="11" t="s">
        <v>515</v>
      </c>
      <c r="C29" s="68"/>
      <c r="D29" s="11">
        <v>1060</v>
      </c>
      <c r="E29" s="37"/>
      <c r="F29" s="37"/>
      <c r="G29" s="37"/>
      <c r="H29" s="37"/>
      <c r="I29" s="37"/>
      <c r="J29" s="37"/>
      <c r="K29" s="37"/>
      <c r="L29" s="135"/>
      <c r="M29" s="37" t="str">
        <f t="shared" si="1"/>
        <v/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5" ht="21" customHeight="1" x14ac:dyDescent="0.25">
      <c r="A30" s="83">
        <v>2</v>
      </c>
      <c r="B30" s="11" t="s">
        <v>515</v>
      </c>
      <c r="C30" s="68">
        <v>17061</v>
      </c>
      <c r="D30" s="11" t="s">
        <v>986</v>
      </c>
      <c r="E30" s="37"/>
      <c r="F30" s="37"/>
      <c r="G30" s="37"/>
      <c r="H30" s="37"/>
      <c r="I30" s="37"/>
      <c r="J30" s="37"/>
      <c r="K30" s="37"/>
      <c r="L30" s="135"/>
      <c r="M30" s="37" t="str">
        <f t="shared" si="1"/>
        <v/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5" ht="21" customHeight="1" x14ac:dyDescent="0.25">
      <c r="A31" s="83">
        <v>2</v>
      </c>
      <c r="B31" s="11" t="s">
        <v>1079</v>
      </c>
      <c r="C31" s="68"/>
      <c r="D31" s="11">
        <v>1102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1"/>
        <v/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5" ht="21" customHeight="1" x14ac:dyDescent="0.25">
      <c r="A32" s="83">
        <v>2</v>
      </c>
      <c r="B32" s="11" t="s">
        <v>516</v>
      </c>
      <c r="C32" s="68"/>
      <c r="D32" s="11">
        <v>1103</v>
      </c>
      <c r="E32" s="37"/>
      <c r="F32" s="37"/>
      <c r="G32" s="37"/>
      <c r="H32" s="37" t="s">
        <v>1350</v>
      </c>
      <c r="I32" s="37"/>
      <c r="J32" s="37"/>
      <c r="K32" s="37"/>
      <c r="L32" s="135"/>
      <c r="M32" s="37" t="str">
        <f t="shared" si="1"/>
        <v>YES</v>
      </c>
      <c r="N32" s="31"/>
      <c r="O32" s="31"/>
      <c r="P32" s="31"/>
      <c r="Q32" s="31"/>
      <c r="R32" s="31"/>
      <c r="S32" s="31"/>
      <c r="T32" s="31">
        <v>1</v>
      </c>
      <c r="U32" s="31"/>
      <c r="V32" s="31"/>
      <c r="W32" s="31"/>
      <c r="X32" s="31"/>
    </row>
    <row r="33" spans="1:25" s="36" customFormat="1" ht="21" customHeight="1" x14ac:dyDescent="0.25">
      <c r="A33" s="83">
        <v>2</v>
      </c>
      <c r="B33" s="11" t="s">
        <v>516</v>
      </c>
      <c r="C33" s="68"/>
      <c r="D33" s="11">
        <v>1104</v>
      </c>
      <c r="E33" s="37"/>
      <c r="F33" s="37"/>
      <c r="G33" s="37"/>
      <c r="H33" s="37"/>
      <c r="I33" s="37"/>
      <c r="J33" s="37"/>
      <c r="K33" s="37"/>
      <c r="L33" s="135"/>
      <c r="M33" s="37" t="str">
        <f t="shared" si="1"/>
        <v/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28"/>
    </row>
    <row r="34" spans="1:25" ht="21" customHeight="1" x14ac:dyDescent="0.25">
      <c r="A34" s="83">
        <v>2</v>
      </c>
      <c r="B34" s="11" t="s">
        <v>517</v>
      </c>
      <c r="C34" s="68"/>
      <c r="D34" s="11">
        <v>1105</v>
      </c>
      <c r="E34" s="37"/>
      <c r="F34" s="37"/>
      <c r="G34" s="37"/>
      <c r="H34" s="37" t="s">
        <v>1350</v>
      </c>
      <c r="I34" s="37"/>
      <c r="J34" s="37"/>
      <c r="K34" s="37"/>
      <c r="L34" s="135"/>
      <c r="M34" s="37" t="str">
        <f t="shared" si="1"/>
        <v>YES</v>
      </c>
      <c r="N34" s="31"/>
      <c r="O34" s="31"/>
      <c r="P34" s="31"/>
      <c r="Q34" s="31"/>
      <c r="R34" s="31"/>
      <c r="S34" s="31"/>
      <c r="T34" s="31">
        <v>1</v>
      </c>
      <c r="U34" s="31"/>
      <c r="V34" s="31"/>
      <c r="W34" s="31"/>
      <c r="X34" s="31"/>
    </row>
    <row r="35" spans="1:25" ht="21" customHeight="1" x14ac:dyDescent="0.25">
      <c r="A35" s="83">
        <v>2</v>
      </c>
      <c r="B35" s="11" t="s">
        <v>517</v>
      </c>
      <c r="C35" s="68">
        <v>17062</v>
      </c>
      <c r="D35" s="11" t="s">
        <v>986</v>
      </c>
      <c r="E35" s="37"/>
      <c r="F35" s="37"/>
      <c r="G35" s="37"/>
      <c r="H35" s="37"/>
      <c r="I35" s="37"/>
      <c r="J35" s="37"/>
      <c r="K35" s="37"/>
      <c r="L35" s="135"/>
      <c r="M35" s="37" t="str">
        <f t="shared" si="1"/>
        <v/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5" ht="21" customHeight="1" x14ac:dyDescent="0.25">
      <c r="A36" s="83">
        <v>2</v>
      </c>
      <c r="B36" s="11" t="s">
        <v>1081</v>
      </c>
      <c r="C36" s="68"/>
      <c r="D36" s="11">
        <v>1096</v>
      </c>
      <c r="E36" s="37"/>
      <c r="F36" s="37"/>
      <c r="G36" s="37"/>
      <c r="H36" s="37"/>
      <c r="I36" s="37"/>
      <c r="J36" s="37"/>
      <c r="K36" s="37" t="s">
        <v>1355</v>
      </c>
      <c r="L36" s="135"/>
      <c r="M36" s="37" t="str">
        <f t="shared" si="1"/>
        <v/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5" ht="21" customHeight="1" x14ac:dyDescent="0.25">
      <c r="A37" s="83">
        <v>2</v>
      </c>
      <c r="B37" s="11" t="s">
        <v>483</v>
      </c>
      <c r="C37" s="68"/>
      <c r="D37" s="11">
        <v>1097</v>
      </c>
      <c r="E37" s="37"/>
      <c r="F37" s="37"/>
      <c r="G37" s="37"/>
      <c r="H37" s="37"/>
      <c r="I37" s="37" t="s">
        <v>1350</v>
      </c>
      <c r="J37" s="37"/>
      <c r="K37" s="37"/>
      <c r="L37" s="135"/>
      <c r="M37" s="37" t="str">
        <f t="shared" si="1"/>
        <v>YES</v>
      </c>
      <c r="N37" s="31"/>
      <c r="O37" s="31"/>
      <c r="P37" s="31"/>
      <c r="Q37" s="31"/>
      <c r="R37" s="31"/>
      <c r="S37" s="31"/>
      <c r="T37" s="31">
        <v>1</v>
      </c>
      <c r="U37" s="31"/>
      <c r="V37" s="31"/>
      <c r="W37" s="31"/>
      <c r="X37" s="31"/>
    </row>
    <row r="38" spans="1:25" ht="21" customHeight="1" x14ac:dyDescent="0.25">
      <c r="A38" s="83">
        <v>2</v>
      </c>
      <c r="B38" s="11" t="s">
        <v>483</v>
      </c>
      <c r="C38" s="68"/>
      <c r="D38" s="11">
        <v>1098</v>
      </c>
      <c r="E38" s="37"/>
      <c r="F38" s="37"/>
      <c r="G38" s="37"/>
      <c r="H38" s="37"/>
      <c r="I38" s="37"/>
      <c r="J38" s="37"/>
      <c r="K38" s="37"/>
      <c r="L38" s="135"/>
      <c r="M38" s="37" t="str">
        <f t="shared" si="1"/>
        <v/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5" ht="21" customHeight="1" x14ac:dyDescent="0.25">
      <c r="A39" s="83">
        <v>2</v>
      </c>
      <c r="B39" s="11" t="s">
        <v>484</v>
      </c>
      <c r="C39" s="68"/>
      <c r="D39" s="11">
        <v>1099</v>
      </c>
      <c r="E39" s="37"/>
      <c r="F39" s="37"/>
      <c r="G39" s="37"/>
      <c r="H39" s="37"/>
      <c r="I39" s="37"/>
      <c r="J39" s="37"/>
      <c r="K39" s="37"/>
      <c r="L39" s="135"/>
      <c r="M39" s="37" t="str">
        <f t="shared" si="1"/>
        <v/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5" ht="21" customHeight="1" x14ac:dyDescent="0.25">
      <c r="A40" s="83">
        <v>2</v>
      </c>
      <c r="B40" s="11" t="s">
        <v>484</v>
      </c>
      <c r="C40" s="68">
        <v>17058</v>
      </c>
      <c r="D40" s="11" t="s">
        <v>986</v>
      </c>
      <c r="E40" s="37"/>
      <c r="F40" s="37"/>
      <c r="G40" s="37"/>
      <c r="H40" s="37"/>
      <c r="I40" s="37"/>
      <c r="J40" s="37"/>
      <c r="K40" s="37"/>
      <c r="L40" s="135"/>
      <c r="M40" s="37" t="str">
        <f t="shared" si="1"/>
        <v/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5" ht="21" customHeight="1" x14ac:dyDescent="0.25">
      <c r="A41" s="83">
        <v>2</v>
      </c>
      <c r="B41" s="11" t="s">
        <v>1320</v>
      </c>
      <c r="C41" s="68"/>
      <c r="D41" s="11">
        <v>1065</v>
      </c>
      <c r="E41" s="37"/>
      <c r="F41" s="37"/>
      <c r="G41" s="37"/>
      <c r="H41" s="37" t="s">
        <v>1351</v>
      </c>
      <c r="I41" s="37"/>
      <c r="J41" s="37"/>
      <c r="K41" s="37" t="s">
        <v>1355</v>
      </c>
      <c r="L41" s="135"/>
      <c r="M41" s="37" t="str">
        <f t="shared" si="1"/>
        <v>YES</v>
      </c>
      <c r="N41" s="31"/>
      <c r="O41" s="31"/>
      <c r="P41" s="31"/>
      <c r="Q41" s="31"/>
      <c r="R41" s="31"/>
      <c r="S41" s="31"/>
      <c r="T41" s="31"/>
      <c r="U41" s="31">
        <v>1</v>
      </c>
      <c r="V41" s="31"/>
      <c r="W41" s="31"/>
      <c r="X41" s="31"/>
    </row>
    <row r="42" spans="1:25" ht="21" customHeight="1" x14ac:dyDescent="0.25">
      <c r="A42" s="83">
        <v>2</v>
      </c>
      <c r="B42" s="11" t="s">
        <v>518</v>
      </c>
      <c r="C42" s="68"/>
      <c r="D42" s="11">
        <v>1067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1"/>
        <v/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5" ht="21" customHeight="1" x14ac:dyDescent="0.25">
      <c r="A43" s="83">
        <v>2</v>
      </c>
      <c r="B43" s="11" t="s">
        <v>518</v>
      </c>
      <c r="C43" s="68"/>
      <c r="D43" s="11">
        <v>1066</v>
      </c>
      <c r="E43" s="37"/>
      <c r="F43" s="37"/>
      <c r="G43" s="37"/>
      <c r="H43" s="37"/>
      <c r="I43" s="37"/>
      <c r="J43" s="37"/>
      <c r="K43" s="37"/>
      <c r="L43" s="135"/>
      <c r="M43" s="37" t="str">
        <f t="shared" si="1"/>
        <v/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5" ht="21" customHeight="1" x14ac:dyDescent="0.25">
      <c r="A44" s="83">
        <v>2</v>
      </c>
      <c r="B44" s="11" t="s">
        <v>519</v>
      </c>
      <c r="C44" s="68"/>
      <c r="D44" s="11">
        <v>1064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1"/>
        <v/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5" ht="21" customHeight="1" x14ac:dyDescent="0.25">
      <c r="A45" s="83">
        <v>2</v>
      </c>
      <c r="B45" s="11" t="s">
        <v>519</v>
      </c>
      <c r="C45" s="68">
        <v>17064</v>
      </c>
      <c r="D45" s="11" t="s">
        <v>986</v>
      </c>
      <c r="E45" s="37"/>
      <c r="F45" s="37"/>
      <c r="G45" s="37"/>
      <c r="H45" s="37"/>
      <c r="I45" s="37"/>
      <c r="J45" s="37"/>
      <c r="K45" s="37"/>
      <c r="L45" s="135"/>
      <c r="M45" s="37" t="str">
        <f t="shared" si="1"/>
        <v/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5" ht="21" customHeight="1" x14ac:dyDescent="0.25">
      <c r="A46" s="83">
        <v>2</v>
      </c>
      <c r="B46" s="11" t="s">
        <v>1082</v>
      </c>
      <c r="C46" s="68"/>
      <c r="D46" s="11">
        <v>1086</v>
      </c>
      <c r="E46" s="37"/>
      <c r="F46" s="37"/>
      <c r="G46" s="37"/>
      <c r="H46" s="37"/>
      <c r="I46" s="37"/>
      <c r="J46" s="37"/>
      <c r="K46" s="37" t="s">
        <v>1355</v>
      </c>
      <c r="L46" s="135"/>
      <c r="M46" s="37" t="str">
        <f t="shared" si="1"/>
        <v/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5" ht="21" customHeight="1" x14ac:dyDescent="0.25">
      <c r="A47" s="83">
        <v>2</v>
      </c>
      <c r="B47" s="11" t="s">
        <v>487</v>
      </c>
      <c r="C47" s="68"/>
      <c r="D47" s="11">
        <v>1087</v>
      </c>
      <c r="E47" s="37"/>
      <c r="F47" s="37"/>
      <c r="G47" s="37"/>
      <c r="H47" s="37"/>
      <c r="I47" s="37"/>
      <c r="J47" s="37"/>
      <c r="K47" s="37"/>
      <c r="L47" s="135"/>
      <c r="M47" s="37" t="str">
        <f t="shared" si="1"/>
        <v/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5" ht="21" customHeight="1" x14ac:dyDescent="0.25">
      <c r="A48" s="83">
        <v>2</v>
      </c>
      <c r="B48" s="11" t="s">
        <v>487</v>
      </c>
      <c r="C48" s="68"/>
      <c r="D48" s="11">
        <v>1089</v>
      </c>
      <c r="E48" s="37"/>
      <c r="F48" s="37"/>
      <c r="G48" s="37"/>
      <c r="H48" s="37"/>
      <c r="I48" s="37"/>
      <c r="J48" s="37"/>
      <c r="K48" s="37"/>
      <c r="L48" s="135"/>
      <c r="M48" s="37" t="str">
        <f t="shared" si="1"/>
        <v/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21" customHeight="1" x14ac:dyDescent="0.25">
      <c r="A49" s="83">
        <v>2</v>
      </c>
      <c r="B49" s="11" t="s">
        <v>488</v>
      </c>
      <c r="C49" s="68"/>
      <c r="D49" s="11">
        <v>1088</v>
      </c>
      <c r="E49" s="37"/>
      <c r="F49" s="37"/>
      <c r="G49" s="37"/>
      <c r="H49" s="37"/>
      <c r="I49" s="37"/>
      <c r="J49" s="37"/>
      <c r="K49" s="37"/>
      <c r="L49" s="135"/>
      <c r="M49" s="37" t="str">
        <f t="shared" si="1"/>
        <v/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 ht="21" customHeight="1" x14ac:dyDescent="0.25">
      <c r="A50" s="83">
        <v>2</v>
      </c>
      <c r="B50" s="11" t="s">
        <v>488</v>
      </c>
      <c r="C50" s="68">
        <v>17059</v>
      </c>
      <c r="D50" s="11" t="s">
        <v>986</v>
      </c>
      <c r="E50" s="37"/>
      <c r="F50" s="37"/>
      <c r="G50" s="37"/>
      <c r="H50" s="37"/>
      <c r="I50" s="37"/>
      <c r="J50" s="37"/>
      <c r="K50" s="37"/>
      <c r="L50" s="135"/>
      <c r="M50" s="37" t="str">
        <f t="shared" si="1"/>
        <v/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21" customHeight="1" x14ac:dyDescent="0.25">
      <c r="A51" s="83">
        <v>2</v>
      </c>
      <c r="B51" s="11" t="s">
        <v>510</v>
      </c>
      <c r="C51" s="68">
        <v>17065</v>
      </c>
      <c r="D51" s="11" t="s">
        <v>986</v>
      </c>
      <c r="E51" s="37"/>
      <c r="F51" s="37"/>
      <c r="G51" s="37"/>
      <c r="H51" s="37" t="s">
        <v>1351</v>
      </c>
      <c r="I51" s="37"/>
      <c r="J51" s="37"/>
      <c r="K51" s="37"/>
      <c r="L51" s="135"/>
      <c r="M51" s="37" t="str">
        <f t="shared" si="1"/>
        <v>YES</v>
      </c>
      <c r="N51" s="31"/>
      <c r="O51" s="31"/>
      <c r="P51" s="31"/>
      <c r="Q51" s="31"/>
      <c r="R51" s="31"/>
      <c r="S51" s="31"/>
      <c r="T51" s="31"/>
      <c r="U51" s="31">
        <v>1</v>
      </c>
      <c r="V51" s="31"/>
      <c r="W51" s="31"/>
      <c r="X51" s="31"/>
    </row>
    <row r="52" spans="1:24" ht="21" customHeight="1" x14ac:dyDescent="0.25">
      <c r="A52" s="83">
        <v>2</v>
      </c>
      <c r="B52" s="11" t="s">
        <v>510</v>
      </c>
      <c r="C52" s="68"/>
      <c r="D52" s="11" t="s">
        <v>986</v>
      </c>
      <c r="E52" s="37"/>
      <c r="F52" s="37"/>
      <c r="G52" s="37"/>
      <c r="H52" s="37" t="s">
        <v>1351</v>
      </c>
      <c r="I52" s="37"/>
      <c r="J52" s="37"/>
      <c r="K52" s="37"/>
      <c r="L52" s="135"/>
      <c r="M52" s="37" t="str">
        <f t="shared" ref="M52:M85" si="2">IF(AND(ISBLANK(E52),ISBLANK(F52),ISBLANK(G52),ISBLANK(H52),ISBLANK(I52),ISBLANK(J52)),"","YES")</f>
        <v>YES</v>
      </c>
      <c r="N52" s="31"/>
      <c r="O52" s="31"/>
      <c r="P52" s="31"/>
      <c r="Q52" s="31"/>
      <c r="R52" s="31"/>
      <c r="S52" s="31"/>
      <c r="T52" s="31"/>
      <c r="U52" s="31"/>
      <c r="V52" s="31"/>
      <c r="W52" s="31">
        <v>1</v>
      </c>
      <c r="X52" s="31"/>
    </row>
    <row r="53" spans="1:24" ht="21" customHeight="1" x14ac:dyDescent="0.25">
      <c r="A53" s="83">
        <v>2</v>
      </c>
      <c r="B53" s="11" t="s">
        <v>1365</v>
      </c>
      <c r="C53" s="68">
        <v>17060</v>
      </c>
      <c r="D53" s="11">
        <v>1072</v>
      </c>
      <c r="E53" s="37"/>
      <c r="F53" s="37"/>
      <c r="G53" s="37"/>
      <c r="H53" s="37" t="s">
        <v>1351</v>
      </c>
      <c r="I53" s="37"/>
      <c r="J53" s="37"/>
      <c r="K53" s="37"/>
      <c r="L53" s="135"/>
      <c r="M53" s="37" t="str">
        <f t="shared" si="2"/>
        <v>YES</v>
      </c>
      <c r="N53" s="31"/>
      <c r="O53" s="31"/>
      <c r="P53" s="31"/>
      <c r="Q53" s="31"/>
      <c r="R53" s="31"/>
      <c r="S53" s="31"/>
      <c r="T53" s="31"/>
      <c r="U53" s="31">
        <v>1</v>
      </c>
      <c r="V53" s="31"/>
      <c r="W53" s="31"/>
      <c r="X53" s="31"/>
    </row>
    <row r="54" spans="1:24" ht="21" customHeight="1" x14ac:dyDescent="0.25">
      <c r="A54" s="83">
        <v>2</v>
      </c>
      <c r="B54" s="11" t="s">
        <v>520</v>
      </c>
      <c r="C54" s="68"/>
      <c r="D54" s="11">
        <v>1073</v>
      </c>
      <c r="E54" s="37"/>
      <c r="F54" s="37"/>
      <c r="G54" s="37"/>
      <c r="H54" s="37"/>
      <c r="I54" s="37"/>
      <c r="J54" s="37"/>
      <c r="K54" s="37"/>
      <c r="L54" s="135"/>
      <c r="M54" s="37" t="str">
        <f t="shared" si="2"/>
        <v/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21" customHeight="1" x14ac:dyDescent="0.25">
      <c r="A55" s="83">
        <v>2</v>
      </c>
      <c r="B55" s="11" t="s">
        <v>520</v>
      </c>
      <c r="C55" s="68"/>
      <c r="D55" s="11">
        <v>1074</v>
      </c>
      <c r="E55" s="37"/>
      <c r="F55" s="37"/>
      <c r="G55" s="37"/>
      <c r="H55" s="37"/>
      <c r="I55" s="37"/>
      <c r="J55" s="37"/>
      <c r="K55" s="37"/>
      <c r="L55" s="135"/>
      <c r="M55" s="37" t="str">
        <f t="shared" si="2"/>
        <v/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21" customHeight="1" x14ac:dyDescent="0.25">
      <c r="A56" s="83">
        <v>2</v>
      </c>
      <c r="B56" s="11" t="s">
        <v>521</v>
      </c>
      <c r="C56" s="68"/>
      <c r="D56" s="11">
        <v>1075</v>
      </c>
      <c r="E56" s="37"/>
      <c r="F56" s="37"/>
      <c r="G56" s="37"/>
      <c r="H56" s="37"/>
      <c r="I56" s="37"/>
      <c r="J56" s="37"/>
      <c r="K56" s="37"/>
      <c r="L56" s="135"/>
      <c r="M56" s="37" t="str">
        <f t="shared" si="2"/>
        <v/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 ht="21" customHeight="1" x14ac:dyDescent="0.25">
      <c r="A57" s="83">
        <v>2</v>
      </c>
      <c r="B57" s="11" t="s">
        <v>521</v>
      </c>
      <c r="C57" s="68">
        <v>17066</v>
      </c>
      <c r="D57" s="11" t="s">
        <v>986</v>
      </c>
      <c r="E57" s="37"/>
      <c r="F57" s="37"/>
      <c r="G57" s="37"/>
      <c r="H57" s="37"/>
      <c r="I57" s="37"/>
      <c r="J57" s="37"/>
      <c r="K57" s="37"/>
      <c r="L57" s="135"/>
      <c r="M57" s="37" t="str">
        <f t="shared" si="2"/>
        <v/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ht="21" customHeight="1" x14ac:dyDescent="0.25">
      <c r="A58" s="83">
        <v>2</v>
      </c>
      <c r="B58" s="11" t="s">
        <v>1321</v>
      </c>
      <c r="C58" s="68"/>
      <c r="D58" s="11">
        <v>1078</v>
      </c>
      <c r="E58" s="37"/>
      <c r="F58" s="37"/>
      <c r="G58" s="37"/>
      <c r="H58" s="37"/>
      <c r="I58" s="37"/>
      <c r="J58" s="37"/>
      <c r="K58" s="37" t="s">
        <v>1355</v>
      </c>
      <c r="L58" s="135"/>
      <c r="M58" s="37" t="str">
        <f t="shared" si="2"/>
        <v/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1:24" ht="21" customHeight="1" x14ac:dyDescent="0.25">
      <c r="A59" s="83">
        <v>2</v>
      </c>
      <c r="B59" s="11" t="s">
        <v>522</v>
      </c>
      <c r="C59" s="68"/>
      <c r="D59" s="11">
        <v>1080</v>
      </c>
      <c r="E59" s="37"/>
      <c r="F59" s="37"/>
      <c r="G59" s="37"/>
      <c r="H59" s="37"/>
      <c r="I59" s="37" t="s">
        <v>1351</v>
      </c>
      <c r="J59" s="37"/>
      <c r="K59" s="37"/>
      <c r="L59" s="135"/>
      <c r="M59" s="37" t="str">
        <f t="shared" si="2"/>
        <v>YES</v>
      </c>
      <c r="N59" s="31"/>
      <c r="O59" s="31"/>
      <c r="P59" s="31"/>
      <c r="Q59" s="31"/>
      <c r="R59" s="31"/>
      <c r="S59" s="31"/>
      <c r="T59" s="31"/>
      <c r="U59" s="31"/>
      <c r="V59" s="31"/>
      <c r="W59" s="31">
        <v>1</v>
      </c>
      <c r="X59" s="31"/>
    </row>
    <row r="60" spans="1:24" ht="21" customHeight="1" x14ac:dyDescent="0.25">
      <c r="A60" s="83">
        <v>2</v>
      </c>
      <c r="B60" s="11" t="s">
        <v>523</v>
      </c>
      <c r="C60" s="68"/>
      <c r="D60" s="11">
        <v>1084</v>
      </c>
      <c r="E60" s="37"/>
      <c r="F60" s="37"/>
      <c r="G60" s="37"/>
      <c r="H60" s="37"/>
      <c r="I60" s="37"/>
      <c r="J60" s="37"/>
      <c r="K60" s="37"/>
      <c r="L60" s="135"/>
      <c r="M60" s="37" t="str">
        <f t="shared" si="2"/>
        <v/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1:24" ht="21" customHeight="1" x14ac:dyDescent="0.25">
      <c r="A61" s="83">
        <v>2</v>
      </c>
      <c r="B61" s="11" t="s">
        <v>1328</v>
      </c>
      <c r="C61" s="68"/>
      <c r="D61" s="11">
        <v>1085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2"/>
        <v/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1:24" ht="21" customHeight="1" x14ac:dyDescent="0.25">
      <c r="A62" s="83">
        <v>3</v>
      </c>
      <c r="B62" s="11" t="s">
        <v>1328</v>
      </c>
      <c r="C62" s="68">
        <v>17067</v>
      </c>
      <c r="D62" s="11" t="s">
        <v>986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2"/>
        <v/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21" customHeight="1" x14ac:dyDescent="0.25">
      <c r="A63" s="83">
        <v>3</v>
      </c>
      <c r="B63" s="11" t="s">
        <v>524</v>
      </c>
      <c r="C63" s="68">
        <v>17067</v>
      </c>
      <c r="D63" s="11">
        <v>1002</v>
      </c>
      <c r="E63" s="37"/>
      <c r="F63" s="37"/>
      <c r="G63" s="37"/>
      <c r="H63" s="37" t="s">
        <v>1350</v>
      </c>
      <c r="I63" s="37"/>
      <c r="J63" s="37"/>
      <c r="K63" s="37"/>
      <c r="L63" s="135"/>
      <c r="M63" s="37" t="str">
        <f t="shared" si="2"/>
        <v>YES</v>
      </c>
      <c r="N63" s="31"/>
      <c r="O63" s="31"/>
      <c r="P63" s="31"/>
      <c r="Q63" s="31"/>
      <c r="R63" s="31"/>
      <c r="S63" s="31"/>
      <c r="T63" s="31">
        <v>1</v>
      </c>
      <c r="U63" s="31"/>
      <c r="V63" s="31"/>
      <c r="W63" s="31"/>
      <c r="X63" s="31"/>
    </row>
    <row r="64" spans="1:24" ht="21" customHeight="1" x14ac:dyDescent="0.25">
      <c r="A64" s="83">
        <v>3</v>
      </c>
      <c r="B64" s="11" t="s">
        <v>524</v>
      </c>
      <c r="C64" s="68"/>
      <c r="D64" s="11">
        <v>1001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2"/>
        <v/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1:24" ht="21" customHeight="1" x14ac:dyDescent="0.25">
      <c r="A65" s="83">
        <v>3</v>
      </c>
      <c r="B65" s="11" t="s">
        <v>524</v>
      </c>
      <c r="C65" s="68"/>
      <c r="D65" s="11">
        <v>1003</v>
      </c>
      <c r="E65" s="37"/>
      <c r="F65" s="37"/>
      <c r="G65" s="37"/>
      <c r="H65" s="37"/>
      <c r="I65" s="37"/>
      <c r="J65" s="37"/>
      <c r="K65" s="37"/>
      <c r="L65" s="135"/>
      <c r="M65" s="37" t="str">
        <f t="shared" si="2"/>
        <v/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1:24" ht="21" customHeight="1" x14ac:dyDescent="0.25">
      <c r="A66" s="83">
        <v>3</v>
      </c>
      <c r="B66" s="11" t="s">
        <v>525</v>
      </c>
      <c r="C66" s="68"/>
      <c r="D66" s="11">
        <v>1004</v>
      </c>
      <c r="E66" s="37"/>
      <c r="F66" s="37"/>
      <c r="G66" s="37"/>
      <c r="H66" s="37" t="s">
        <v>1350</v>
      </c>
      <c r="I66" s="37"/>
      <c r="J66" s="37"/>
      <c r="K66" s="37"/>
      <c r="L66" s="135"/>
      <c r="M66" s="37" t="str">
        <f t="shared" si="2"/>
        <v>YES</v>
      </c>
      <c r="N66" s="31"/>
      <c r="O66" s="31"/>
      <c r="P66" s="31"/>
      <c r="Q66" s="31"/>
      <c r="R66" s="31"/>
      <c r="S66" s="31"/>
      <c r="T66" s="31">
        <v>1</v>
      </c>
      <c r="U66" s="31"/>
      <c r="V66" s="31"/>
      <c r="W66" s="31"/>
      <c r="X66" s="31"/>
    </row>
    <row r="67" spans="1:24" ht="21" customHeight="1" x14ac:dyDescent="0.25">
      <c r="A67" s="83">
        <v>3</v>
      </c>
      <c r="B67" s="11" t="s">
        <v>525</v>
      </c>
      <c r="C67" s="68"/>
      <c r="D67" s="11" t="s">
        <v>986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1:24" ht="21" customHeight="1" x14ac:dyDescent="0.25">
      <c r="A68" s="83">
        <v>3</v>
      </c>
      <c r="B68" s="11" t="s">
        <v>1092</v>
      </c>
      <c r="C68" s="68">
        <v>17074</v>
      </c>
      <c r="D68" s="11">
        <v>1050</v>
      </c>
      <c r="E68" s="37"/>
      <c r="F68" s="37"/>
      <c r="G68" s="37"/>
      <c r="H68" s="37"/>
      <c r="I68" s="37"/>
      <c r="J68" s="37"/>
      <c r="K68" s="37"/>
      <c r="L68" s="135"/>
      <c r="M68" s="37" t="str">
        <f t="shared" si="2"/>
        <v/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1:24" ht="21" customHeight="1" x14ac:dyDescent="0.25">
      <c r="A69" s="83">
        <v>3</v>
      </c>
      <c r="B69" s="11" t="s">
        <v>526</v>
      </c>
      <c r="C69" s="68"/>
      <c r="D69" s="11">
        <v>1049</v>
      </c>
      <c r="E69" s="37"/>
      <c r="F69" s="37"/>
      <c r="G69" s="37"/>
      <c r="H69" s="37"/>
      <c r="I69" s="37"/>
      <c r="J69" s="37"/>
      <c r="K69" s="37"/>
      <c r="L69" s="135"/>
      <c r="M69" s="37" t="str">
        <f t="shared" si="2"/>
        <v/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 ht="21" customHeight="1" x14ac:dyDescent="0.25">
      <c r="A70" s="83">
        <v>3</v>
      </c>
      <c r="B70" s="11" t="s">
        <v>526</v>
      </c>
      <c r="C70" s="68"/>
      <c r="D70" s="11">
        <v>1057</v>
      </c>
      <c r="E70" s="37"/>
      <c r="F70" s="37"/>
      <c r="G70" s="37"/>
      <c r="H70" s="37"/>
      <c r="I70" s="37"/>
      <c r="J70" s="37"/>
      <c r="K70" s="37"/>
      <c r="L70" s="135"/>
      <c r="M70" s="37" t="str">
        <f t="shared" si="2"/>
        <v/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1:24" ht="21" customHeight="1" x14ac:dyDescent="0.25">
      <c r="A71" s="83">
        <v>3</v>
      </c>
      <c r="B71" s="11" t="s">
        <v>527</v>
      </c>
      <c r="C71" s="68"/>
      <c r="D71" s="11">
        <v>1052</v>
      </c>
      <c r="E71" s="37"/>
      <c r="F71" s="37"/>
      <c r="G71" s="37"/>
      <c r="H71" s="37"/>
      <c r="I71" s="37"/>
      <c r="J71" s="37"/>
      <c r="K71" s="37"/>
      <c r="L71" s="135"/>
      <c r="M71" s="37" t="str">
        <f t="shared" si="2"/>
        <v/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1:24" ht="21" customHeight="1" x14ac:dyDescent="0.25">
      <c r="A72" s="83">
        <v>3</v>
      </c>
      <c r="B72" s="11" t="s">
        <v>527</v>
      </c>
      <c r="C72" s="68"/>
      <c r="D72" s="11" t="s">
        <v>986</v>
      </c>
      <c r="E72" s="37"/>
      <c r="F72" s="37"/>
      <c r="G72" s="37"/>
      <c r="H72" s="37"/>
      <c r="I72" s="37"/>
      <c r="J72" s="37"/>
      <c r="K72" s="37"/>
      <c r="L72" s="135"/>
      <c r="M72" s="37" t="str">
        <f t="shared" si="2"/>
        <v/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1:24" ht="21" customHeight="1" x14ac:dyDescent="0.25">
      <c r="A73" s="83">
        <v>3</v>
      </c>
      <c r="B73" s="11" t="s">
        <v>1093</v>
      </c>
      <c r="C73" s="68"/>
      <c r="D73" s="11">
        <v>1007</v>
      </c>
      <c r="E73" s="37"/>
      <c r="F73" s="37"/>
      <c r="G73" s="37"/>
      <c r="H73" s="37"/>
      <c r="I73" s="37"/>
      <c r="J73" s="37"/>
      <c r="K73" s="37"/>
      <c r="L73" s="135"/>
      <c r="M73" s="37" t="str">
        <f t="shared" si="2"/>
        <v/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1:24" ht="21" customHeight="1" x14ac:dyDescent="0.25">
      <c r="A74" s="83">
        <v>3</v>
      </c>
      <c r="B74" s="11" t="s">
        <v>528</v>
      </c>
      <c r="C74" s="68"/>
      <c r="D74" s="11">
        <v>1006</v>
      </c>
      <c r="E74" s="37"/>
      <c r="F74" s="37"/>
      <c r="G74" s="37"/>
      <c r="H74" s="37"/>
      <c r="I74" s="37"/>
      <c r="J74" s="37"/>
      <c r="K74" s="37"/>
      <c r="L74" s="135"/>
      <c r="M74" s="37" t="str">
        <f t="shared" si="2"/>
        <v/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1:24" ht="21" customHeight="1" x14ac:dyDescent="0.25">
      <c r="A75" s="83">
        <v>3</v>
      </c>
      <c r="B75" s="11" t="s">
        <v>528</v>
      </c>
      <c r="C75" s="68"/>
      <c r="D75" s="11">
        <v>1008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2"/>
        <v/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21" customHeight="1" x14ac:dyDescent="0.25">
      <c r="A76" s="83">
        <v>3</v>
      </c>
      <c r="B76" s="11" t="s">
        <v>529</v>
      </c>
      <c r="C76" s="68"/>
      <c r="D76" s="11">
        <v>1009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2"/>
        <v/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21" customHeight="1" x14ac:dyDescent="0.25">
      <c r="A77" s="83">
        <v>3</v>
      </c>
      <c r="B77" s="11" t="s">
        <v>529</v>
      </c>
      <c r="C77" s="68">
        <v>17068</v>
      </c>
      <c r="D77" s="11" t="s">
        <v>986</v>
      </c>
      <c r="E77" s="37"/>
      <c r="F77" s="37"/>
      <c r="G77" s="37"/>
      <c r="H77" s="37"/>
      <c r="I77" s="37"/>
      <c r="J77" s="37"/>
      <c r="K77" s="37"/>
      <c r="L77" s="135"/>
      <c r="M77" s="37" t="str">
        <f t="shared" si="2"/>
        <v/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21" customHeight="1" x14ac:dyDescent="0.25">
      <c r="A78" s="83">
        <v>3</v>
      </c>
      <c r="B78" s="11" t="s">
        <v>1094</v>
      </c>
      <c r="C78" s="68">
        <v>17075</v>
      </c>
      <c r="D78" s="11">
        <v>1048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si="2"/>
        <v/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21" customHeight="1" x14ac:dyDescent="0.25">
      <c r="A79" s="83">
        <v>3</v>
      </c>
      <c r="B79" s="11" t="s">
        <v>497</v>
      </c>
      <c r="C79" s="68"/>
      <c r="D79" s="11">
        <v>1047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2"/>
        <v/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21" customHeight="1" x14ac:dyDescent="0.25">
      <c r="A80" s="83">
        <v>3</v>
      </c>
      <c r="B80" s="11" t="s">
        <v>497</v>
      </c>
      <c r="C80" s="68"/>
      <c r="D80" s="11">
        <v>1045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2"/>
        <v/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1:24" ht="21" customHeight="1" x14ac:dyDescent="0.25">
      <c r="A81" s="83">
        <v>3</v>
      </c>
      <c r="B81" s="11" t="s">
        <v>498</v>
      </c>
      <c r="C81" s="68"/>
      <c r="D81" s="11">
        <v>1046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2"/>
        <v/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1:24" ht="21" customHeight="1" x14ac:dyDescent="0.25">
      <c r="A82" s="83">
        <v>3</v>
      </c>
      <c r="B82" s="11" t="s">
        <v>497</v>
      </c>
      <c r="C82" s="68"/>
      <c r="D82" s="11" t="s">
        <v>986</v>
      </c>
      <c r="E82" s="37"/>
      <c r="F82" s="37"/>
      <c r="G82" s="37"/>
      <c r="H82" s="37"/>
      <c r="I82" s="37"/>
      <c r="J82" s="37"/>
      <c r="K82" s="37"/>
      <c r="L82" s="135"/>
      <c r="M82" s="37" t="str">
        <f t="shared" si="2"/>
        <v/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1:24" ht="21" customHeight="1" x14ac:dyDescent="0.25">
      <c r="A83" s="83">
        <v>3</v>
      </c>
      <c r="B83" s="11" t="s">
        <v>1048</v>
      </c>
      <c r="C83" s="68">
        <v>17069</v>
      </c>
      <c r="D83" s="11">
        <v>1013</v>
      </c>
      <c r="E83" s="37"/>
      <c r="F83" s="37"/>
      <c r="G83" s="37"/>
      <c r="H83" s="37"/>
      <c r="I83" s="37"/>
      <c r="J83" s="37"/>
      <c r="K83" s="37"/>
      <c r="L83" s="135"/>
      <c r="M83" s="3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 ht="21" customHeight="1" x14ac:dyDescent="0.25">
      <c r="A84" s="83">
        <v>3</v>
      </c>
      <c r="B84" s="11" t="s">
        <v>1048</v>
      </c>
      <c r="C84" s="68"/>
      <c r="D84" s="11">
        <v>1014</v>
      </c>
      <c r="E84" s="37"/>
      <c r="F84" s="37"/>
      <c r="G84" s="37"/>
      <c r="H84" s="37"/>
      <c r="I84" s="37"/>
      <c r="J84" s="37"/>
      <c r="K84" s="37"/>
      <c r="L84" s="135"/>
      <c r="M84" s="3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 s="36" customFormat="1" ht="21" customHeight="1" x14ac:dyDescent="0.25">
      <c r="A85" s="75">
        <v>3</v>
      </c>
      <c r="B85" s="11" t="s">
        <v>1049</v>
      </c>
      <c r="C85" s="68"/>
      <c r="D85" s="11"/>
      <c r="E85" s="37"/>
      <c r="F85" s="37"/>
      <c r="G85" s="37"/>
      <c r="H85" s="37"/>
      <c r="I85" s="37"/>
      <c r="J85" s="37"/>
      <c r="K85" s="37"/>
      <c r="L85" s="135"/>
      <c r="M85" s="37" t="str">
        <f t="shared" si="2"/>
        <v/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21" customHeight="1" x14ac:dyDescent="0.25">
      <c r="A86" s="83">
        <v>3</v>
      </c>
      <c r="B86" s="11" t="s">
        <v>530</v>
      </c>
      <c r="C86" s="68"/>
      <c r="D86" s="11" t="s">
        <v>986</v>
      </c>
      <c r="E86" s="37"/>
      <c r="F86" s="37"/>
      <c r="G86" s="37"/>
      <c r="H86" s="37"/>
      <c r="I86" s="37"/>
      <c r="J86" s="37"/>
      <c r="K86" s="37"/>
      <c r="L86" s="135" t="s">
        <v>1387</v>
      </c>
      <c r="M86" s="37" t="str">
        <f t="shared" ref="M86:M108" si="3">IF(AND(ISBLANK(E86),ISBLANK(F86),ISBLANK(G86),ISBLANK(H86),ISBLANK(I86),ISBLANK(J86)),"","YES")</f>
        <v/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21" customHeight="1" x14ac:dyDescent="0.25">
      <c r="A87" s="83">
        <v>3</v>
      </c>
      <c r="B87" s="11" t="s">
        <v>1322</v>
      </c>
      <c r="C87" s="68">
        <v>17071</v>
      </c>
      <c r="D87" s="11">
        <v>1015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3"/>
        <v/>
      </c>
      <c r="N87" s="31"/>
      <c r="O87" s="31"/>
      <c r="P87" s="35"/>
      <c r="Q87" s="31"/>
      <c r="R87" s="31"/>
      <c r="S87" s="31"/>
      <c r="T87" s="31"/>
      <c r="U87" s="31"/>
      <c r="V87" s="31"/>
      <c r="W87" s="31"/>
      <c r="X87" s="31"/>
    </row>
    <row r="88" spans="1:24" ht="21" customHeight="1" x14ac:dyDescent="0.25">
      <c r="A88" s="83">
        <v>3</v>
      </c>
      <c r="B88" s="11" t="s">
        <v>531</v>
      </c>
      <c r="C88" s="68"/>
      <c r="D88" s="11">
        <v>1016</v>
      </c>
      <c r="E88" s="37"/>
      <c r="F88" s="37"/>
      <c r="G88" s="37"/>
      <c r="H88" s="37"/>
      <c r="I88" s="37"/>
      <c r="J88" s="37"/>
      <c r="K88" s="37"/>
      <c r="L88" s="135"/>
      <c r="M88" s="37" t="str">
        <f t="shared" si="3"/>
        <v/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21" customHeight="1" x14ac:dyDescent="0.25">
      <c r="A89" s="83">
        <v>3</v>
      </c>
      <c r="B89" s="11" t="s">
        <v>531</v>
      </c>
      <c r="C89" s="68"/>
      <c r="D89" s="11">
        <v>1017</v>
      </c>
      <c r="E89" s="37"/>
      <c r="F89" s="37"/>
      <c r="G89" s="37"/>
      <c r="H89" s="37"/>
      <c r="I89" s="37"/>
      <c r="J89" s="37"/>
      <c r="K89" s="37"/>
      <c r="L89" s="135"/>
      <c r="M89" s="37" t="str">
        <f t="shared" si="3"/>
        <v/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21" customHeight="1" x14ac:dyDescent="0.25">
      <c r="A90" s="83">
        <v>3</v>
      </c>
      <c r="B90" s="11" t="s">
        <v>532</v>
      </c>
      <c r="C90" s="68"/>
      <c r="D90" s="11">
        <v>1018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3"/>
        <v/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21" customHeight="1" x14ac:dyDescent="0.25">
      <c r="A91" s="83">
        <v>3</v>
      </c>
      <c r="B91" s="11" t="s">
        <v>532</v>
      </c>
      <c r="C91" s="68"/>
      <c r="D91" s="11" t="s">
        <v>986</v>
      </c>
      <c r="E91" s="37"/>
      <c r="F91" s="37"/>
      <c r="G91" s="37"/>
      <c r="H91" s="37"/>
      <c r="I91" s="37"/>
      <c r="J91" s="37"/>
      <c r="K91" s="37"/>
      <c r="L91" s="135"/>
      <c r="M91" s="37" t="str">
        <f t="shared" si="3"/>
        <v/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21" customHeight="1" x14ac:dyDescent="0.25">
      <c r="A92" s="83">
        <v>3</v>
      </c>
      <c r="B92" s="11" t="s">
        <v>1096</v>
      </c>
      <c r="C92" s="68">
        <v>17072</v>
      </c>
      <c r="D92" s="11">
        <v>1021</v>
      </c>
      <c r="E92" s="37"/>
      <c r="F92" s="37"/>
      <c r="G92" s="37"/>
      <c r="H92" s="37"/>
      <c r="I92" s="37"/>
      <c r="J92" s="37"/>
      <c r="K92" s="37"/>
      <c r="L92" s="135"/>
      <c r="M92" s="37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21" customHeight="1" x14ac:dyDescent="0.25">
      <c r="A93" s="83">
        <v>3</v>
      </c>
      <c r="B93" s="11" t="s">
        <v>1096</v>
      </c>
      <c r="C93" s="68"/>
      <c r="D93" s="11">
        <v>1022</v>
      </c>
      <c r="E93" s="37"/>
      <c r="F93" s="37"/>
      <c r="G93" s="37"/>
      <c r="H93" s="37"/>
      <c r="I93" s="37"/>
      <c r="J93" s="37"/>
      <c r="K93" s="37"/>
      <c r="L93" s="135"/>
      <c r="M93" s="37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21" customHeight="1" x14ac:dyDescent="0.25">
      <c r="A94" s="83">
        <v>3</v>
      </c>
      <c r="B94" s="11" t="s">
        <v>1097</v>
      </c>
      <c r="C94" s="68">
        <v>17076</v>
      </c>
      <c r="D94" s="11" t="s">
        <v>986</v>
      </c>
      <c r="E94" s="37"/>
      <c r="F94" s="37"/>
      <c r="G94" s="37"/>
      <c r="H94" s="37"/>
      <c r="I94" s="37"/>
      <c r="J94" s="37"/>
      <c r="K94" s="37"/>
      <c r="L94" s="135"/>
      <c r="M94" s="37" t="str">
        <f t="shared" si="3"/>
        <v/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21" customHeight="1" x14ac:dyDescent="0.25">
      <c r="A95" s="83">
        <v>3</v>
      </c>
      <c r="B95" s="11" t="s">
        <v>1097</v>
      </c>
      <c r="C95" s="68"/>
      <c r="D95" s="11">
        <v>1031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3"/>
        <v/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21" customHeight="1" x14ac:dyDescent="0.25">
      <c r="A96" s="83">
        <v>3</v>
      </c>
      <c r="B96" s="11" t="s">
        <v>505</v>
      </c>
      <c r="C96" s="68"/>
      <c r="D96" s="11">
        <v>1032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3"/>
        <v/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36" s="32" customFormat="1" ht="21" customHeight="1" x14ac:dyDescent="0.25">
      <c r="A97" s="83">
        <v>3</v>
      </c>
      <c r="B97" s="11" t="s">
        <v>505</v>
      </c>
      <c r="C97" s="68"/>
      <c r="D97" s="11">
        <v>1033</v>
      </c>
      <c r="E97" s="37"/>
      <c r="F97" s="37"/>
      <c r="G97" s="37"/>
      <c r="H97" s="37"/>
      <c r="I97" s="37"/>
      <c r="J97" s="37"/>
      <c r="K97" s="37"/>
      <c r="L97" s="135"/>
      <c r="M97" s="37" t="str">
        <f t="shared" si="3"/>
        <v/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36" ht="21" customHeight="1" x14ac:dyDescent="0.25">
      <c r="A98" s="83">
        <v>3</v>
      </c>
      <c r="B98" s="11" t="s">
        <v>506</v>
      </c>
      <c r="C98" s="68"/>
      <c r="D98" s="11">
        <v>1034</v>
      </c>
      <c r="E98" s="37"/>
      <c r="F98" s="37"/>
      <c r="G98" s="37"/>
      <c r="H98" s="37"/>
      <c r="I98" s="37"/>
      <c r="J98" s="37"/>
      <c r="K98" s="37"/>
      <c r="L98" s="135"/>
      <c r="M98" s="37" t="str">
        <f t="shared" si="3"/>
        <v/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36" ht="21" customHeight="1" x14ac:dyDescent="0.25">
      <c r="A99" s="83">
        <v>3</v>
      </c>
      <c r="B99" s="11" t="s">
        <v>506</v>
      </c>
      <c r="C99" s="88"/>
      <c r="D99" s="83" t="s">
        <v>986</v>
      </c>
      <c r="E99" s="37"/>
      <c r="F99" s="37"/>
      <c r="G99" s="37"/>
      <c r="H99" s="37"/>
      <c r="I99" s="37"/>
      <c r="J99" s="37"/>
      <c r="K99" s="37"/>
      <c r="L99" s="135"/>
      <c r="M99" s="37" t="str">
        <f t="shared" si="3"/>
        <v/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36" ht="21" customHeight="1" x14ac:dyDescent="0.25">
      <c r="A100" s="83">
        <v>3</v>
      </c>
      <c r="B100" s="11" t="s">
        <v>1323</v>
      </c>
      <c r="C100" s="88">
        <v>17077</v>
      </c>
      <c r="D100" s="83"/>
      <c r="E100" s="37"/>
      <c r="F100" s="37"/>
      <c r="G100" s="37"/>
      <c r="H100" s="37"/>
      <c r="I100" s="37"/>
      <c r="J100" s="37"/>
      <c r="K100" s="37"/>
      <c r="L100" s="135"/>
      <c r="M100" s="37" t="str">
        <f t="shared" si="3"/>
        <v/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36" ht="21" customHeight="1" x14ac:dyDescent="0.25">
      <c r="A101" s="83">
        <v>3</v>
      </c>
      <c r="B101" s="11" t="s">
        <v>533</v>
      </c>
      <c r="C101" s="88"/>
      <c r="D101" s="83">
        <v>1029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3"/>
        <v/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36" ht="21" customHeight="1" x14ac:dyDescent="0.25">
      <c r="A102" s="83">
        <v>3</v>
      </c>
      <c r="B102" s="11" t="s">
        <v>533</v>
      </c>
      <c r="C102" s="88"/>
      <c r="D102" s="83"/>
      <c r="E102" s="37"/>
      <c r="F102" s="37"/>
      <c r="G102" s="37"/>
      <c r="H102" s="37"/>
      <c r="I102" s="37"/>
      <c r="J102" s="37"/>
      <c r="K102" s="37"/>
      <c r="L102" s="135"/>
      <c r="M102" s="37" t="str">
        <f t="shared" si="3"/>
        <v/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36" s="32" customFormat="1" ht="21" customHeight="1" x14ac:dyDescent="0.25">
      <c r="A103" s="83">
        <v>3</v>
      </c>
      <c r="B103" s="11" t="s">
        <v>534</v>
      </c>
      <c r="C103" s="88"/>
      <c r="D103" s="83"/>
      <c r="E103" s="37"/>
      <c r="F103" s="37"/>
      <c r="G103" s="37"/>
      <c r="H103" s="37"/>
      <c r="I103" s="37"/>
      <c r="J103" s="37"/>
      <c r="K103" s="37"/>
      <c r="L103" s="135"/>
      <c r="M103" s="37" t="str">
        <f t="shared" si="3"/>
        <v/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ht="21" customHeight="1" x14ac:dyDescent="0.25">
      <c r="A104" s="83">
        <v>3</v>
      </c>
      <c r="B104" s="11" t="s">
        <v>534</v>
      </c>
      <c r="C104" s="88"/>
      <c r="D104" s="83">
        <v>1030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3"/>
        <v/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36" ht="21" customHeight="1" x14ac:dyDescent="0.25">
      <c r="A105" s="83">
        <v>3</v>
      </c>
      <c r="B105" s="11" t="s">
        <v>1324</v>
      </c>
      <c r="C105" s="88">
        <v>17073</v>
      </c>
      <c r="D105" s="83">
        <v>1023</v>
      </c>
      <c r="E105" s="37"/>
      <c r="F105" s="37"/>
      <c r="G105" s="37"/>
      <c r="H105" s="37"/>
      <c r="I105" s="37"/>
      <c r="J105" s="37"/>
      <c r="K105" s="37"/>
      <c r="L105" s="135"/>
      <c r="M105" s="37" t="str">
        <f t="shared" si="3"/>
        <v/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36" ht="21" customHeight="1" x14ac:dyDescent="0.25">
      <c r="A106" s="83">
        <v>3</v>
      </c>
      <c r="B106" s="11" t="s">
        <v>535</v>
      </c>
      <c r="C106" s="88"/>
      <c r="D106" s="83">
        <v>1024</v>
      </c>
      <c r="E106" s="37"/>
      <c r="F106" s="37"/>
      <c r="G106" s="37"/>
      <c r="H106" s="37" t="s">
        <v>1350</v>
      </c>
      <c r="I106" s="37"/>
      <c r="J106" s="37"/>
      <c r="K106" s="37"/>
      <c r="L106" s="135"/>
      <c r="M106" s="37" t="str">
        <f t="shared" si="3"/>
        <v>YES</v>
      </c>
      <c r="N106" s="31"/>
      <c r="O106" s="31"/>
      <c r="P106" s="31"/>
      <c r="Q106" s="31"/>
      <c r="R106" s="31"/>
      <c r="S106" s="31"/>
      <c r="T106" s="31">
        <v>1</v>
      </c>
      <c r="U106" s="31"/>
      <c r="V106" s="31"/>
      <c r="W106" s="31"/>
      <c r="X106" s="31"/>
    </row>
    <row r="107" spans="1:36" ht="21" customHeight="1" x14ac:dyDescent="0.25">
      <c r="A107" s="83">
        <v>3</v>
      </c>
      <c r="B107" s="11" t="s">
        <v>535</v>
      </c>
      <c r="C107" s="88"/>
      <c r="D107" s="83">
        <v>1025</v>
      </c>
      <c r="E107" s="37"/>
      <c r="F107" s="37"/>
      <c r="G107" s="37"/>
      <c r="H107" s="37"/>
      <c r="I107" s="37"/>
      <c r="J107" s="37"/>
      <c r="K107" s="37"/>
      <c r="L107" s="135"/>
      <c r="M107" s="37" t="str">
        <f t="shared" si="3"/>
        <v/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36" ht="21" customHeight="1" x14ac:dyDescent="0.25">
      <c r="A108" s="83">
        <v>3</v>
      </c>
      <c r="B108" s="11" t="s">
        <v>536</v>
      </c>
      <c r="C108" s="88"/>
      <c r="D108" s="83">
        <v>1026</v>
      </c>
      <c r="E108" s="37"/>
      <c r="F108" s="37"/>
      <c r="G108" s="37"/>
      <c r="H108" s="37"/>
      <c r="I108" s="37"/>
      <c r="J108" s="37"/>
      <c r="K108" s="37"/>
      <c r="L108" s="135"/>
      <c r="M108" s="37" t="str">
        <f t="shared" si="3"/>
        <v/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36" ht="21" customHeight="1" x14ac:dyDescent="0.25">
      <c r="A109" s="78">
        <f>SUBTOTAL(103,A2:A108)</f>
        <v>106</v>
      </c>
      <c r="B109" s="11" t="s">
        <v>536</v>
      </c>
      <c r="C109" s="82"/>
      <c r="D109" s="78"/>
      <c r="E109" s="52">
        <f t="shared" ref="E109:K109" si="4">COUNTA(E2:E108)</f>
        <v>0</v>
      </c>
      <c r="F109" s="52">
        <f t="shared" si="4"/>
        <v>1</v>
      </c>
      <c r="G109" s="52">
        <f t="shared" si="4"/>
        <v>0</v>
      </c>
      <c r="H109" s="52">
        <f t="shared" si="4"/>
        <v>22</v>
      </c>
      <c r="I109" s="52">
        <f t="shared" si="4"/>
        <v>6</v>
      </c>
      <c r="J109" s="52">
        <f t="shared" si="4"/>
        <v>0</v>
      </c>
      <c r="K109" s="52">
        <f t="shared" si="4"/>
        <v>7</v>
      </c>
      <c r="L109" s="30"/>
      <c r="M109" s="34">
        <f>COUNTIF(M2:M108,"YES")</f>
        <v>25</v>
      </c>
      <c r="N109" s="34">
        <f>SUM(N2:N108)</f>
        <v>0</v>
      </c>
      <c r="O109" s="34">
        <f t="shared" ref="O109:X109" si="5">COUNTIF(O2:O108,"1")</f>
        <v>0</v>
      </c>
      <c r="P109" s="34">
        <f t="shared" si="5"/>
        <v>0</v>
      </c>
      <c r="Q109" s="34">
        <f t="shared" si="5"/>
        <v>0</v>
      </c>
      <c r="R109" s="34">
        <f t="shared" si="5"/>
        <v>0</v>
      </c>
      <c r="S109" s="34">
        <f t="shared" si="5"/>
        <v>0</v>
      </c>
      <c r="T109" s="34">
        <f t="shared" si="5"/>
        <v>7</v>
      </c>
      <c r="U109" s="34">
        <f t="shared" si="5"/>
        <v>7</v>
      </c>
      <c r="V109" s="34">
        <f t="shared" si="5"/>
        <v>0</v>
      </c>
      <c r="W109" s="34">
        <f t="shared" si="5"/>
        <v>11</v>
      </c>
      <c r="X109" s="34">
        <f t="shared" si="5"/>
        <v>0</v>
      </c>
    </row>
    <row r="110" spans="1:36" ht="21" customHeight="1" x14ac:dyDescent="0.3">
      <c r="A110" s="133"/>
      <c r="B110" s="78"/>
      <c r="C110" s="68"/>
      <c r="D110" s="11" t="s">
        <v>1351</v>
      </c>
      <c r="E110" s="132"/>
      <c r="F110" s="134"/>
      <c r="G110" s="132"/>
      <c r="H110" s="34">
        <f>COUNTIF(H2:H108,"No Connection")</f>
        <v>16</v>
      </c>
      <c r="I110" s="34">
        <f>COUNTIF(I2:I108,"No Connection")</f>
        <v>4</v>
      </c>
      <c r="J110" s="34">
        <f>COUNTIF(J2:J108,"No Connection")</f>
        <v>0</v>
      </c>
      <c r="K110" s="132"/>
      <c r="L110" s="30"/>
      <c r="M110" s="37" t="str">
        <f>IF(AND(ISBLANK(E117),ISBLANK(F117),ISBLANK(G117),ISBLANK(H117),ISBLANK(I117),ISBLANK(J117)),"","YES")</f>
        <v>YES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36" ht="21" customHeight="1" x14ac:dyDescent="0.3">
      <c r="A111" s="133"/>
      <c r="B111" s="78"/>
      <c r="C111" s="68"/>
      <c r="D111" s="11" t="s">
        <v>1462</v>
      </c>
      <c r="E111" s="132"/>
      <c r="F111" s="134"/>
      <c r="G111" s="132"/>
      <c r="H111" s="34">
        <f>COUNTIF(H1:H108,"Stuck")</f>
        <v>0</v>
      </c>
      <c r="I111" s="34">
        <f t="shared" ref="I111:J111" si="6">COUNTIF(I1:I108,"Stuck")</f>
        <v>0</v>
      </c>
      <c r="J111" s="34">
        <f t="shared" si="6"/>
        <v>0</v>
      </c>
      <c r="K111" s="132"/>
      <c r="L111" s="30"/>
      <c r="M111" s="37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36" s="32" customFormat="1" ht="21" customHeight="1" x14ac:dyDescent="0.3">
      <c r="A112" s="133"/>
      <c r="B112" s="11"/>
      <c r="C112" s="68"/>
      <c r="D112" s="11" t="s">
        <v>1350</v>
      </c>
      <c r="E112" s="34">
        <f>COUNTIF(E2:E108,"In")</f>
        <v>0</v>
      </c>
      <c r="F112" s="132"/>
      <c r="G112" s="132"/>
      <c r="H112" s="34">
        <f>COUNTIF(H2:H108,"In")</f>
        <v>6</v>
      </c>
      <c r="I112" s="34">
        <f>COUNTIF(I2:I108,"In")</f>
        <v>2</v>
      </c>
      <c r="J112" s="34">
        <f>COUNTIF(J2:J108,"In")</f>
        <v>0</v>
      </c>
      <c r="K112" s="132"/>
      <c r="L112" s="30"/>
      <c r="M112" s="37" t="str">
        <f t="shared" ref="M112:M117" si="7">IF(AND(ISBLANK(E119),ISBLANK(F119),ISBLANK(G119),ISBLANK(H119),ISBLANK(I119),ISBLANK(J119)),"","YES")</f>
        <v/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21" customHeight="1" x14ac:dyDescent="0.3">
      <c r="A113" s="133"/>
      <c r="B113" s="11"/>
      <c r="C113" s="68"/>
      <c r="D113" s="11" t="s">
        <v>1352</v>
      </c>
      <c r="E113" s="34">
        <f>COUNTIF(E2:E109,"Out")</f>
        <v>0</v>
      </c>
      <c r="F113" s="134"/>
      <c r="G113" s="132"/>
      <c r="H113" s="34">
        <f>COUNTIF(H2:H109,"Out")</f>
        <v>0</v>
      </c>
      <c r="I113" s="34">
        <f>COUNTIF(I2:I109,"Out")</f>
        <v>0</v>
      </c>
      <c r="J113" s="34">
        <f>COUNTIF(J2:J109,"Out")</f>
        <v>0</v>
      </c>
      <c r="K113" s="132"/>
      <c r="L113" s="30"/>
      <c r="M113" s="37" t="str">
        <f t="shared" si="7"/>
        <v/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21" customHeight="1" x14ac:dyDescent="0.3">
      <c r="A114" s="133"/>
      <c r="B114" s="11"/>
      <c r="C114" s="68"/>
      <c r="D114" s="11" t="s">
        <v>1353</v>
      </c>
      <c r="E114" s="34">
        <f>COUNTIF(E2:E108,"Loose")</f>
        <v>0</v>
      </c>
      <c r="F114" s="34">
        <f>COUNTIF(F2:F108,"Loose")</f>
        <v>1</v>
      </c>
      <c r="G114" s="34">
        <f>COUNTIF(G2:G108,"Loose")</f>
        <v>0</v>
      </c>
      <c r="H114" s="132"/>
      <c r="I114" s="132"/>
      <c r="J114" s="132"/>
      <c r="K114" s="132"/>
      <c r="L114" s="30"/>
      <c r="M114" s="37" t="str">
        <f t="shared" si="7"/>
        <v/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21" customHeight="1" x14ac:dyDescent="0.3">
      <c r="A115" s="133"/>
      <c r="B115" s="11"/>
      <c r="C115" s="68"/>
      <c r="D115" s="11" t="s">
        <v>1354</v>
      </c>
      <c r="E115" s="132"/>
      <c r="F115" s="34">
        <f>COUNTIF(F2:F108,"Missing")</f>
        <v>0</v>
      </c>
      <c r="G115" s="34">
        <f>COUNTIF(G2:G108,"Missing")</f>
        <v>0</v>
      </c>
      <c r="H115" s="132"/>
      <c r="I115" s="132"/>
      <c r="J115" s="132"/>
      <c r="K115" s="34">
        <f>COUNTIF(K2:K108,"Missing")</f>
        <v>1</v>
      </c>
      <c r="L115" s="30"/>
      <c r="M115" s="37" t="str">
        <f t="shared" si="7"/>
        <v/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21" customHeight="1" x14ac:dyDescent="0.3">
      <c r="A116" s="133"/>
      <c r="B116" s="11"/>
      <c r="C116" s="68"/>
      <c r="D116" s="11" t="s">
        <v>1355</v>
      </c>
      <c r="E116" s="132"/>
      <c r="F116" s="34">
        <f>COUNTIF(F2:F108,"Broken")</f>
        <v>0</v>
      </c>
      <c r="G116" s="132"/>
      <c r="H116" s="132"/>
      <c r="I116" s="132"/>
      <c r="J116" s="132"/>
      <c r="K116" s="34">
        <f>COUNTIF(K2:K108,"Broken")</f>
        <v>6</v>
      </c>
      <c r="L116" s="30"/>
      <c r="M116" s="37" t="str">
        <f t="shared" si="7"/>
        <v/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21" customHeight="1" x14ac:dyDescent="0.25">
      <c r="A117" s="86"/>
      <c r="B117" s="11"/>
      <c r="C117" s="89"/>
      <c r="D117" s="159" t="s">
        <v>1485</v>
      </c>
      <c r="E117" s="159" t="s">
        <v>1485</v>
      </c>
      <c r="F117" s="159" t="s">
        <v>1485</v>
      </c>
      <c r="G117" s="160"/>
      <c r="H117" s="160"/>
      <c r="I117" s="160"/>
      <c r="J117" s="160"/>
      <c r="K117" s="34">
        <f>COUNTIF(K1:K108,"Replaced")</f>
        <v>0</v>
      </c>
      <c r="L117" s="30"/>
      <c r="M117" s="37" t="str">
        <f t="shared" si="7"/>
        <v/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21" customHeight="1" x14ac:dyDescent="0.25">
      <c r="A118" s="86"/>
      <c r="B118" s="107"/>
      <c r="C118" s="89"/>
      <c r="D118" s="86"/>
      <c r="L118" s="30"/>
      <c r="M118" s="37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21" customHeight="1" x14ac:dyDescent="0.3">
      <c r="A119" s="79" t="s">
        <v>1058</v>
      </c>
      <c r="B119" s="86"/>
      <c r="C119" s="81"/>
      <c r="D119" s="77"/>
      <c r="L119" s="30"/>
      <c r="M119" s="37" t="str">
        <f t="shared" ref="M119:M134" si="8">IF(AND(ISBLANK(E125),ISBLANK(F125),ISBLANK(G125),ISBLANK(H125),ISBLANK(I125),ISBLANK(J125)),"","YES")</f>
        <v/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21" customHeight="1" x14ac:dyDescent="0.25">
      <c r="A120" s="75">
        <v>1</v>
      </c>
      <c r="B120" s="80"/>
      <c r="C120" s="68"/>
      <c r="D120" s="11">
        <v>1015</v>
      </c>
      <c r="E120" s="37"/>
      <c r="F120" s="37"/>
      <c r="G120" s="37"/>
      <c r="H120" s="37"/>
      <c r="I120" s="37"/>
      <c r="J120" s="37"/>
      <c r="K120" s="37"/>
      <c r="L120" s="30"/>
      <c r="M120" s="37" t="str">
        <f t="shared" si="8"/>
        <v/>
      </c>
    </row>
    <row r="121" spans="1:24" ht="21" customHeight="1" x14ac:dyDescent="0.25">
      <c r="A121" s="83">
        <v>1</v>
      </c>
      <c r="B121" s="11" t="s">
        <v>513</v>
      </c>
      <c r="C121" s="68"/>
      <c r="D121" s="11">
        <v>1016</v>
      </c>
      <c r="E121" s="31"/>
      <c r="F121" s="31"/>
      <c r="G121" s="31"/>
      <c r="H121" s="31"/>
      <c r="I121" s="31"/>
      <c r="J121" s="31"/>
      <c r="K121" s="31"/>
      <c r="L121" s="30"/>
      <c r="M121" s="37" t="str">
        <f t="shared" si="8"/>
        <v/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21" customHeight="1" x14ac:dyDescent="0.25">
      <c r="A122" s="83">
        <v>1</v>
      </c>
      <c r="B122" s="11" t="s">
        <v>513</v>
      </c>
      <c r="C122" s="68"/>
      <c r="D122" s="11">
        <v>1029</v>
      </c>
      <c r="E122" s="31"/>
      <c r="F122" s="31"/>
      <c r="G122" s="31"/>
      <c r="H122" s="31"/>
      <c r="I122" s="31"/>
      <c r="J122" s="31"/>
      <c r="K122" s="31"/>
      <c r="L122" s="30"/>
      <c r="M122" s="37" t="str">
        <f t="shared" si="8"/>
        <v/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21" customHeight="1" x14ac:dyDescent="0.25">
      <c r="A123" s="83">
        <v>1</v>
      </c>
      <c r="B123" s="11">
        <v>111</v>
      </c>
      <c r="C123" s="68"/>
      <c r="D123" s="11">
        <v>1031</v>
      </c>
      <c r="E123" s="31"/>
      <c r="F123" s="31"/>
      <c r="G123" s="31"/>
      <c r="H123" s="31"/>
      <c r="I123" s="31"/>
      <c r="J123" s="31"/>
      <c r="K123" s="31"/>
      <c r="L123" s="30"/>
      <c r="M123" s="37" t="str">
        <f t="shared" si="8"/>
        <v/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21" customHeight="1" x14ac:dyDescent="0.25">
      <c r="A124" s="83">
        <v>1</v>
      </c>
      <c r="B124" s="11">
        <v>111</v>
      </c>
      <c r="C124" s="68"/>
      <c r="D124" s="11">
        <v>1020</v>
      </c>
      <c r="E124" s="31"/>
      <c r="F124" s="31"/>
      <c r="G124" s="31"/>
      <c r="H124" s="35"/>
      <c r="I124" s="31"/>
      <c r="J124" s="31"/>
      <c r="K124" s="31"/>
      <c r="L124" s="30"/>
      <c r="M124" s="37" t="str">
        <f t="shared" si="8"/>
        <v/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21" customHeight="1" x14ac:dyDescent="0.25">
      <c r="A125" s="83">
        <v>1</v>
      </c>
      <c r="B125" s="11">
        <v>112</v>
      </c>
      <c r="C125" s="68"/>
      <c r="D125" s="11">
        <v>1021</v>
      </c>
      <c r="E125" s="31"/>
      <c r="F125" s="31"/>
      <c r="G125" s="31"/>
      <c r="H125" s="35"/>
      <c r="I125" s="31"/>
      <c r="J125" s="31"/>
      <c r="K125" s="31"/>
      <c r="L125" s="30"/>
      <c r="M125" s="37" t="str">
        <f t="shared" si="8"/>
        <v/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21" customHeight="1" x14ac:dyDescent="0.25">
      <c r="A126" s="83">
        <v>1</v>
      </c>
      <c r="B126" s="11">
        <v>112</v>
      </c>
      <c r="C126" s="89"/>
      <c r="D126" s="11" t="s">
        <v>986</v>
      </c>
      <c r="E126" s="31"/>
      <c r="F126" s="31"/>
      <c r="G126" s="31"/>
      <c r="H126" s="35"/>
      <c r="I126" s="31"/>
      <c r="J126" s="35"/>
      <c r="K126" s="31"/>
      <c r="L126" s="30"/>
      <c r="M126" s="37" t="str">
        <f t="shared" si="8"/>
        <v/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21" customHeight="1" x14ac:dyDescent="0.25">
      <c r="A127" s="83">
        <v>1</v>
      </c>
      <c r="B127" s="11">
        <v>113</v>
      </c>
      <c r="C127" s="68"/>
      <c r="D127" s="11">
        <v>1028</v>
      </c>
      <c r="E127" s="31"/>
      <c r="F127" s="31"/>
      <c r="G127" s="31"/>
      <c r="H127" s="35"/>
      <c r="I127" s="31"/>
      <c r="J127" s="31"/>
      <c r="K127" s="31"/>
      <c r="L127" s="30"/>
      <c r="M127" s="37" t="str">
        <f t="shared" si="8"/>
        <v/>
      </c>
    </row>
    <row r="128" spans="1:24" s="36" customFormat="1" ht="21" customHeight="1" x14ac:dyDescent="0.25">
      <c r="A128" s="83">
        <v>1</v>
      </c>
      <c r="B128" s="11">
        <v>113</v>
      </c>
      <c r="C128" s="68"/>
      <c r="D128" s="11">
        <v>1026</v>
      </c>
      <c r="E128" s="31"/>
      <c r="F128" s="31"/>
      <c r="G128" s="31"/>
      <c r="H128" s="35"/>
      <c r="I128" s="31"/>
      <c r="J128" s="31"/>
      <c r="K128" s="31"/>
      <c r="L128" s="33"/>
      <c r="M128" s="37" t="str">
        <f t="shared" si="8"/>
        <v/>
      </c>
    </row>
    <row r="129" spans="1:13" ht="21" customHeight="1" x14ac:dyDescent="0.25">
      <c r="A129" s="83">
        <v>2</v>
      </c>
      <c r="B129" s="11">
        <v>113</v>
      </c>
      <c r="C129" s="68"/>
      <c r="D129" s="11">
        <v>1070</v>
      </c>
      <c r="E129" s="31"/>
      <c r="F129" s="31"/>
      <c r="G129" s="31"/>
      <c r="H129" s="31"/>
      <c r="I129" s="31"/>
      <c r="J129" s="31"/>
      <c r="K129" s="31"/>
      <c r="L129" s="30"/>
      <c r="M129" s="37" t="str">
        <f t="shared" si="8"/>
        <v/>
      </c>
    </row>
    <row r="130" spans="1:13" ht="21" customHeight="1" x14ac:dyDescent="0.25">
      <c r="A130" s="83">
        <v>2</v>
      </c>
      <c r="B130" s="11" t="s">
        <v>489</v>
      </c>
      <c r="C130" s="68"/>
      <c r="D130" s="11">
        <v>1071</v>
      </c>
      <c r="E130" s="31"/>
      <c r="F130" s="31"/>
      <c r="G130" s="31"/>
      <c r="H130" s="31"/>
      <c r="I130" s="31"/>
      <c r="J130" s="31"/>
      <c r="K130" s="31"/>
      <c r="L130" s="30"/>
      <c r="M130" s="37" t="str">
        <f t="shared" si="8"/>
        <v/>
      </c>
    </row>
    <row r="131" spans="1:13" ht="21" customHeight="1" x14ac:dyDescent="0.25">
      <c r="A131" s="83">
        <v>2</v>
      </c>
      <c r="B131" s="11" t="s">
        <v>489</v>
      </c>
      <c r="C131" s="68"/>
      <c r="D131" s="11">
        <v>1084</v>
      </c>
      <c r="E131" s="31"/>
      <c r="F131" s="31"/>
      <c r="G131" s="31"/>
      <c r="H131" s="35"/>
      <c r="I131" s="31"/>
      <c r="J131" s="31"/>
      <c r="K131" s="31"/>
      <c r="L131" s="33"/>
      <c r="M131" s="37" t="str">
        <f t="shared" si="8"/>
        <v/>
      </c>
    </row>
    <row r="132" spans="1:13" ht="21" customHeight="1" x14ac:dyDescent="0.25">
      <c r="A132" s="83">
        <v>3</v>
      </c>
      <c r="B132" s="11" t="s">
        <v>491</v>
      </c>
      <c r="C132" s="68"/>
      <c r="D132" s="11">
        <v>1013</v>
      </c>
      <c r="E132" s="31"/>
      <c r="F132" s="31"/>
      <c r="G132" s="31"/>
      <c r="H132" s="31"/>
      <c r="I132" s="31"/>
      <c r="J132" s="31"/>
      <c r="K132" s="31"/>
      <c r="M132" s="37" t="str">
        <f t="shared" si="8"/>
        <v/>
      </c>
    </row>
    <row r="133" spans="1:13" ht="21" customHeight="1" x14ac:dyDescent="0.25">
      <c r="A133" s="83">
        <v>3</v>
      </c>
      <c r="B133" s="11">
        <v>306</v>
      </c>
      <c r="C133" s="68"/>
      <c r="D133" s="11">
        <v>1014</v>
      </c>
      <c r="E133" s="31"/>
      <c r="F133" s="31"/>
      <c r="G133" s="31"/>
      <c r="H133" s="31"/>
      <c r="I133" s="31"/>
      <c r="J133" s="31"/>
      <c r="K133" s="31"/>
      <c r="M133" s="37" t="str">
        <f t="shared" si="8"/>
        <v/>
      </c>
    </row>
    <row r="134" spans="1:13" ht="21" customHeight="1" x14ac:dyDescent="0.25">
      <c r="A134" s="84">
        <v>3</v>
      </c>
      <c r="B134" s="11">
        <v>306</v>
      </c>
      <c r="C134" s="87"/>
      <c r="D134" s="85"/>
      <c r="E134" s="34"/>
      <c r="F134" s="34"/>
      <c r="G134" s="34"/>
      <c r="H134" s="34"/>
      <c r="I134" s="34"/>
      <c r="J134" s="34"/>
      <c r="K134" s="34"/>
      <c r="M134" s="37" t="str">
        <f t="shared" si="8"/>
        <v/>
      </c>
    </row>
    <row r="135" spans="1:13" ht="21" customHeight="1" x14ac:dyDescent="0.25">
      <c r="A135" s="83">
        <v>3</v>
      </c>
      <c r="B135" s="85" t="s">
        <v>501</v>
      </c>
      <c r="C135" s="89"/>
      <c r="D135" s="11">
        <v>1021</v>
      </c>
      <c r="E135" s="31"/>
      <c r="F135" s="31"/>
      <c r="G135" s="31"/>
      <c r="H135" s="35"/>
      <c r="I135" s="31"/>
      <c r="J135" s="31"/>
      <c r="K135" s="31"/>
    </row>
    <row r="136" spans="1:13" ht="21" customHeight="1" x14ac:dyDescent="0.25">
      <c r="A136" s="83">
        <v>3</v>
      </c>
      <c r="B136" s="11" t="s">
        <v>503</v>
      </c>
      <c r="C136" s="68"/>
      <c r="D136" s="11">
        <v>1022</v>
      </c>
      <c r="E136" s="31"/>
      <c r="F136" s="31"/>
      <c r="G136" s="31"/>
      <c r="H136" s="31"/>
      <c r="I136" s="31"/>
      <c r="J136" s="31"/>
      <c r="K136" s="31"/>
    </row>
    <row r="137" spans="1:13" ht="21" customHeight="1" x14ac:dyDescent="0.25">
      <c r="A137" s="84">
        <v>3</v>
      </c>
      <c r="B137" s="11" t="s">
        <v>504</v>
      </c>
      <c r="C137" s="90"/>
      <c r="D137" s="84"/>
      <c r="E137" s="34"/>
      <c r="F137" s="34"/>
      <c r="G137" s="34"/>
      <c r="H137" s="34"/>
      <c r="I137" s="34"/>
      <c r="J137" s="34"/>
      <c r="K137" s="34"/>
    </row>
    <row r="138" spans="1:13" ht="21" customHeight="1" x14ac:dyDescent="0.25">
      <c r="B138" s="85" t="s">
        <v>507</v>
      </c>
    </row>
  </sheetData>
  <autoFilter ref="A1:X138"/>
  <dataValidations count="5">
    <dataValidation type="list" allowBlank="1" showInputMessage="1" showErrorMessage="1" sqref="F2:F108">
      <formula1>"Loose,Missing,Broken"</formula1>
    </dataValidation>
    <dataValidation type="list" showInputMessage="1" showErrorMessage="1" sqref="E2:E108">
      <formula1>"In,Out,Loose, ,"</formula1>
    </dataValidation>
    <dataValidation type="list" allowBlank="1" showInputMessage="1" showErrorMessage="1" sqref="G2:G108">
      <formula1>"Loose,Missing"</formula1>
    </dataValidation>
    <dataValidation type="list" allowBlank="1" showInputMessage="1" showErrorMessage="1" sqref="K2:K108">
      <formula1>"Missing,Broken"</formula1>
    </dataValidation>
    <dataValidation type="list" allowBlank="1" showInputMessage="1" showErrorMessage="1" sqref="H2:J108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Seneca (DG)&amp;R&amp;11Dorm Jack Repairs Assessment 2017</oddHeader>
    <oddFooter>&amp;LCODES:&amp;C&amp;"Book Antiqua,Bold"L=Loose;  M=Missing;  I=Pushed IN;  O=Pulled OUT;  B=Broken; D=Dead
Page &amp;P of &amp;N&amp;RSeneca Hall</oddFooter>
  </headerFooter>
  <rowBreaks count="2" manualBreakCount="2">
    <brk id="26" max="11" man="1"/>
    <brk id="61" max="11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Z174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47" sqref="H147"/>
    </sheetView>
  </sheetViews>
  <sheetFormatPr defaultRowHeight="21" customHeight="1" x14ac:dyDescent="0.25"/>
  <cols>
    <col min="1" max="1" width="5.75" style="29" customWidth="1"/>
    <col min="2" max="2" width="6.25" style="29" bestFit="1" customWidth="1"/>
    <col min="3" max="3" width="5.75" style="29" bestFit="1" customWidth="1"/>
    <col min="4" max="4" width="5" style="29" bestFit="1" customWidth="1"/>
    <col min="5" max="11" width="8.125" style="29" customWidth="1"/>
    <col min="12" max="12" width="43.125" style="127" customWidth="1"/>
    <col min="13" max="13" width="9.625" style="128" customWidth="1"/>
    <col min="14" max="15" width="3.75" style="127" customWidth="1"/>
    <col min="16" max="16" width="4.5" style="127" customWidth="1"/>
    <col min="17" max="17" width="3.5" style="127" customWidth="1"/>
    <col min="18" max="18" width="3.875" style="127" customWidth="1"/>
    <col min="19" max="19" width="4.75" style="127" customWidth="1"/>
    <col min="20" max="20" width="3.25" style="127" customWidth="1"/>
    <col min="21" max="21" width="4.625" style="127" customWidth="1"/>
    <col min="22" max="22" width="3.25" style="127" customWidth="1"/>
    <col min="23" max="23" width="4" style="127" customWidth="1"/>
    <col min="24" max="24" width="3.5" style="127" customWidth="1"/>
    <col min="25" max="25" width="3.375" style="130" customWidth="1"/>
    <col min="26" max="16384" width="9" style="127"/>
  </cols>
  <sheetData>
    <row r="1" spans="1:25" s="137" customFormat="1" ht="45" customHeight="1" x14ac:dyDescent="0.25">
      <c r="A1" s="142" t="s">
        <v>1326</v>
      </c>
      <c r="B1" s="142" t="s">
        <v>193</v>
      </c>
      <c r="C1" s="141" t="s">
        <v>194</v>
      </c>
      <c r="D1" s="141" t="s">
        <v>195</v>
      </c>
      <c r="E1" s="140" t="s">
        <v>1343</v>
      </c>
      <c r="F1" s="140" t="s">
        <v>1344</v>
      </c>
      <c r="G1" s="140" t="s">
        <v>1345</v>
      </c>
      <c r="H1" s="140" t="s">
        <v>1346</v>
      </c>
      <c r="I1" s="140" t="s">
        <v>1347</v>
      </c>
      <c r="J1" s="140" t="s">
        <v>1348</v>
      </c>
      <c r="K1" s="140" t="s">
        <v>1349</v>
      </c>
      <c r="L1" s="140" t="s">
        <v>1325</v>
      </c>
      <c r="M1" s="140" t="s">
        <v>1329</v>
      </c>
      <c r="N1" s="138" t="s">
        <v>1333</v>
      </c>
      <c r="O1" s="138" t="s">
        <v>1384</v>
      </c>
      <c r="P1" s="139" t="s">
        <v>1334</v>
      </c>
      <c r="Q1" s="138" t="s">
        <v>1335</v>
      </c>
      <c r="R1" s="139" t="s">
        <v>1336</v>
      </c>
      <c r="S1" s="138" t="s">
        <v>1337</v>
      </c>
      <c r="T1" s="138" t="s">
        <v>1338</v>
      </c>
      <c r="U1" s="139" t="s">
        <v>1339</v>
      </c>
      <c r="V1" s="138" t="s">
        <v>1340</v>
      </c>
      <c r="W1" s="139" t="s">
        <v>1341</v>
      </c>
      <c r="X1" s="161" t="s">
        <v>1342</v>
      </c>
      <c r="Y1" s="163"/>
    </row>
    <row r="2" spans="1:25" ht="21" customHeight="1" x14ac:dyDescent="0.25">
      <c r="A2" s="83">
        <v>1</v>
      </c>
      <c r="B2" s="61">
        <v>101</v>
      </c>
      <c r="C2" s="64" t="s">
        <v>72</v>
      </c>
      <c r="D2" s="61">
        <v>1007</v>
      </c>
      <c r="E2" s="37"/>
      <c r="F2" s="37"/>
      <c r="G2" s="37"/>
      <c r="H2" s="37"/>
      <c r="I2" s="37"/>
      <c r="J2" s="37"/>
      <c r="K2" s="37"/>
      <c r="L2" s="135"/>
      <c r="M2" s="37" t="str">
        <f t="shared" ref="M2:M10" si="0">IF(AND(ISBLANK(E2),ISBLANK(F2),ISBLANK(G2),ISBLANK(H2),ISBLANK(I2),ISBLANK(J2)),"","YES")</f>
        <v/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127"/>
    </row>
    <row r="3" spans="1:25" ht="21" customHeight="1" x14ac:dyDescent="0.25">
      <c r="A3" s="83">
        <v>1</v>
      </c>
      <c r="B3" s="61">
        <v>101</v>
      </c>
      <c r="C3" s="64"/>
      <c r="D3" s="61">
        <v>1008</v>
      </c>
      <c r="E3" s="37"/>
      <c r="F3" s="37"/>
      <c r="G3" s="37"/>
      <c r="H3" s="37"/>
      <c r="I3" s="37"/>
      <c r="J3" s="37"/>
      <c r="K3" s="37"/>
      <c r="L3" s="135"/>
      <c r="M3" s="37" t="str">
        <f t="shared" si="0"/>
        <v/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27"/>
    </row>
    <row r="4" spans="1:25" ht="21" customHeight="1" x14ac:dyDescent="0.25">
      <c r="A4" s="83">
        <v>1</v>
      </c>
      <c r="B4" s="61" t="s">
        <v>1101</v>
      </c>
      <c r="C4" s="64"/>
      <c r="D4" s="61">
        <v>1009</v>
      </c>
      <c r="E4" s="37"/>
      <c r="F4" s="37"/>
      <c r="G4" s="37"/>
      <c r="H4" s="37"/>
      <c r="I4" s="37"/>
      <c r="J4" s="37"/>
      <c r="K4" s="37"/>
      <c r="L4" s="135"/>
      <c r="M4" s="37" t="str">
        <f t="shared" si="0"/>
        <v/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27"/>
    </row>
    <row r="5" spans="1:25" ht="21" customHeight="1" x14ac:dyDescent="0.25">
      <c r="A5" s="83">
        <v>1</v>
      </c>
      <c r="B5" s="61" t="s">
        <v>1101</v>
      </c>
      <c r="C5" s="64"/>
      <c r="D5" s="61">
        <v>1010</v>
      </c>
      <c r="E5" s="37"/>
      <c r="F5" s="37"/>
      <c r="G5" s="37"/>
      <c r="H5" s="37"/>
      <c r="I5" s="37"/>
      <c r="J5" s="37"/>
      <c r="K5" s="37"/>
      <c r="L5" s="135"/>
      <c r="M5" s="37" t="str">
        <f t="shared" si="0"/>
        <v/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27"/>
    </row>
    <row r="6" spans="1:25" ht="21" customHeight="1" x14ac:dyDescent="0.25">
      <c r="A6" s="83">
        <v>1</v>
      </c>
      <c r="B6" s="61" t="s">
        <v>1101</v>
      </c>
      <c r="C6" s="64">
        <v>17030</v>
      </c>
      <c r="D6" s="61">
        <v>1011</v>
      </c>
      <c r="E6" s="37"/>
      <c r="F6" s="37"/>
      <c r="G6" s="37"/>
      <c r="H6" s="37"/>
      <c r="I6" s="37"/>
      <c r="J6" s="37"/>
      <c r="K6" s="37"/>
      <c r="L6" s="135"/>
      <c r="M6" s="37" t="str">
        <f t="shared" si="0"/>
        <v/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27"/>
    </row>
    <row r="7" spans="1:25" ht="21" customHeight="1" x14ac:dyDescent="0.25">
      <c r="A7" s="83">
        <v>1</v>
      </c>
      <c r="B7" s="61" t="s">
        <v>467</v>
      </c>
      <c r="C7" s="64"/>
      <c r="D7" s="61">
        <v>1012</v>
      </c>
      <c r="E7" s="37"/>
      <c r="F7" s="37"/>
      <c r="G7" s="37"/>
      <c r="H7" s="37"/>
      <c r="I7" s="37"/>
      <c r="J7" s="37"/>
      <c r="K7" s="37"/>
      <c r="L7" s="135"/>
      <c r="M7" s="37" t="str">
        <f t="shared" si="0"/>
        <v/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27"/>
    </row>
    <row r="8" spans="1:25" ht="21" customHeight="1" x14ac:dyDescent="0.25">
      <c r="A8" s="83">
        <v>1</v>
      </c>
      <c r="B8" s="61" t="s">
        <v>467</v>
      </c>
      <c r="C8" s="64" t="s">
        <v>72</v>
      </c>
      <c r="D8" s="61">
        <v>1011</v>
      </c>
      <c r="E8" s="37"/>
      <c r="F8" s="37"/>
      <c r="G8" s="37"/>
      <c r="H8" s="37"/>
      <c r="I8" s="37"/>
      <c r="J8" s="37"/>
      <c r="K8" s="37"/>
      <c r="L8" s="135"/>
      <c r="M8" s="37" t="str">
        <f t="shared" si="0"/>
        <v/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27"/>
    </row>
    <row r="9" spans="1:25" ht="21" customHeight="1" x14ac:dyDescent="0.25">
      <c r="A9" s="83">
        <v>1</v>
      </c>
      <c r="B9" s="61" t="s">
        <v>468</v>
      </c>
      <c r="C9" s="64"/>
      <c r="D9" s="61">
        <v>1013</v>
      </c>
      <c r="E9" s="37"/>
      <c r="F9" s="37"/>
      <c r="G9" s="37"/>
      <c r="H9" s="37"/>
      <c r="I9" s="37"/>
      <c r="J9" s="37"/>
      <c r="K9" s="37"/>
      <c r="L9" s="135"/>
      <c r="M9" s="37" t="str">
        <f t="shared" si="0"/>
        <v/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27"/>
    </row>
    <row r="10" spans="1:25" ht="21" customHeight="1" x14ac:dyDescent="0.25">
      <c r="A10" s="83">
        <v>1</v>
      </c>
      <c r="B10" s="61" t="s">
        <v>468</v>
      </c>
      <c r="C10" s="64" t="s">
        <v>72</v>
      </c>
      <c r="D10" s="61">
        <v>1014</v>
      </c>
      <c r="E10" s="37"/>
      <c r="F10" s="37"/>
      <c r="G10" s="37"/>
      <c r="H10" s="37"/>
      <c r="I10" s="37"/>
      <c r="J10" s="37"/>
      <c r="K10" s="37"/>
      <c r="L10" s="135"/>
      <c r="M10" s="37" t="str">
        <f t="shared" si="0"/>
        <v/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27"/>
    </row>
    <row r="11" spans="1:25" ht="21" customHeight="1" x14ac:dyDescent="0.25">
      <c r="A11" s="83"/>
      <c r="B11" s="61" t="s">
        <v>1060</v>
      </c>
      <c r="C11" s="64">
        <v>17031</v>
      </c>
      <c r="D11" s="61"/>
      <c r="E11" s="37"/>
      <c r="F11" s="37"/>
      <c r="G11" s="37"/>
      <c r="H11" s="37"/>
      <c r="I11" s="37"/>
      <c r="J11" s="37"/>
      <c r="K11" s="37"/>
      <c r="L11" s="135"/>
      <c r="M11" s="37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27"/>
    </row>
    <row r="12" spans="1:25" ht="21" customHeight="1" x14ac:dyDescent="0.25">
      <c r="A12" s="83"/>
      <c r="B12" s="61" t="s">
        <v>1021</v>
      </c>
      <c r="C12" s="64"/>
      <c r="D12" s="61"/>
      <c r="E12" s="37"/>
      <c r="F12" s="37"/>
      <c r="G12" s="37"/>
      <c r="H12" s="37"/>
      <c r="I12" s="37"/>
      <c r="J12" s="37"/>
      <c r="K12" s="37"/>
      <c r="L12" s="135"/>
      <c r="M12" s="37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27"/>
    </row>
    <row r="13" spans="1:25" ht="21" customHeight="1" x14ac:dyDescent="0.25">
      <c r="A13" s="83"/>
      <c r="B13" s="61" t="s">
        <v>469</v>
      </c>
      <c r="C13" s="64"/>
      <c r="D13" s="61"/>
      <c r="E13" s="37"/>
      <c r="F13" s="37"/>
      <c r="G13" s="37"/>
      <c r="H13" s="37"/>
      <c r="I13" s="37"/>
      <c r="J13" s="37"/>
      <c r="K13" s="37"/>
      <c r="L13" s="135"/>
      <c r="M13" s="37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27"/>
    </row>
    <row r="14" spans="1:25" ht="21" customHeight="1" x14ac:dyDescent="0.25">
      <c r="A14" s="83">
        <v>1</v>
      </c>
      <c r="B14" s="61">
        <v>106</v>
      </c>
      <c r="C14" s="64" t="s">
        <v>72</v>
      </c>
      <c r="D14" s="61">
        <v>1023</v>
      </c>
      <c r="E14" s="37"/>
      <c r="F14" s="37"/>
      <c r="G14" s="37"/>
      <c r="H14" s="37"/>
      <c r="I14" s="37"/>
      <c r="J14" s="37"/>
      <c r="K14" s="37"/>
      <c r="L14" s="135"/>
      <c r="M14" s="37" t="str">
        <f t="shared" ref="M14:M45" si="1">IF(AND(ISBLANK(E14),ISBLANK(F14),ISBLANK(G14),ISBLANK(H14),ISBLANK(I14),ISBLANK(J14)),"","YES")</f>
        <v/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27"/>
    </row>
    <row r="15" spans="1:25" ht="21" customHeight="1" x14ac:dyDescent="0.25">
      <c r="A15" s="83">
        <v>1</v>
      </c>
      <c r="B15" s="61">
        <v>106</v>
      </c>
      <c r="C15" s="64"/>
      <c r="D15" s="61">
        <v>1024</v>
      </c>
      <c r="E15" s="37"/>
      <c r="F15" s="37"/>
      <c r="G15" s="37"/>
      <c r="H15" s="37"/>
      <c r="I15" s="37"/>
      <c r="J15" s="37"/>
      <c r="K15" s="37"/>
      <c r="L15" s="135"/>
      <c r="M15" s="37" t="str">
        <f t="shared" si="1"/>
        <v/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27"/>
    </row>
    <row r="16" spans="1:25" ht="21" customHeight="1" x14ac:dyDescent="0.25">
      <c r="A16" s="83">
        <v>1</v>
      </c>
      <c r="B16" s="61" t="s">
        <v>268</v>
      </c>
      <c r="C16" s="64" t="s">
        <v>72</v>
      </c>
      <c r="D16" s="61">
        <v>1027</v>
      </c>
      <c r="E16" s="37"/>
      <c r="F16" s="37"/>
      <c r="G16" s="37"/>
      <c r="H16" s="37"/>
      <c r="I16" s="37"/>
      <c r="J16" s="37"/>
      <c r="K16" s="37"/>
      <c r="L16" s="135"/>
      <c r="M16" s="37" t="str">
        <f t="shared" si="1"/>
        <v/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27"/>
    </row>
    <row r="17" spans="1:25" ht="21" customHeight="1" x14ac:dyDescent="0.25">
      <c r="A17" s="83">
        <v>1</v>
      </c>
      <c r="B17" s="61" t="s">
        <v>268</v>
      </c>
      <c r="C17" s="64"/>
      <c r="D17" s="61">
        <v>1028</v>
      </c>
      <c r="E17" s="37"/>
      <c r="F17" s="37"/>
      <c r="G17" s="37"/>
      <c r="H17" s="37"/>
      <c r="I17" s="37"/>
      <c r="J17" s="37"/>
      <c r="K17" s="37"/>
      <c r="L17" s="135"/>
      <c r="M17" s="37" t="str">
        <f t="shared" si="1"/>
        <v/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27"/>
    </row>
    <row r="18" spans="1:25" ht="21" customHeight="1" x14ac:dyDescent="0.25">
      <c r="A18" s="83">
        <v>1</v>
      </c>
      <c r="B18" s="61" t="s">
        <v>268</v>
      </c>
      <c r="C18" s="64">
        <v>17613</v>
      </c>
      <c r="D18" s="61">
        <v>1029</v>
      </c>
      <c r="E18" s="37"/>
      <c r="F18" s="37"/>
      <c r="G18" s="37"/>
      <c r="H18" s="37"/>
      <c r="I18" s="37"/>
      <c r="J18" s="37"/>
      <c r="K18" s="37"/>
      <c r="L18" s="135"/>
      <c r="M18" s="37" t="str">
        <f t="shared" si="1"/>
        <v/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27"/>
    </row>
    <row r="19" spans="1:25" ht="21" customHeight="1" x14ac:dyDescent="0.25">
      <c r="A19" s="83">
        <v>1</v>
      </c>
      <c r="B19" s="61" t="s">
        <v>473</v>
      </c>
      <c r="C19" s="64"/>
      <c r="D19" s="61">
        <v>1030</v>
      </c>
      <c r="E19" s="37"/>
      <c r="F19" s="37"/>
      <c r="G19" s="37"/>
      <c r="H19" s="37" t="s">
        <v>1362</v>
      </c>
      <c r="I19" s="37"/>
      <c r="J19" s="37"/>
      <c r="K19" s="37"/>
      <c r="L19" s="135"/>
      <c r="M19" s="37" t="str">
        <f t="shared" si="1"/>
        <v>YES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62"/>
    </row>
    <row r="20" spans="1:25" ht="21" customHeight="1" x14ac:dyDescent="0.25">
      <c r="A20" s="83">
        <v>1</v>
      </c>
      <c r="B20" s="61" t="s">
        <v>473</v>
      </c>
      <c r="C20" s="64" t="s">
        <v>72</v>
      </c>
      <c r="D20" s="61">
        <v>1031</v>
      </c>
      <c r="E20" s="37"/>
      <c r="F20" s="37"/>
      <c r="G20" s="37"/>
      <c r="H20" s="37"/>
      <c r="I20" s="37"/>
      <c r="J20" s="37"/>
      <c r="K20" s="37"/>
      <c r="L20" s="135"/>
      <c r="M20" s="37" t="str">
        <f t="shared" si="1"/>
        <v/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27"/>
    </row>
    <row r="21" spans="1:25" ht="21" customHeight="1" x14ac:dyDescent="0.25">
      <c r="A21" s="83">
        <v>1</v>
      </c>
      <c r="B21" s="61" t="s">
        <v>474</v>
      </c>
      <c r="C21" s="64"/>
      <c r="D21" s="61">
        <v>1032</v>
      </c>
      <c r="E21" s="37"/>
      <c r="F21" s="37"/>
      <c r="G21" s="37"/>
      <c r="H21" s="37"/>
      <c r="I21" s="37"/>
      <c r="J21" s="37"/>
      <c r="K21" s="37"/>
      <c r="L21" s="135"/>
      <c r="M21" s="37" t="str">
        <f t="shared" si="1"/>
        <v/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27"/>
    </row>
    <row r="22" spans="1:25" ht="21" customHeight="1" x14ac:dyDescent="0.25">
      <c r="A22" s="83">
        <v>1</v>
      </c>
      <c r="B22" s="61" t="s">
        <v>474</v>
      </c>
      <c r="C22" s="64" t="s">
        <v>72</v>
      </c>
      <c r="D22" s="61">
        <v>1033</v>
      </c>
      <c r="E22" s="37"/>
      <c r="F22" s="37"/>
      <c r="G22" s="37"/>
      <c r="H22" s="37"/>
      <c r="I22" s="37"/>
      <c r="J22" s="37"/>
      <c r="K22" s="37"/>
      <c r="L22" s="135"/>
      <c r="M22" s="37" t="str">
        <f t="shared" si="1"/>
        <v/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27"/>
    </row>
    <row r="23" spans="1:25" ht="21" customHeight="1" x14ac:dyDescent="0.25">
      <c r="A23" s="83">
        <v>1</v>
      </c>
      <c r="B23" s="61" t="s">
        <v>1063</v>
      </c>
      <c r="C23" s="64"/>
      <c r="D23" s="61">
        <v>1034</v>
      </c>
      <c r="E23" s="37"/>
      <c r="F23" s="37"/>
      <c r="G23" s="37"/>
      <c r="H23" s="37"/>
      <c r="I23" s="37"/>
      <c r="J23" s="37"/>
      <c r="K23" s="37"/>
      <c r="L23" s="135"/>
      <c r="M23" s="37" t="str">
        <f t="shared" si="1"/>
        <v/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27"/>
    </row>
    <row r="24" spans="1:25" ht="21" customHeight="1" x14ac:dyDescent="0.25">
      <c r="A24" s="83">
        <v>1</v>
      </c>
      <c r="B24" s="61" t="s">
        <v>1063</v>
      </c>
      <c r="C24" s="64"/>
      <c r="D24" s="61">
        <v>1035</v>
      </c>
      <c r="E24" s="37"/>
      <c r="F24" s="37"/>
      <c r="G24" s="37"/>
      <c r="H24" s="37" t="s">
        <v>1350</v>
      </c>
      <c r="I24" s="37"/>
      <c r="J24" s="37"/>
      <c r="K24" s="37"/>
      <c r="L24" s="135"/>
      <c r="M24" s="37" t="str">
        <f t="shared" si="1"/>
        <v>YES</v>
      </c>
      <c r="N24" s="31"/>
      <c r="O24" s="31"/>
      <c r="P24" s="31">
        <v>1</v>
      </c>
      <c r="Q24" s="31">
        <v>1</v>
      </c>
      <c r="R24" s="31"/>
      <c r="S24" s="31"/>
      <c r="T24" s="31"/>
      <c r="U24" s="31"/>
      <c r="V24" s="31"/>
      <c r="W24" s="31"/>
      <c r="X24" s="162"/>
    </row>
    <row r="25" spans="1:25" ht="21" customHeight="1" x14ac:dyDescent="0.25">
      <c r="A25" s="83">
        <v>1</v>
      </c>
      <c r="B25" s="61" t="s">
        <v>1063</v>
      </c>
      <c r="C25" s="64">
        <v>17614</v>
      </c>
      <c r="D25" s="61">
        <v>1036</v>
      </c>
      <c r="E25" s="37"/>
      <c r="F25" s="37"/>
      <c r="G25" s="37"/>
      <c r="H25" s="37"/>
      <c r="I25" s="37"/>
      <c r="J25" s="37"/>
      <c r="K25" s="37"/>
      <c r="L25" s="135"/>
      <c r="M25" s="37" t="str">
        <f t="shared" si="1"/>
        <v/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27"/>
    </row>
    <row r="26" spans="1:25" ht="21" customHeight="1" x14ac:dyDescent="0.25">
      <c r="A26" s="83">
        <v>1</v>
      </c>
      <c r="B26" s="61" t="s">
        <v>475</v>
      </c>
      <c r="C26" s="64"/>
      <c r="D26" s="61">
        <v>1037</v>
      </c>
      <c r="E26" s="37"/>
      <c r="F26" s="37"/>
      <c r="G26" s="37"/>
      <c r="H26" s="37" t="s">
        <v>1350</v>
      </c>
      <c r="I26" s="37"/>
      <c r="J26" s="37"/>
      <c r="K26" s="37"/>
      <c r="L26" s="135"/>
      <c r="M26" s="37" t="str">
        <f t="shared" si="1"/>
        <v>YES</v>
      </c>
      <c r="N26" s="31"/>
      <c r="O26" s="31"/>
      <c r="P26" s="31">
        <v>1</v>
      </c>
      <c r="Q26" s="31"/>
      <c r="R26" s="31"/>
      <c r="S26" s="31"/>
      <c r="T26" s="31"/>
      <c r="U26" s="31"/>
      <c r="V26" s="31"/>
      <c r="W26" s="31"/>
      <c r="X26" s="162"/>
    </row>
    <row r="27" spans="1:25" ht="21" customHeight="1" x14ac:dyDescent="0.25">
      <c r="A27" s="83">
        <v>1</v>
      </c>
      <c r="B27" s="61" t="s">
        <v>475</v>
      </c>
      <c r="C27" s="64" t="s">
        <v>72</v>
      </c>
      <c r="D27" s="61">
        <v>1038</v>
      </c>
      <c r="E27" s="37"/>
      <c r="F27" s="37"/>
      <c r="G27" s="37"/>
      <c r="H27" s="37"/>
      <c r="I27" s="37"/>
      <c r="J27" s="37"/>
      <c r="K27" s="37"/>
      <c r="L27" s="135"/>
      <c r="M27" s="37" t="str">
        <f t="shared" si="1"/>
        <v/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27"/>
    </row>
    <row r="28" spans="1:25" ht="21" customHeight="1" x14ac:dyDescent="0.25">
      <c r="A28" s="83">
        <v>1</v>
      </c>
      <c r="B28" s="61" t="s">
        <v>476</v>
      </c>
      <c r="C28" s="64"/>
      <c r="D28" s="61">
        <v>1039</v>
      </c>
      <c r="E28" s="37"/>
      <c r="F28" s="37"/>
      <c r="G28" s="37"/>
      <c r="H28" s="37" t="s">
        <v>1350</v>
      </c>
      <c r="I28" s="37" t="s">
        <v>1362</v>
      </c>
      <c r="J28" s="37"/>
      <c r="K28" s="37"/>
      <c r="L28" s="135"/>
      <c r="M28" s="37" t="str">
        <f t="shared" si="1"/>
        <v>YES</v>
      </c>
      <c r="N28" s="31"/>
      <c r="O28" s="31"/>
      <c r="P28" s="31"/>
      <c r="Q28" s="31"/>
      <c r="R28" s="31"/>
      <c r="S28" s="31"/>
      <c r="T28" s="31">
        <v>1</v>
      </c>
      <c r="U28" s="31"/>
      <c r="V28" s="31"/>
      <c r="W28" s="31"/>
      <c r="X28" s="162"/>
    </row>
    <row r="29" spans="1:25" ht="21" customHeight="1" x14ac:dyDescent="0.25">
      <c r="A29" s="83">
        <v>1</v>
      </c>
      <c r="B29" s="61" t="s">
        <v>476</v>
      </c>
      <c r="C29" s="64"/>
      <c r="D29" s="61">
        <v>1040</v>
      </c>
      <c r="E29" s="37"/>
      <c r="F29" s="37"/>
      <c r="G29" s="37"/>
      <c r="H29" s="37" t="s">
        <v>1350</v>
      </c>
      <c r="I29" s="37" t="s">
        <v>1362</v>
      </c>
      <c r="J29" s="37"/>
      <c r="K29" s="37"/>
      <c r="L29" s="135"/>
      <c r="M29" s="37" t="str">
        <f t="shared" si="1"/>
        <v>YES</v>
      </c>
      <c r="N29" s="31"/>
      <c r="O29" s="31"/>
      <c r="P29" s="31">
        <v>1</v>
      </c>
      <c r="Q29" s="31"/>
      <c r="R29" s="31"/>
      <c r="S29" s="31"/>
      <c r="T29" s="31"/>
      <c r="U29" s="31"/>
      <c r="V29" s="31"/>
      <c r="W29" s="31">
        <v>1</v>
      </c>
      <c r="X29" s="162"/>
    </row>
    <row r="30" spans="1:25" ht="21" customHeight="1" x14ac:dyDescent="0.25">
      <c r="A30" s="83">
        <v>1</v>
      </c>
      <c r="B30" s="61" t="s">
        <v>1319</v>
      </c>
      <c r="C30" s="64"/>
      <c r="D30" s="61">
        <v>1041</v>
      </c>
      <c r="E30" s="37"/>
      <c r="F30" s="37"/>
      <c r="G30" s="37"/>
      <c r="H30" s="37"/>
      <c r="I30" s="37" t="s">
        <v>1362</v>
      </c>
      <c r="J30" s="37"/>
      <c r="K30" s="37"/>
      <c r="L30" s="135"/>
      <c r="M30" s="37" t="str">
        <f t="shared" si="1"/>
        <v>YES</v>
      </c>
      <c r="N30" s="31"/>
      <c r="O30" s="31"/>
      <c r="P30" s="31"/>
      <c r="Q30" s="31"/>
      <c r="R30" s="31">
        <v>1</v>
      </c>
      <c r="S30" s="31"/>
      <c r="T30" s="31"/>
      <c r="U30" s="31"/>
      <c r="V30" s="31">
        <v>1</v>
      </c>
      <c r="W30" s="31"/>
      <c r="X30" s="162"/>
    </row>
    <row r="31" spans="1:25" ht="21" customHeight="1" x14ac:dyDescent="0.25">
      <c r="A31" s="83">
        <v>1</v>
      </c>
      <c r="B31" s="61" t="s">
        <v>1319</v>
      </c>
      <c r="C31" s="64"/>
      <c r="D31" s="61">
        <v>1042</v>
      </c>
      <c r="E31" s="37"/>
      <c r="F31" s="37"/>
      <c r="G31" s="37"/>
      <c r="H31" s="37"/>
      <c r="I31" s="37"/>
      <c r="J31" s="37"/>
      <c r="K31" s="37"/>
      <c r="L31" s="135"/>
      <c r="M31" s="37" t="str">
        <f t="shared" si="1"/>
        <v/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127"/>
    </row>
    <row r="32" spans="1:25" ht="21" customHeight="1" x14ac:dyDescent="0.25">
      <c r="A32" s="83">
        <v>1</v>
      </c>
      <c r="B32" s="61" t="s">
        <v>1319</v>
      </c>
      <c r="C32" s="64">
        <v>17637</v>
      </c>
      <c r="D32" s="61">
        <v>1042</v>
      </c>
      <c r="E32" s="37"/>
      <c r="F32" s="37"/>
      <c r="G32" s="37"/>
      <c r="H32" s="37"/>
      <c r="I32" s="37"/>
      <c r="J32" s="37"/>
      <c r="K32" s="37"/>
      <c r="L32" s="135"/>
      <c r="M32" s="37" t="str">
        <f t="shared" si="1"/>
        <v/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127"/>
    </row>
    <row r="33" spans="1:25" ht="21" customHeight="1" x14ac:dyDescent="0.25">
      <c r="A33" s="83">
        <v>1</v>
      </c>
      <c r="B33" s="61" t="s">
        <v>477</v>
      </c>
      <c r="C33" s="64"/>
      <c r="D33" s="61">
        <v>1044</v>
      </c>
      <c r="E33" s="37"/>
      <c r="F33" s="37"/>
      <c r="G33" s="37"/>
      <c r="H33" s="37" t="s">
        <v>1362</v>
      </c>
      <c r="I33" s="37"/>
      <c r="J33" s="37"/>
      <c r="K33" s="37"/>
      <c r="L33" s="135"/>
      <c r="M33" s="37" t="str">
        <f t="shared" si="1"/>
        <v>YES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162"/>
    </row>
    <row r="34" spans="1:25" ht="21" customHeight="1" x14ac:dyDescent="0.25">
      <c r="A34" s="83">
        <v>1</v>
      </c>
      <c r="B34" s="61" t="s">
        <v>477</v>
      </c>
      <c r="C34" s="64"/>
      <c r="D34" s="61">
        <v>1045</v>
      </c>
      <c r="E34" s="37"/>
      <c r="F34" s="37"/>
      <c r="G34" s="37"/>
      <c r="H34" s="37"/>
      <c r="I34" s="37"/>
      <c r="J34" s="37"/>
      <c r="K34" s="37"/>
      <c r="L34" s="135"/>
      <c r="M34" s="37" t="str">
        <f t="shared" si="1"/>
        <v/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127"/>
    </row>
    <row r="35" spans="1:25" ht="21" customHeight="1" x14ac:dyDescent="0.25">
      <c r="A35" s="83">
        <v>1</v>
      </c>
      <c r="B35" s="61" t="s">
        <v>478</v>
      </c>
      <c r="C35" s="64"/>
      <c r="D35" s="61">
        <v>1046</v>
      </c>
      <c r="E35" s="37"/>
      <c r="F35" s="37"/>
      <c r="G35" s="37"/>
      <c r="H35" s="37" t="s">
        <v>1362</v>
      </c>
      <c r="I35" s="37" t="s">
        <v>1362</v>
      </c>
      <c r="J35" s="37"/>
      <c r="K35" s="37"/>
      <c r="L35" s="135"/>
      <c r="M35" s="37" t="str">
        <f t="shared" si="1"/>
        <v>YES</v>
      </c>
      <c r="N35" s="31"/>
      <c r="O35" s="31"/>
      <c r="P35" s="31"/>
      <c r="Q35" s="31"/>
      <c r="R35" s="31"/>
      <c r="S35" s="31"/>
      <c r="T35" s="31"/>
      <c r="U35" s="31"/>
      <c r="V35" s="31"/>
      <c r="W35" s="31">
        <v>1</v>
      </c>
      <c r="X35" s="162"/>
    </row>
    <row r="36" spans="1:25" ht="21" customHeight="1" x14ac:dyDescent="0.25">
      <c r="A36" s="83">
        <v>1</v>
      </c>
      <c r="B36" s="61" t="s">
        <v>478</v>
      </c>
      <c r="C36" s="64"/>
      <c r="D36" s="61">
        <v>1047</v>
      </c>
      <c r="E36" s="37"/>
      <c r="F36" s="37"/>
      <c r="G36" s="37"/>
      <c r="H36" s="37"/>
      <c r="I36" s="37" t="s">
        <v>1362</v>
      </c>
      <c r="J36" s="37"/>
      <c r="K36" s="37"/>
      <c r="L36" s="135"/>
      <c r="M36" s="37" t="str">
        <f t="shared" si="1"/>
        <v>YES</v>
      </c>
      <c r="N36" s="31"/>
      <c r="O36" s="31"/>
      <c r="P36" s="31"/>
      <c r="Q36" s="31"/>
      <c r="R36" s="31"/>
      <c r="S36" s="31"/>
      <c r="T36" s="31"/>
      <c r="U36" s="31"/>
      <c r="V36" s="31"/>
      <c r="W36" s="31">
        <v>1</v>
      </c>
      <c r="X36" s="162"/>
    </row>
    <row r="37" spans="1:25" ht="21" customHeight="1" x14ac:dyDescent="0.25">
      <c r="A37" s="83">
        <v>2</v>
      </c>
      <c r="B37" s="61" t="s">
        <v>479</v>
      </c>
      <c r="C37" s="64"/>
      <c r="D37" s="61"/>
      <c r="E37" s="37"/>
      <c r="F37" s="37"/>
      <c r="G37" s="37"/>
      <c r="H37" s="37"/>
      <c r="I37" s="37"/>
      <c r="J37" s="37"/>
      <c r="K37" s="37"/>
      <c r="L37" s="135"/>
      <c r="M37" s="37" t="str">
        <f t="shared" si="1"/>
        <v/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127"/>
    </row>
    <row r="38" spans="1:25" ht="21" customHeight="1" x14ac:dyDescent="0.25">
      <c r="A38" s="83">
        <v>2</v>
      </c>
      <c r="B38" s="61" t="s">
        <v>479</v>
      </c>
      <c r="C38" s="64" t="s">
        <v>72</v>
      </c>
      <c r="D38" s="61"/>
      <c r="E38" s="37"/>
      <c r="F38" s="37"/>
      <c r="G38" s="37"/>
      <c r="H38" s="37"/>
      <c r="I38" s="37"/>
      <c r="J38" s="37"/>
      <c r="K38" s="37"/>
      <c r="L38" s="135"/>
      <c r="M38" s="37" t="str">
        <f t="shared" si="1"/>
        <v/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127"/>
    </row>
    <row r="39" spans="1:25" ht="21" customHeight="1" x14ac:dyDescent="0.25">
      <c r="A39" s="83">
        <v>2</v>
      </c>
      <c r="B39" s="61" t="s">
        <v>480</v>
      </c>
      <c r="C39" s="64" t="s">
        <v>72</v>
      </c>
      <c r="D39" s="61"/>
      <c r="E39" s="37"/>
      <c r="F39" s="37"/>
      <c r="G39" s="37"/>
      <c r="H39" s="37"/>
      <c r="I39" s="37"/>
      <c r="J39" s="37"/>
      <c r="K39" s="37"/>
      <c r="L39" s="135"/>
      <c r="M39" s="37" t="str">
        <f t="shared" si="1"/>
        <v/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127"/>
    </row>
    <row r="40" spans="1:25" ht="21" customHeight="1" x14ac:dyDescent="0.25">
      <c r="A40" s="83">
        <v>2</v>
      </c>
      <c r="B40" s="61" t="s">
        <v>480</v>
      </c>
      <c r="C40" s="64"/>
      <c r="D40" s="61"/>
      <c r="E40" s="37"/>
      <c r="F40" s="37"/>
      <c r="G40" s="37"/>
      <c r="H40" s="37"/>
      <c r="I40" s="37"/>
      <c r="J40" s="37"/>
      <c r="K40" s="37"/>
      <c r="L40" s="135"/>
      <c r="M40" s="37" t="str">
        <f t="shared" si="1"/>
        <v/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127"/>
    </row>
    <row r="41" spans="1:25" ht="21" customHeight="1" x14ac:dyDescent="0.25">
      <c r="A41" s="83">
        <v>2</v>
      </c>
      <c r="B41" s="61" t="s">
        <v>480</v>
      </c>
      <c r="C41" s="64" t="s">
        <v>72</v>
      </c>
      <c r="D41" s="61"/>
      <c r="E41" s="37"/>
      <c r="F41" s="37"/>
      <c r="G41" s="37"/>
      <c r="H41" s="37"/>
      <c r="I41" s="37"/>
      <c r="J41" s="37"/>
      <c r="K41" s="37"/>
      <c r="L41" s="135"/>
      <c r="M41" s="37" t="str">
        <f t="shared" si="1"/>
        <v/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127"/>
    </row>
    <row r="42" spans="1:25" ht="21" customHeight="1" x14ac:dyDescent="0.25">
      <c r="A42" s="83">
        <v>2</v>
      </c>
      <c r="B42" s="61" t="s">
        <v>1027</v>
      </c>
      <c r="C42" s="64"/>
      <c r="D42" s="61">
        <v>2007</v>
      </c>
      <c r="E42" s="37"/>
      <c r="F42" s="37"/>
      <c r="G42" s="37"/>
      <c r="H42" s="37"/>
      <c r="I42" s="37"/>
      <c r="J42" s="37"/>
      <c r="K42" s="37"/>
      <c r="L42" s="135"/>
      <c r="M42" s="37" t="str">
        <f t="shared" si="1"/>
        <v/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127"/>
    </row>
    <row r="43" spans="1:25" ht="21" customHeight="1" x14ac:dyDescent="0.25">
      <c r="A43" s="83">
        <v>2</v>
      </c>
      <c r="B43" s="61" t="s">
        <v>1027</v>
      </c>
      <c r="C43" s="64" t="s">
        <v>72</v>
      </c>
      <c r="D43" s="61">
        <v>2006</v>
      </c>
      <c r="E43" s="37"/>
      <c r="F43" s="37"/>
      <c r="G43" s="37"/>
      <c r="H43" s="37"/>
      <c r="I43" s="37" t="s">
        <v>1362</v>
      </c>
      <c r="J43" s="37"/>
      <c r="K43" s="37"/>
      <c r="L43" s="135"/>
      <c r="M43" s="37" t="str">
        <f t="shared" si="1"/>
        <v>YES</v>
      </c>
      <c r="N43" s="31"/>
      <c r="O43" s="31"/>
      <c r="P43" s="31"/>
      <c r="Q43" s="31"/>
      <c r="R43" s="31"/>
      <c r="S43" s="31"/>
      <c r="T43" s="31"/>
      <c r="U43" s="31"/>
      <c r="V43" s="31"/>
      <c r="W43" s="31">
        <v>1</v>
      </c>
      <c r="X43" s="162"/>
    </row>
    <row r="44" spans="1:25" ht="21" customHeight="1" x14ac:dyDescent="0.25">
      <c r="A44" s="83">
        <v>2</v>
      </c>
      <c r="B44" s="61" t="s">
        <v>1027</v>
      </c>
      <c r="C44" s="64">
        <v>17616</v>
      </c>
      <c r="D44" s="61">
        <v>2008</v>
      </c>
      <c r="E44" s="37"/>
      <c r="F44" s="37"/>
      <c r="G44" s="37"/>
      <c r="H44" s="37"/>
      <c r="I44" s="37"/>
      <c r="J44" s="37"/>
      <c r="K44" s="37"/>
      <c r="L44" s="135"/>
      <c r="M44" s="37" t="str">
        <f t="shared" si="1"/>
        <v/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127"/>
    </row>
    <row r="45" spans="1:25" ht="21" customHeight="1" x14ac:dyDescent="0.25">
      <c r="A45" s="83">
        <v>2</v>
      </c>
      <c r="B45" s="61" t="s">
        <v>481</v>
      </c>
      <c r="C45" s="64" t="s">
        <v>72</v>
      </c>
      <c r="D45" s="61">
        <v>2009</v>
      </c>
      <c r="E45" s="37"/>
      <c r="F45" s="37"/>
      <c r="G45" s="37"/>
      <c r="H45" s="37" t="s">
        <v>1350</v>
      </c>
      <c r="I45" s="37"/>
      <c r="J45" s="37"/>
      <c r="K45" s="37"/>
      <c r="L45" s="135"/>
      <c r="M45" s="37" t="str">
        <f t="shared" si="1"/>
        <v>YES</v>
      </c>
      <c r="N45" s="31"/>
      <c r="O45" s="31"/>
      <c r="P45" s="31"/>
      <c r="Q45" s="31"/>
      <c r="R45" s="31"/>
      <c r="S45" s="31"/>
      <c r="T45" s="31">
        <v>1</v>
      </c>
      <c r="U45" s="31"/>
      <c r="V45" s="31"/>
      <c r="W45" s="31"/>
      <c r="X45" s="162"/>
    </row>
    <row r="46" spans="1:25" ht="21" customHeight="1" x14ac:dyDescent="0.25">
      <c r="A46" s="83">
        <v>2</v>
      </c>
      <c r="B46" s="61" t="s">
        <v>481</v>
      </c>
      <c r="C46" s="64"/>
      <c r="D46" s="61">
        <v>2010</v>
      </c>
      <c r="E46" s="37"/>
      <c r="F46" s="37"/>
      <c r="G46" s="37"/>
      <c r="H46" s="37"/>
      <c r="I46" s="37"/>
      <c r="J46" s="37"/>
      <c r="K46" s="37"/>
      <c r="L46" s="135"/>
      <c r="M46" s="37" t="str">
        <f t="shared" ref="M46:M77" si="2">IF(AND(ISBLANK(E46),ISBLANK(F46),ISBLANK(G46),ISBLANK(H46),ISBLANK(I46),ISBLANK(J46)),"","YES")</f>
        <v/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127"/>
    </row>
    <row r="47" spans="1:25" ht="21" customHeight="1" x14ac:dyDescent="0.25">
      <c r="A47" s="83">
        <v>2</v>
      </c>
      <c r="B47" s="61" t="s">
        <v>482</v>
      </c>
      <c r="C47" s="64" t="s">
        <v>72</v>
      </c>
      <c r="D47" s="61">
        <v>2011</v>
      </c>
      <c r="E47" s="37"/>
      <c r="F47" s="37"/>
      <c r="G47" s="37"/>
      <c r="H47" s="37"/>
      <c r="I47" s="37" t="s">
        <v>1362</v>
      </c>
      <c r="J47" s="37"/>
      <c r="K47" s="37"/>
      <c r="L47" s="135"/>
      <c r="M47" s="37" t="str">
        <f t="shared" si="2"/>
        <v>YES</v>
      </c>
      <c r="N47" s="31"/>
      <c r="O47" s="31"/>
      <c r="P47" s="31"/>
      <c r="Q47" s="31"/>
      <c r="R47" s="31"/>
      <c r="S47" s="31"/>
      <c r="T47" s="31"/>
      <c r="U47" s="31"/>
      <c r="V47" s="31"/>
      <c r="W47" s="31">
        <v>1</v>
      </c>
      <c r="X47" s="162"/>
    </row>
    <row r="48" spans="1:25" ht="21" customHeight="1" x14ac:dyDescent="0.25">
      <c r="A48" s="83">
        <v>2</v>
      </c>
      <c r="B48" s="61" t="s">
        <v>482</v>
      </c>
      <c r="C48" s="64"/>
      <c r="D48" s="61">
        <v>2012</v>
      </c>
      <c r="E48" s="37"/>
      <c r="F48" s="37"/>
      <c r="G48" s="37"/>
      <c r="H48" s="37"/>
      <c r="I48" s="37" t="s">
        <v>1362</v>
      </c>
      <c r="J48" s="37"/>
      <c r="K48" s="37"/>
      <c r="L48" s="135"/>
      <c r="M48" s="37" t="str">
        <f t="shared" si="2"/>
        <v>YES</v>
      </c>
      <c r="N48" s="31"/>
      <c r="O48" s="31"/>
      <c r="P48" s="31"/>
      <c r="Q48" s="31"/>
      <c r="R48" s="31"/>
      <c r="S48" s="31"/>
      <c r="T48" s="31"/>
      <c r="U48" s="31"/>
      <c r="V48" s="31"/>
      <c r="W48" s="31">
        <v>1</v>
      </c>
      <c r="X48" s="162"/>
    </row>
    <row r="49" spans="1:25" ht="21" customHeight="1" x14ac:dyDescent="0.25">
      <c r="A49" s="83">
        <v>2</v>
      </c>
      <c r="B49" s="61" t="s">
        <v>1028</v>
      </c>
      <c r="C49" s="64" t="s">
        <v>72</v>
      </c>
      <c r="D49" s="61">
        <v>2013</v>
      </c>
      <c r="E49" s="37"/>
      <c r="F49" s="37"/>
      <c r="G49" s="37"/>
      <c r="H49" s="37"/>
      <c r="I49" s="37" t="s">
        <v>1362</v>
      </c>
      <c r="J49" s="37"/>
      <c r="K49" s="37"/>
      <c r="L49" s="135"/>
      <c r="M49" s="37" t="str">
        <f t="shared" si="2"/>
        <v>YES</v>
      </c>
      <c r="N49" s="31"/>
      <c r="O49" s="31"/>
      <c r="P49" s="31"/>
      <c r="Q49" s="31"/>
      <c r="R49" s="31"/>
      <c r="S49" s="31"/>
      <c r="T49" s="31"/>
      <c r="U49" s="31"/>
      <c r="V49" s="31"/>
      <c r="W49" s="31">
        <v>1</v>
      </c>
      <c r="X49" s="162"/>
    </row>
    <row r="50" spans="1:25" ht="21" customHeight="1" x14ac:dyDescent="0.25">
      <c r="A50" s="83">
        <v>2</v>
      </c>
      <c r="B50" s="61" t="s">
        <v>1028</v>
      </c>
      <c r="C50" s="64"/>
      <c r="D50" s="61">
        <v>2014</v>
      </c>
      <c r="E50" s="37"/>
      <c r="F50" s="37"/>
      <c r="G50" s="37"/>
      <c r="H50" s="37" t="s">
        <v>1350</v>
      </c>
      <c r="I50" s="37"/>
      <c r="J50" s="37"/>
      <c r="K50" s="37"/>
      <c r="L50" s="135"/>
      <c r="M50" s="37" t="str">
        <f t="shared" si="2"/>
        <v>YES</v>
      </c>
      <c r="N50" s="31"/>
      <c r="O50" s="31"/>
      <c r="P50" s="31"/>
      <c r="Q50" s="31"/>
      <c r="R50" s="31"/>
      <c r="S50" s="31"/>
      <c r="T50" s="31">
        <v>1</v>
      </c>
      <c r="U50" s="31"/>
      <c r="V50" s="31"/>
      <c r="W50" s="31"/>
      <c r="X50" s="162"/>
    </row>
    <row r="51" spans="1:25" ht="21" customHeight="1" x14ac:dyDescent="0.25">
      <c r="A51" s="83">
        <v>2</v>
      </c>
      <c r="B51" s="61" t="s">
        <v>1028</v>
      </c>
      <c r="C51" s="64" t="s">
        <v>72</v>
      </c>
      <c r="D51" s="61">
        <v>2015</v>
      </c>
      <c r="E51" s="37"/>
      <c r="F51" s="37"/>
      <c r="G51" s="37"/>
      <c r="H51" s="37"/>
      <c r="I51" s="37" t="s">
        <v>1350</v>
      </c>
      <c r="J51" s="37"/>
      <c r="K51" s="37"/>
      <c r="L51" s="135"/>
      <c r="M51" s="37" t="str">
        <f t="shared" si="2"/>
        <v>YES</v>
      </c>
      <c r="N51" s="31"/>
      <c r="O51" s="31"/>
      <c r="P51" s="31"/>
      <c r="Q51" s="31"/>
      <c r="R51" s="31"/>
      <c r="S51" s="31"/>
      <c r="T51" s="31">
        <v>1</v>
      </c>
      <c r="U51" s="31"/>
      <c r="V51" s="31"/>
      <c r="W51" s="31"/>
      <c r="X51" s="162"/>
    </row>
    <row r="52" spans="1:25" ht="21" customHeight="1" x14ac:dyDescent="0.25">
      <c r="A52" s="83">
        <v>2</v>
      </c>
      <c r="B52" s="61" t="s">
        <v>1028</v>
      </c>
      <c r="C52" s="64">
        <v>17615</v>
      </c>
      <c r="D52" s="61">
        <v>2016</v>
      </c>
      <c r="E52" s="37"/>
      <c r="F52" s="37"/>
      <c r="G52" s="37"/>
      <c r="H52" s="37"/>
      <c r="I52" s="37"/>
      <c r="J52" s="37"/>
      <c r="K52" s="37"/>
      <c r="L52" s="135"/>
      <c r="M52" s="37" t="str">
        <f t="shared" si="2"/>
        <v/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127"/>
    </row>
    <row r="53" spans="1:25" ht="21" customHeight="1" x14ac:dyDescent="0.25">
      <c r="A53" s="83">
        <v>2</v>
      </c>
      <c r="B53" s="61">
        <v>203</v>
      </c>
      <c r="C53" s="64" t="s">
        <v>72</v>
      </c>
      <c r="D53" s="61">
        <v>2017</v>
      </c>
      <c r="E53" s="37"/>
      <c r="F53" s="37"/>
      <c r="G53" s="37"/>
      <c r="H53" s="37"/>
      <c r="I53" s="37"/>
      <c r="J53" s="37"/>
      <c r="K53" s="37"/>
      <c r="L53" s="135"/>
      <c r="M53" s="37" t="str">
        <f t="shared" si="2"/>
        <v/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127"/>
    </row>
    <row r="54" spans="1:25" ht="21" customHeight="1" x14ac:dyDescent="0.25">
      <c r="A54" s="83">
        <v>2</v>
      </c>
      <c r="B54" s="61">
        <v>203</v>
      </c>
      <c r="C54" s="64"/>
      <c r="D54" s="61">
        <v>2018</v>
      </c>
      <c r="E54" s="37"/>
      <c r="F54" s="37"/>
      <c r="G54" s="37"/>
      <c r="H54" s="37"/>
      <c r="I54" s="37"/>
      <c r="J54" s="37"/>
      <c r="K54" s="37"/>
      <c r="L54" s="135"/>
      <c r="M54" s="37" t="str">
        <f t="shared" si="2"/>
        <v/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127"/>
    </row>
    <row r="55" spans="1:25" ht="21" customHeight="1" x14ac:dyDescent="0.25">
      <c r="A55" s="83">
        <v>2</v>
      </c>
      <c r="B55" s="61" t="s">
        <v>1081</v>
      </c>
      <c r="C55" s="64" t="s">
        <v>72</v>
      </c>
      <c r="D55" s="61">
        <v>2023</v>
      </c>
      <c r="E55" s="37"/>
      <c r="F55" s="37"/>
      <c r="G55" s="37"/>
      <c r="H55" s="37"/>
      <c r="I55" s="37"/>
      <c r="J55" s="37"/>
      <c r="K55" s="37"/>
      <c r="L55" s="135"/>
      <c r="M55" s="37" t="str">
        <f t="shared" si="2"/>
        <v/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127"/>
    </row>
    <row r="56" spans="1:25" ht="21" customHeight="1" x14ac:dyDescent="0.25">
      <c r="A56" s="83">
        <v>2</v>
      </c>
      <c r="B56" s="61" t="s">
        <v>1081</v>
      </c>
      <c r="C56" s="64"/>
      <c r="D56" s="61">
        <v>2024</v>
      </c>
      <c r="E56" s="37"/>
      <c r="F56" s="37"/>
      <c r="G56" s="37"/>
      <c r="H56" s="37"/>
      <c r="I56" s="37"/>
      <c r="J56" s="37"/>
      <c r="K56" s="37"/>
      <c r="L56" s="135"/>
      <c r="M56" s="37" t="str">
        <f t="shared" si="2"/>
        <v/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127"/>
    </row>
    <row r="57" spans="1:25" ht="21" customHeight="1" x14ac:dyDescent="0.25">
      <c r="A57" s="83">
        <v>2</v>
      </c>
      <c r="B57" s="61" t="s">
        <v>1081</v>
      </c>
      <c r="C57" s="64">
        <v>17617</v>
      </c>
      <c r="D57" s="61">
        <v>2025</v>
      </c>
      <c r="E57" s="37"/>
      <c r="F57" s="37"/>
      <c r="G57" s="37"/>
      <c r="H57" s="37"/>
      <c r="I57" s="37"/>
      <c r="J57" s="37"/>
      <c r="K57" s="37"/>
      <c r="L57" s="135"/>
      <c r="M57" s="37" t="str">
        <f t="shared" si="2"/>
        <v/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127"/>
    </row>
    <row r="58" spans="1:25" ht="21" customHeight="1" x14ac:dyDescent="0.25">
      <c r="A58" s="83">
        <v>2</v>
      </c>
      <c r="B58" s="61" t="s">
        <v>483</v>
      </c>
      <c r="C58" s="64"/>
      <c r="D58" s="61">
        <v>2026</v>
      </c>
      <c r="E58" s="37"/>
      <c r="F58" s="37"/>
      <c r="G58" s="37"/>
      <c r="H58" s="37"/>
      <c r="I58" s="37"/>
      <c r="J58" s="37"/>
      <c r="K58" s="37"/>
      <c r="L58" s="135"/>
      <c r="M58" s="37" t="str">
        <f t="shared" si="2"/>
        <v/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127"/>
    </row>
    <row r="59" spans="1:25" ht="21" customHeight="1" x14ac:dyDescent="0.25">
      <c r="A59" s="83">
        <v>2</v>
      </c>
      <c r="B59" s="61" t="s">
        <v>483</v>
      </c>
      <c r="C59" s="64" t="s">
        <v>72</v>
      </c>
      <c r="D59" s="61">
        <v>2027</v>
      </c>
      <c r="E59" s="37"/>
      <c r="F59" s="37"/>
      <c r="G59" s="37"/>
      <c r="H59" s="37"/>
      <c r="I59" s="37"/>
      <c r="J59" s="37"/>
      <c r="K59" s="37"/>
      <c r="L59" s="135"/>
      <c r="M59" s="37" t="str">
        <f t="shared" si="2"/>
        <v/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127"/>
    </row>
    <row r="60" spans="1:25" ht="21" customHeight="1" x14ac:dyDescent="0.25">
      <c r="A60" s="83">
        <v>2</v>
      </c>
      <c r="B60" s="61" t="s">
        <v>484</v>
      </c>
      <c r="C60" s="64"/>
      <c r="D60" s="61">
        <v>2028</v>
      </c>
      <c r="E60" s="37"/>
      <c r="F60" s="37"/>
      <c r="G60" s="37"/>
      <c r="H60" s="37"/>
      <c r="I60" s="37"/>
      <c r="J60" s="37"/>
      <c r="K60" s="37"/>
      <c r="L60" s="135"/>
      <c r="M60" s="37" t="str">
        <f t="shared" si="2"/>
        <v/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127"/>
    </row>
    <row r="61" spans="1:25" ht="21" customHeight="1" x14ac:dyDescent="0.25">
      <c r="A61" s="83">
        <v>2</v>
      </c>
      <c r="B61" s="61" t="s">
        <v>484</v>
      </c>
      <c r="C61" s="64" t="s">
        <v>72</v>
      </c>
      <c r="D61" s="61">
        <v>2029</v>
      </c>
      <c r="E61" s="37"/>
      <c r="F61" s="37"/>
      <c r="G61" s="37"/>
      <c r="H61" s="37"/>
      <c r="I61" s="37"/>
      <c r="J61" s="37"/>
      <c r="K61" s="37"/>
      <c r="L61" s="135"/>
      <c r="M61" s="37" t="str">
        <f t="shared" si="2"/>
        <v/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127"/>
    </row>
    <row r="62" spans="1:25" ht="21" customHeight="1" x14ac:dyDescent="0.25">
      <c r="A62" s="83">
        <v>2</v>
      </c>
      <c r="B62" s="61" t="s">
        <v>1046</v>
      </c>
      <c r="C62" s="64"/>
      <c r="D62" s="61">
        <v>2030</v>
      </c>
      <c r="E62" s="37"/>
      <c r="F62" s="37"/>
      <c r="G62" s="37"/>
      <c r="H62" s="37"/>
      <c r="I62" s="37"/>
      <c r="J62" s="37"/>
      <c r="K62" s="37"/>
      <c r="L62" s="135"/>
      <c r="M62" s="37" t="str">
        <f t="shared" si="2"/>
        <v/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127"/>
    </row>
    <row r="63" spans="1:25" ht="21" customHeight="1" x14ac:dyDescent="0.25">
      <c r="A63" s="83">
        <v>2</v>
      </c>
      <c r="B63" s="61" t="s">
        <v>1046</v>
      </c>
      <c r="C63" s="64" t="s">
        <v>72</v>
      </c>
      <c r="D63" s="61">
        <v>2031</v>
      </c>
      <c r="E63" s="37"/>
      <c r="F63" s="37"/>
      <c r="G63" s="37"/>
      <c r="H63" s="37" t="s">
        <v>1350</v>
      </c>
      <c r="I63" s="37"/>
      <c r="J63" s="37"/>
      <c r="K63" s="37"/>
      <c r="L63" s="135"/>
      <c r="M63" s="37" t="str">
        <f t="shared" si="2"/>
        <v>YES</v>
      </c>
      <c r="N63" s="31"/>
      <c r="O63" s="31">
        <v>1</v>
      </c>
      <c r="P63" s="31">
        <v>1</v>
      </c>
      <c r="Q63" s="31"/>
      <c r="R63" s="31"/>
      <c r="S63" s="31"/>
      <c r="T63" s="31"/>
      <c r="U63" s="31"/>
      <c r="V63" s="31"/>
      <c r="W63" s="31"/>
      <c r="X63" s="162"/>
    </row>
    <row r="64" spans="1:25" ht="21" customHeight="1" x14ac:dyDescent="0.25">
      <c r="A64" s="83">
        <v>2</v>
      </c>
      <c r="B64" s="61" t="s">
        <v>1046</v>
      </c>
      <c r="C64" s="64">
        <v>17638</v>
      </c>
      <c r="D64" s="61">
        <v>2032</v>
      </c>
      <c r="E64" s="37"/>
      <c r="F64" s="37"/>
      <c r="G64" s="37"/>
      <c r="H64" s="37"/>
      <c r="I64" s="37"/>
      <c r="J64" s="37"/>
      <c r="K64" s="37"/>
      <c r="L64" s="135"/>
      <c r="M64" s="37" t="str">
        <f t="shared" si="2"/>
        <v/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127"/>
    </row>
    <row r="65" spans="1:25" ht="21" customHeight="1" x14ac:dyDescent="0.25">
      <c r="A65" s="83">
        <v>2</v>
      </c>
      <c r="B65" s="61" t="s">
        <v>485</v>
      </c>
      <c r="C65" s="64" t="s">
        <v>72</v>
      </c>
      <c r="D65" s="61">
        <v>2033</v>
      </c>
      <c r="E65" s="37"/>
      <c r="F65" s="37"/>
      <c r="G65" s="37"/>
      <c r="H65" s="37"/>
      <c r="I65" s="37"/>
      <c r="J65" s="37"/>
      <c r="K65" s="37"/>
      <c r="L65" s="135"/>
      <c r="M65" s="37" t="str">
        <f t="shared" si="2"/>
        <v/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127"/>
    </row>
    <row r="66" spans="1:25" ht="21" customHeight="1" x14ac:dyDescent="0.25">
      <c r="A66" s="83">
        <v>2</v>
      </c>
      <c r="B66" s="61" t="s">
        <v>485</v>
      </c>
      <c r="C66" s="64"/>
      <c r="D66" s="61">
        <v>2034</v>
      </c>
      <c r="E66" s="37"/>
      <c r="F66" s="37"/>
      <c r="G66" s="37"/>
      <c r="H66" s="37"/>
      <c r="I66" s="37"/>
      <c r="J66" s="37"/>
      <c r="K66" s="37"/>
      <c r="L66" s="135"/>
      <c r="M66" s="37" t="str">
        <f t="shared" si="2"/>
        <v/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127"/>
    </row>
    <row r="67" spans="1:25" ht="21" customHeight="1" x14ac:dyDescent="0.25">
      <c r="A67" s="83">
        <v>2</v>
      </c>
      <c r="B67" s="61" t="s">
        <v>486</v>
      </c>
      <c r="C67" s="64"/>
      <c r="D67" s="61">
        <v>2035</v>
      </c>
      <c r="E67" s="37"/>
      <c r="F67" s="37"/>
      <c r="G67" s="37"/>
      <c r="H67" s="37"/>
      <c r="I67" s="37"/>
      <c r="J67" s="37"/>
      <c r="K67" s="37"/>
      <c r="L67" s="135"/>
      <c r="M67" s="37" t="str">
        <f t="shared" si="2"/>
        <v/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127"/>
    </row>
    <row r="68" spans="1:25" ht="21" customHeight="1" x14ac:dyDescent="0.25">
      <c r="A68" s="83">
        <v>2</v>
      </c>
      <c r="B68" s="61" t="s">
        <v>486</v>
      </c>
      <c r="C68" s="64" t="s">
        <v>72</v>
      </c>
      <c r="D68" s="61">
        <v>2036</v>
      </c>
      <c r="E68" s="37"/>
      <c r="F68" s="37"/>
      <c r="G68" s="37"/>
      <c r="H68" s="37"/>
      <c r="I68" s="37"/>
      <c r="J68" s="37"/>
      <c r="K68" s="37"/>
      <c r="L68" s="135"/>
      <c r="M68" s="37" t="str">
        <f t="shared" si="2"/>
        <v/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127"/>
    </row>
    <row r="69" spans="1:25" ht="21" customHeight="1" x14ac:dyDescent="0.25">
      <c r="A69" s="83">
        <v>2</v>
      </c>
      <c r="B69" s="61" t="s">
        <v>1082</v>
      </c>
      <c r="C69" s="64"/>
      <c r="D69" s="61">
        <v>2037</v>
      </c>
      <c r="E69" s="37"/>
      <c r="F69" s="37"/>
      <c r="G69" s="37"/>
      <c r="H69" s="37"/>
      <c r="I69" s="37"/>
      <c r="J69" s="37"/>
      <c r="K69" s="37"/>
      <c r="L69" s="135"/>
      <c r="M69" s="37" t="str">
        <f t="shared" si="2"/>
        <v/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127"/>
    </row>
    <row r="70" spans="1:25" ht="21" customHeight="1" x14ac:dyDescent="0.25">
      <c r="A70" s="83">
        <v>2</v>
      </c>
      <c r="B70" s="61" t="s">
        <v>1082</v>
      </c>
      <c r="C70" s="64" t="s">
        <v>72</v>
      </c>
      <c r="D70" s="61">
        <v>2038</v>
      </c>
      <c r="E70" s="37"/>
      <c r="F70" s="37"/>
      <c r="G70" s="37"/>
      <c r="H70" s="37" t="s">
        <v>1350</v>
      </c>
      <c r="I70" s="37"/>
      <c r="J70" s="37"/>
      <c r="K70" s="37"/>
      <c r="L70" s="135"/>
      <c r="M70" s="37" t="str">
        <f t="shared" si="2"/>
        <v>YES</v>
      </c>
      <c r="N70" s="31"/>
      <c r="O70" s="31">
        <v>1</v>
      </c>
      <c r="P70" s="31">
        <v>1</v>
      </c>
      <c r="Q70" s="31"/>
      <c r="R70" s="31"/>
      <c r="S70" s="31"/>
      <c r="T70" s="31"/>
      <c r="U70" s="31"/>
      <c r="V70" s="31"/>
      <c r="W70" s="31"/>
      <c r="X70" s="162"/>
    </row>
    <row r="71" spans="1:25" ht="21" customHeight="1" x14ac:dyDescent="0.25">
      <c r="A71" s="83">
        <v>2</v>
      </c>
      <c r="B71" s="61" t="s">
        <v>1082</v>
      </c>
      <c r="C71" s="64" t="s">
        <v>466</v>
      </c>
      <c r="D71" s="61">
        <v>2039</v>
      </c>
      <c r="E71" s="37"/>
      <c r="F71" s="37"/>
      <c r="G71" s="37"/>
      <c r="H71" s="37"/>
      <c r="I71" s="37"/>
      <c r="J71" s="37"/>
      <c r="K71" s="37"/>
      <c r="L71" s="135"/>
      <c r="M71" s="37" t="str">
        <f t="shared" si="2"/>
        <v/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127"/>
    </row>
    <row r="72" spans="1:25" ht="21" customHeight="1" x14ac:dyDescent="0.25">
      <c r="A72" s="83">
        <v>2</v>
      </c>
      <c r="B72" s="61" t="s">
        <v>487</v>
      </c>
      <c r="C72" s="64" t="s">
        <v>72</v>
      </c>
      <c r="D72" s="61">
        <v>2040</v>
      </c>
      <c r="E72" s="37"/>
      <c r="F72" s="37"/>
      <c r="G72" s="37"/>
      <c r="H72" s="37"/>
      <c r="I72" s="37"/>
      <c r="J72" s="37"/>
      <c r="K72" s="37"/>
      <c r="L72" s="135"/>
      <c r="M72" s="37" t="str">
        <f t="shared" si="2"/>
        <v/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127"/>
    </row>
    <row r="73" spans="1:25" ht="21" customHeight="1" x14ac:dyDescent="0.25">
      <c r="A73" s="83">
        <v>2</v>
      </c>
      <c r="B73" s="61" t="s">
        <v>487</v>
      </c>
      <c r="C73" s="64"/>
      <c r="D73" s="61">
        <v>2041</v>
      </c>
      <c r="E73" s="37"/>
      <c r="F73" s="37"/>
      <c r="G73" s="37"/>
      <c r="H73" s="37" t="s">
        <v>1350</v>
      </c>
      <c r="I73" s="37"/>
      <c r="J73" s="37"/>
      <c r="K73" s="37"/>
      <c r="L73" s="135"/>
      <c r="M73" s="37" t="str">
        <f t="shared" si="2"/>
        <v>YES</v>
      </c>
      <c r="N73" s="31"/>
      <c r="O73" s="31"/>
      <c r="P73" s="31"/>
      <c r="Q73" s="31"/>
      <c r="R73" s="31"/>
      <c r="S73" s="31"/>
      <c r="T73" s="31">
        <v>1</v>
      </c>
      <c r="U73" s="31"/>
      <c r="V73" s="31"/>
      <c r="W73" s="31"/>
      <c r="X73" s="162"/>
    </row>
    <row r="74" spans="1:25" ht="21" customHeight="1" x14ac:dyDescent="0.25">
      <c r="A74" s="83">
        <v>2</v>
      </c>
      <c r="B74" s="61" t="s">
        <v>488</v>
      </c>
      <c r="C74" s="64" t="s">
        <v>72</v>
      </c>
      <c r="D74" s="61">
        <v>2042</v>
      </c>
      <c r="E74" s="37"/>
      <c r="F74" s="37"/>
      <c r="G74" s="37"/>
      <c r="H74" s="37"/>
      <c r="I74" s="37"/>
      <c r="J74" s="37"/>
      <c r="K74" s="37"/>
      <c r="L74" s="135"/>
      <c r="M74" s="37" t="str">
        <f t="shared" si="2"/>
        <v/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127"/>
    </row>
    <row r="75" spans="1:25" ht="21" customHeight="1" x14ac:dyDescent="0.25">
      <c r="A75" s="83">
        <v>2</v>
      </c>
      <c r="B75" s="61" t="s">
        <v>488</v>
      </c>
      <c r="C75" s="64"/>
      <c r="D75" s="61">
        <v>2043</v>
      </c>
      <c r="E75" s="37"/>
      <c r="F75" s="37"/>
      <c r="G75" s="37"/>
      <c r="H75" s="37"/>
      <c r="I75" s="37"/>
      <c r="J75" s="37"/>
      <c r="K75" s="37"/>
      <c r="L75" s="135"/>
      <c r="M75" s="37" t="str">
        <f t="shared" si="2"/>
        <v/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127"/>
    </row>
    <row r="76" spans="1:25" ht="21" customHeight="1" x14ac:dyDescent="0.25">
      <c r="A76" s="83">
        <v>2</v>
      </c>
      <c r="B76" s="61" t="s">
        <v>1083</v>
      </c>
      <c r="C76" s="64"/>
      <c r="D76" s="61">
        <v>2044</v>
      </c>
      <c r="E76" s="37"/>
      <c r="F76" s="37"/>
      <c r="G76" s="37"/>
      <c r="H76" s="37"/>
      <c r="I76" s="37"/>
      <c r="J76" s="37"/>
      <c r="K76" s="37"/>
      <c r="L76" s="135"/>
      <c r="M76" s="37" t="str">
        <f t="shared" si="2"/>
        <v/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127"/>
    </row>
    <row r="77" spans="1:25" ht="21" customHeight="1" x14ac:dyDescent="0.25">
      <c r="A77" s="83">
        <v>2</v>
      </c>
      <c r="B77" s="61" t="s">
        <v>1083</v>
      </c>
      <c r="C77" s="64" t="s">
        <v>72</v>
      </c>
      <c r="D77" s="61">
        <v>2045</v>
      </c>
      <c r="E77" s="37"/>
      <c r="F77" s="37"/>
      <c r="G77" s="37"/>
      <c r="H77" s="37" t="s">
        <v>1352</v>
      </c>
      <c r="I77" s="37"/>
      <c r="J77" s="37"/>
      <c r="K77" s="37"/>
      <c r="L77" s="135"/>
      <c r="M77" s="37" t="str">
        <f t="shared" si="2"/>
        <v>YES</v>
      </c>
      <c r="N77" s="31"/>
      <c r="O77" s="31"/>
      <c r="P77" s="31"/>
      <c r="Q77" s="31"/>
      <c r="R77" s="31"/>
      <c r="S77" s="31"/>
      <c r="T77" s="31">
        <v>1</v>
      </c>
      <c r="U77" s="31"/>
      <c r="V77" s="31"/>
      <c r="W77" s="31"/>
      <c r="X77" s="162"/>
    </row>
    <row r="78" spans="1:25" ht="21" customHeight="1" x14ac:dyDescent="0.25">
      <c r="A78" s="83">
        <v>2</v>
      </c>
      <c r="B78" s="61" t="s">
        <v>1083</v>
      </c>
      <c r="C78" s="64">
        <v>17657</v>
      </c>
      <c r="D78" s="61">
        <v>2046</v>
      </c>
      <c r="E78" s="37"/>
      <c r="F78" s="37"/>
      <c r="G78" s="37"/>
      <c r="H78" s="37"/>
      <c r="I78" s="37"/>
      <c r="J78" s="37"/>
      <c r="K78" s="37"/>
      <c r="L78" s="135"/>
      <c r="M78" s="37" t="str">
        <f t="shared" ref="M78:M109" si="3">IF(AND(ISBLANK(E78),ISBLANK(F78),ISBLANK(G78),ISBLANK(H78),ISBLANK(I78),ISBLANK(J78)),"","YES")</f>
        <v/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127"/>
    </row>
    <row r="79" spans="1:25" ht="21" customHeight="1" x14ac:dyDescent="0.25">
      <c r="A79" s="83">
        <v>2</v>
      </c>
      <c r="B79" s="61" t="s">
        <v>489</v>
      </c>
      <c r="C79" s="64" t="s">
        <v>72</v>
      </c>
      <c r="D79" s="61">
        <v>2047</v>
      </c>
      <c r="E79" s="37"/>
      <c r="F79" s="37"/>
      <c r="G79" s="37"/>
      <c r="H79" s="37"/>
      <c r="I79" s="37"/>
      <c r="J79" s="37"/>
      <c r="K79" s="37"/>
      <c r="L79" s="135"/>
      <c r="M79" s="37" t="str">
        <f t="shared" si="3"/>
        <v/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127"/>
    </row>
    <row r="80" spans="1:25" ht="21" customHeight="1" x14ac:dyDescent="0.25">
      <c r="A80" s="83">
        <v>2</v>
      </c>
      <c r="B80" s="61" t="s">
        <v>489</v>
      </c>
      <c r="C80" s="64" t="s">
        <v>72</v>
      </c>
      <c r="D80" s="61">
        <v>2048</v>
      </c>
      <c r="E80" s="37"/>
      <c r="F80" s="37"/>
      <c r="G80" s="37"/>
      <c r="H80" s="37"/>
      <c r="I80" s="37"/>
      <c r="J80" s="37"/>
      <c r="K80" s="37"/>
      <c r="L80" s="135"/>
      <c r="M80" s="37" t="str">
        <f t="shared" si="3"/>
        <v/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127"/>
    </row>
    <row r="81" spans="1:25" ht="21" customHeight="1" x14ac:dyDescent="0.25">
      <c r="A81" s="83">
        <v>2</v>
      </c>
      <c r="B81" s="61" t="s">
        <v>490</v>
      </c>
      <c r="C81" s="64"/>
      <c r="D81" s="61">
        <v>2049</v>
      </c>
      <c r="E81" s="37"/>
      <c r="F81" s="37"/>
      <c r="G81" s="37"/>
      <c r="H81" s="37"/>
      <c r="I81" s="37"/>
      <c r="J81" s="37"/>
      <c r="K81" s="37"/>
      <c r="L81" s="135"/>
      <c r="M81" s="37" t="str">
        <f t="shared" si="3"/>
        <v/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127"/>
    </row>
    <row r="82" spans="1:25" ht="21" customHeight="1" x14ac:dyDescent="0.25">
      <c r="A82" s="83">
        <v>2</v>
      </c>
      <c r="B82" s="61" t="s">
        <v>490</v>
      </c>
      <c r="C82" s="64" t="s">
        <v>72</v>
      </c>
      <c r="D82" s="61">
        <v>2050</v>
      </c>
      <c r="E82" s="37"/>
      <c r="F82" s="37"/>
      <c r="G82" s="37"/>
      <c r="H82" s="37"/>
      <c r="I82" s="37"/>
      <c r="J82" s="37"/>
      <c r="K82" s="37"/>
      <c r="L82" s="135"/>
      <c r="M82" s="37" t="str">
        <f t="shared" si="3"/>
        <v/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127"/>
    </row>
    <row r="83" spans="1:25" ht="21" customHeight="1" x14ac:dyDescent="0.25">
      <c r="A83" s="83">
        <v>2</v>
      </c>
      <c r="B83" s="61" t="s">
        <v>1084</v>
      </c>
      <c r="C83" s="64"/>
      <c r="D83" s="61">
        <v>2051</v>
      </c>
      <c r="E83" s="37"/>
      <c r="F83" s="37"/>
      <c r="G83" s="37"/>
      <c r="H83" s="37"/>
      <c r="I83" s="37"/>
      <c r="J83" s="37"/>
      <c r="K83" s="37"/>
      <c r="L83" s="135"/>
      <c r="M83" s="37" t="str">
        <f t="shared" si="3"/>
        <v/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127"/>
    </row>
    <row r="84" spans="1:25" ht="21" customHeight="1" x14ac:dyDescent="0.25">
      <c r="A84" s="83">
        <v>2</v>
      </c>
      <c r="B84" s="61" t="s">
        <v>1084</v>
      </c>
      <c r="C84" s="64" t="s">
        <v>72</v>
      </c>
      <c r="D84" s="61">
        <v>2052</v>
      </c>
      <c r="E84" s="37"/>
      <c r="F84" s="37"/>
      <c r="G84" s="37"/>
      <c r="H84" s="37" t="s">
        <v>1350</v>
      </c>
      <c r="I84" s="37"/>
      <c r="J84" s="37"/>
      <c r="K84" s="37"/>
      <c r="L84" s="135"/>
      <c r="M84" s="37" t="str">
        <f t="shared" si="3"/>
        <v>YES</v>
      </c>
      <c r="N84" s="31"/>
      <c r="O84" s="31"/>
      <c r="P84" s="31"/>
      <c r="Q84" s="31"/>
      <c r="R84" s="31"/>
      <c r="S84" s="31"/>
      <c r="T84" s="31">
        <v>1</v>
      </c>
      <c r="U84" s="31"/>
      <c r="V84" s="31"/>
      <c r="W84" s="31"/>
      <c r="X84" s="162"/>
    </row>
    <row r="85" spans="1:25" ht="21" customHeight="1" x14ac:dyDescent="0.25">
      <c r="A85" s="83">
        <v>2</v>
      </c>
      <c r="B85" s="61" t="s">
        <v>1084</v>
      </c>
      <c r="C85" s="64">
        <v>17677</v>
      </c>
      <c r="D85" s="61">
        <v>2053</v>
      </c>
      <c r="E85" s="37"/>
      <c r="F85" s="37"/>
      <c r="G85" s="37"/>
      <c r="H85" s="37"/>
      <c r="I85" s="37"/>
      <c r="J85" s="37"/>
      <c r="K85" s="37"/>
      <c r="L85" s="135"/>
      <c r="M85" s="37" t="str">
        <f t="shared" si="3"/>
        <v/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127"/>
    </row>
    <row r="86" spans="1:25" ht="21" customHeight="1" x14ac:dyDescent="0.25">
      <c r="A86" s="83">
        <v>2</v>
      </c>
      <c r="B86" s="61" t="s">
        <v>491</v>
      </c>
      <c r="C86" s="64" t="s">
        <v>72</v>
      </c>
      <c r="D86" s="61">
        <v>2054</v>
      </c>
      <c r="E86" s="37"/>
      <c r="F86" s="37"/>
      <c r="G86" s="37"/>
      <c r="H86" s="37" t="s">
        <v>1350</v>
      </c>
      <c r="I86" s="37"/>
      <c r="J86" s="37"/>
      <c r="K86" s="37"/>
      <c r="L86" s="135"/>
      <c r="M86" s="37" t="str">
        <f t="shared" si="3"/>
        <v>YES</v>
      </c>
      <c r="N86" s="31"/>
      <c r="O86" s="31"/>
      <c r="P86" s="31"/>
      <c r="Q86" s="31">
        <v>1</v>
      </c>
      <c r="R86" s="31"/>
      <c r="S86" s="31"/>
      <c r="T86" s="31"/>
      <c r="U86" s="31"/>
      <c r="V86" s="31"/>
      <c r="W86" s="31"/>
      <c r="X86" s="162"/>
    </row>
    <row r="87" spans="1:25" ht="21" customHeight="1" x14ac:dyDescent="0.25">
      <c r="A87" s="83">
        <v>2</v>
      </c>
      <c r="B87" s="61" t="s">
        <v>491</v>
      </c>
      <c r="C87" s="64"/>
      <c r="D87" s="61">
        <v>2055</v>
      </c>
      <c r="E87" s="37"/>
      <c r="F87" s="37"/>
      <c r="G87" s="37"/>
      <c r="H87" s="37"/>
      <c r="I87" s="37"/>
      <c r="J87" s="37"/>
      <c r="K87" s="37"/>
      <c r="L87" s="135"/>
      <c r="M87" s="37" t="str">
        <f t="shared" si="3"/>
        <v/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127"/>
    </row>
    <row r="88" spans="1:25" ht="21" customHeight="1" x14ac:dyDescent="0.25">
      <c r="A88" s="83">
        <v>2</v>
      </c>
      <c r="B88" s="61" t="s">
        <v>492</v>
      </c>
      <c r="C88" s="64" t="s">
        <v>72</v>
      </c>
      <c r="D88" s="61">
        <v>2056</v>
      </c>
      <c r="E88" s="37"/>
      <c r="F88" s="37"/>
      <c r="G88" s="37"/>
      <c r="H88" s="37"/>
      <c r="I88" s="37"/>
      <c r="J88" s="37"/>
      <c r="K88" s="37"/>
      <c r="L88" s="135"/>
      <c r="M88" s="37" t="str">
        <f t="shared" si="3"/>
        <v/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127"/>
    </row>
    <row r="89" spans="1:25" ht="21" customHeight="1" x14ac:dyDescent="0.25">
      <c r="A89" s="83">
        <v>2</v>
      </c>
      <c r="B89" s="61" t="s">
        <v>492</v>
      </c>
      <c r="C89" s="64"/>
      <c r="D89" s="61">
        <v>2057</v>
      </c>
      <c r="E89" s="37"/>
      <c r="F89" s="37"/>
      <c r="G89" s="37"/>
      <c r="H89" s="37"/>
      <c r="I89" s="37"/>
      <c r="J89" s="37"/>
      <c r="K89" s="37"/>
      <c r="L89" s="135"/>
      <c r="M89" s="37" t="str">
        <f t="shared" si="3"/>
        <v/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127"/>
    </row>
    <row r="90" spans="1:25" ht="21" customHeight="1" x14ac:dyDescent="0.25">
      <c r="A90" s="83">
        <v>2</v>
      </c>
      <c r="B90" s="61" t="s">
        <v>1085</v>
      </c>
      <c r="C90" s="64" t="s">
        <v>72</v>
      </c>
      <c r="D90" s="61">
        <v>2058</v>
      </c>
      <c r="E90" s="37"/>
      <c r="F90" s="37"/>
      <c r="G90" s="37"/>
      <c r="H90" s="37"/>
      <c r="I90" s="37"/>
      <c r="J90" s="37"/>
      <c r="K90" s="37"/>
      <c r="L90" s="135"/>
      <c r="M90" s="37" t="str">
        <f t="shared" si="3"/>
        <v/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127"/>
    </row>
    <row r="91" spans="1:25" ht="21" customHeight="1" x14ac:dyDescent="0.25">
      <c r="A91" s="83">
        <v>2</v>
      </c>
      <c r="B91" s="61" t="s">
        <v>1085</v>
      </c>
      <c r="C91" s="64"/>
      <c r="D91" s="61">
        <v>2059</v>
      </c>
      <c r="E91" s="37"/>
      <c r="F91" s="37"/>
      <c r="G91" s="37"/>
      <c r="H91" s="37" t="s">
        <v>1350</v>
      </c>
      <c r="I91" s="37"/>
      <c r="J91" s="37"/>
      <c r="K91" s="37"/>
      <c r="L91" s="135"/>
      <c r="M91" s="37" t="str">
        <f t="shared" si="3"/>
        <v>YES</v>
      </c>
      <c r="N91" s="31"/>
      <c r="O91" s="31"/>
      <c r="P91" s="31">
        <v>1</v>
      </c>
      <c r="Q91" s="31"/>
      <c r="R91" s="31"/>
      <c r="S91" s="31"/>
      <c r="T91" s="31"/>
      <c r="U91" s="31"/>
      <c r="V91" s="31"/>
      <c r="W91" s="31"/>
      <c r="X91" s="162">
        <v>1</v>
      </c>
    </row>
    <row r="92" spans="1:25" ht="21" customHeight="1" x14ac:dyDescent="0.25">
      <c r="A92" s="83">
        <v>2</v>
      </c>
      <c r="B92" s="61" t="s">
        <v>1085</v>
      </c>
      <c r="C92" s="64">
        <v>17678</v>
      </c>
      <c r="D92" s="61">
        <v>2060</v>
      </c>
      <c r="E92" s="37"/>
      <c r="F92" s="37"/>
      <c r="G92" s="37"/>
      <c r="H92" s="37"/>
      <c r="I92" s="37"/>
      <c r="J92" s="37"/>
      <c r="K92" s="37"/>
      <c r="L92" s="135"/>
      <c r="M92" s="37" t="str">
        <f t="shared" si="3"/>
        <v/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127"/>
    </row>
    <row r="93" spans="1:25" ht="21" customHeight="1" x14ac:dyDescent="0.25">
      <c r="A93" s="83">
        <v>2</v>
      </c>
      <c r="B93" s="61" t="s">
        <v>493</v>
      </c>
      <c r="C93" s="64"/>
      <c r="D93" s="61">
        <v>2061</v>
      </c>
      <c r="E93" s="37"/>
      <c r="F93" s="37"/>
      <c r="G93" s="37"/>
      <c r="H93" s="37" t="s">
        <v>1350</v>
      </c>
      <c r="I93" s="37" t="s">
        <v>1362</v>
      </c>
      <c r="J93" s="37"/>
      <c r="K93" s="37"/>
      <c r="L93" s="135"/>
      <c r="M93" s="37" t="str">
        <f t="shared" si="3"/>
        <v>YES</v>
      </c>
      <c r="N93" s="31"/>
      <c r="O93" s="31"/>
      <c r="P93" s="31"/>
      <c r="Q93" s="31"/>
      <c r="R93" s="31"/>
      <c r="S93" s="31"/>
      <c r="T93" s="31">
        <v>1</v>
      </c>
      <c r="U93" s="31"/>
      <c r="V93" s="31"/>
      <c r="W93" s="31"/>
      <c r="X93" s="162">
        <v>1</v>
      </c>
    </row>
    <row r="94" spans="1:25" ht="21" customHeight="1" x14ac:dyDescent="0.25">
      <c r="A94" s="83">
        <v>2</v>
      </c>
      <c r="B94" s="61" t="s">
        <v>493</v>
      </c>
      <c r="C94" s="64" t="s">
        <v>72</v>
      </c>
      <c r="D94" s="61">
        <v>2062</v>
      </c>
      <c r="E94" s="37"/>
      <c r="F94" s="37"/>
      <c r="G94" s="37"/>
      <c r="H94" s="37"/>
      <c r="I94" s="37" t="s">
        <v>1362</v>
      </c>
      <c r="J94" s="37"/>
      <c r="K94" s="37"/>
      <c r="L94" s="135"/>
      <c r="M94" s="37" t="str">
        <f t="shared" si="3"/>
        <v>YES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162">
        <v>1</v>
      </c>
    </row>
    <row r="95" spans="1:25" ht="21" customHeight="1" x14ac:dyDescent="0.25">
      <c r="A95" s="83">
        <v>2</v>
      </c>
      <c r="B95" s="61" t="s">
        <v>494</v>
      </c>
      <c r="C95" s="64"/>
      <c r="D95" s="61">
        <v>2063</v>
      </c>
      <c r="E95" s="37"/>
      <c r="F95" s="37"/>
      <c r="G95" s="37"/>
      <c r="H95" s="37"/>
      <c r="I95" s="37"/>
      <c r="J95" s="37"/>
      <c r="K95" s="37"/>
      <c r="L95" s="135"/>
      <c r="M95" s="37" t="str">
        <f t="shared" si="3"/>
        <v/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27"/>
    </row>
    <row r="96" spans="1:25" ht="21" customHeight="1" x14ac:dyDescent="0.25">
      <c r="A96" s="83">
        <v>2</v>
      </c>
      <c r="B96" s="61" t="s">
        <v>494</v>
      </c>
      <c r="C96" s="64" t="s">
        <v>72</v>
      </c>
      <c r="D96" s="61">
        <v>2064</v>
      </c>
      <c r="E96" s="37"/>
      <c r="F96" s="37"/>
      <c r="G96" s="37"/>
      <c r="H96" s="37"/>
      <c r="I96" s="37"/>
      <c r="J96" s="37"/>
      <c r="K96" s="37"/>
      <c r="L96" s="135"/>
      <c r="M96" s="37" t="str">
        <f t="shared" si="3"/>
        <v/>
      </c>
      <c r="Y96" s="127"/>
    </row>
    <row r="97" spans="1:25" ht="21" customHeight="1" x14ac:dyDescent="0.25">
      <c r="A97" s="83">
        <v>2</v>
      </c>
      <c r="B97" s="61" t="s">
        <v>1327</v>
      </c>
      <c r="C97" s="64"/>
      <c r="D97" s="61">
        <v>2065</v>
      </c>
      <c r="E97" s="37"/>
      <c r="F97" s="37"/>
      <c r="G97" s="37"/>
      <c r="H97" s="37" t="s">
        <v>1350</v>
      </c>
      <c r="I97" s="37" t="s">
        <v>1362</v>
      </c>
      <c r="J97" s="37"/>
      <c r="K97" s="37"/>
      <c r="L97" s="135"/>
      <c r="M97" s="37" t="str">
        <f t="shared" si="3"/>
        <v>YES</v>
      </c>
      <c r="N97" s="31"/>
      <c r="O97" s="31"/>
      <c r="P97" s="31">
        <v>1</v>
      </c>
      <c r="Q97" s="31"/>
      <c r="R97" s="31"/>
      <c r="S97" s="31"/>
      <c r="T97" s="31"/>
      <c r="U97" s="31"/>
      <c r="V97" s="31"/>
      <c r="W97" s="31"/>
      <c r="X97" s="162">
        <v>1</v>
      </c>
    </row>
    <row r="98" spans="1:25" ht="21" customHeight="1" x14ac:dyDescent="0.25">
      <c r="A98" s="83">
        <v>2</v>
      </c>
      <c r="B98" s="61" t="s">
        <v>1327</v>
      </c>
      <c r="C98" s="64"/>
      <c r="D98" s="61">
        <v>2066</v>
      </c>
      <c r="E98" s="37"/>
      <c r="F98" s="37"/>
      <c r="G98" s="37"/>
      <c r="H98" s="37" t="s">
        <v>1350</v>
      </c>
      <c r="I98" s="37"/>
      <c r="J98" s="37"/>
      <c r="K98" s="37"/>
      <c r="L98" s="135"/>
      <c r="M98" s="37" t="str">
        <f t="shared" si="3"/>
        <v>YES</v>
      </c>
      <c r="N98" s="31"/>
      <c r="O98" s="31"/>
      <c r="P98" s="31">
        <v>1</v>
      </c>
      <c r="Q98" s="31"/>
      <c r="R98" s="31"/>
      <c r="S98" s="31"/>
      <c r="T98" s="31"/>
      <c r="U98" s="31"/>
      <c r="V98" s="31"/>
      <c r="W98" s="31"/>
      <c r="X98" s="162"/>
    </row>
    <row r="99" spans="1:25" ht="21" customHeight="1" x14ac:dyDescent="0.25">
      <c r="A99" s="83">
        <v>3</v>
      </c>
      <c r="B99" s="61" t="s">
        <v>1056</v>
      </c>
      <c r="C99" s="64"/>
      <c r="D99" s="61">
        <v>3002</v>
      </c>
      <c r="E99" s="37"/>
      <c r="F99" s="37"/>
      <c r="G99" s="37"/>
      <c r="H99" s="37" t="s">
        <v>1350</v>
      </c>
      <c r="I99" s="37" t="s">
        <v>1362</v>
      </c>
      <c r="J99" s="37"/>
      <c r="K99" s="37"/>
      <c r="L99" s="135"/>
      <c r="M99" s="37" t="str">
        <f t="shared" si="3"/>
        <v>YES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162">
        <v>1</v>
      </c>
    </row>
    <row r="100" spans="1:25" ht="21" customHeight="1" x14ac:dyDescent="0.25">
      <c r="A100" s="83">
        <v>3</v>
      </c>
      <c r="B100" s="61" t="s">
        <v>1056</v>
      </c>
      <c r="C100" s="64"/>
      <c r="D100" s="61">
        <v>3003</v>
      </c>
      <c r="E100" s="37"/>
      <c r="F100" s="37"/>
      <c r="G100" s="37"/>
      <c r="H100" s="37" t="s">
        <v>1350</v>
      </c>
      <c r="I100" s="37"/>
      <c r="J100" s="37"/>
      <c r="K100" s="37"/>
      <c r="L100" s="135"/>
      <c r="M100" s="37" t="str">
        <f t="shared" si="3"/>
        <v>YES</v>
      </c>
      <c r="N100" s="31"/>
      <c r="O100" s="31"/>
      <c r="P100" s="31">
        <v>1</v>
      </c>
      <c r="Q100" s="31"/>
      <c r="R100" s="31"/>
      <c r="S100" s="31"/>
      <c r="T100" s="31"/>
      <c r="U100" s="31"/>
      <c r="V100" s="31"/>
      <c r="W100" s="31"/>
      <c r="X100" s="162"/>
    </row>
    <row r="101" spans="1:25" ht="21" customHeight="1" x14ac:dyDescent="0.25">
      <c r="A101" s="83">
        <v>3</v>
      </c>
      <c r="B101" s="61" t="s">
        <v>1056</v>
      </c>
      <c r="C101" s="64">
        <v>17680</v>
      </c>
      <c r="D101" s="61">
        <v>3004</v>
      </c>
      <c r="E101" s="37"/>
      <c r="F101" s="37"/>
      <c r="G101" s="37"/>
      <c r="H101" s="37"/>
      <c r="I101" s="37"/>
      <c r="J101" s="37"/>
      <c r="K101" s="37"/>
      <c r="L101" s="135"/>
      <c r="M101" s="37" t="str">
        <f t="shared" si="3"/>
        <v/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27"/>
    </row>
    <row r="102" spans="1:25" ht="21" customHeight="1" x14ac:dyDescent="0.25">
      <c r="A102" s="83">
        <v>3</v>
      </c>
      <c r="B102" s="61" t="s">
        <v>495</v>
      </c>
      <c r="C102" s="64" t="s">
        <v>72</v>
      </c>
      <c r="D102" s="61">
        <v>3005</v>
      </c>
      <c r="E102" s="37"/>
      <c r="F102" s="37"/>
      <c r="G102" s="37"/>
      <c r="H102" s="37" t="s">
        <v>1364</v>
      </c>
      <c r="I102" s="37" t="s">
        <v>1362</v>
      </c>
      <c r="J102" s="37"/>
      <c r="K102" s="37"/>
      <c r="L102" s="135"/>
      <c r="M102" s="37" t="str">
        <f t="shared" si="3"/>
        <v>YES</v>
      </c>
      <c r="N102" s="31"/>
      <c r="O102" s="31"/>
      <c r="P102" s="31"/>
      <c r="Q102" s="31"/>
      <c r="R102" s="31"/>
      <c r="S102" s="31"/>
      <c r="T102" s="31"/>
      <c r="U102" s="31">
        <v>1</v>
      </c>
      <c r="V102" s="31"/>
      <c r="W102" s="31"/>
      <c r="X102" s="162"/>
    </row>
    <row r="103" spans="1:25" ht="21" customHeight="1" x14ac:dyDescent="0.25">
      <c r="A103" s="83">
        <v>3</v>
      </c>
      <c r="B103" s="61" t="s">
        <v>495</v>
      </c>
      <c r="C103" s="64"/>
      <c r="D103" s="61">
        <v>3006</v>
      </c>
      <c r="E103" s="37"/>
      <c r="F103" s="37"/>
      <c r="G103" s="37"/>
      <c r="H103" s="37" t="s">
        <v>1364</v>
      </c>
      <c r="I103" s="37"/>
      <c r="J103" s="37"/>
      <c r="K103" s="37"/>
      <c r="L103" s="135"/>
      <c r="M103" s="37" t="str">
        <f t="shared" si="3"/>
        <v>YES</v>
      </c>
      <c r="N103" s="31"/>
      <c r="O103" s="31"/>
      <c r="P103" s="31"/>
      <c r="Q103" s="31"/>
      <c r="R103" s="31"/>
      <c r="S103" s="31"/>
      <c r="T103" s="31">
        <v>1</v>
      </c>
      <c r="U103" s="31"/>
      <c r="V103" s="31"/>
      <c r="W103" s="31"/>
      <c r="X103" s="162"/>
    </row>
    <row r="104" spans="1:25" ht="21" customHeight="1" x14ac:dyDescent="0.25">
      <c r="A104" s="83">
        <v>3</v>
      </c>
      <c r="B104" s="61" t="s">
        <v>496</v>
      </c>
      <c r="C104" s="64" t="s">
        <v>72</v>
      </c>
      <c r="D104" s="61">
        <v>3007</v>
      </c>
      <c r="E104" s="37"/>
      <c r="F104" s="37"/>
      <c r="G104" s="37"/>
      <c r="H104" s="37"/>
      <c r="I104" s="37"/>
      <c r="J104" s="37"/>
      <c r="K104" s="37"/>
      <c r="L104" s="135"/>
      <c r="M104" s="37" t="str">
        <f t="shared" si="3"/>
        <v/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27"/>
    </row>
    <row r="105" spans="1:25" ht="21" customHeight="1" x14ac:dyDescent="0.25">
      <c r="A105" s="83">
        <v>3</v>
      </c>
      <c r="B105" s="61" t="s">
        <v>496</v>
      </c>
      <c r="C105" s="64"/>
      <c r="D105" s="61">
        <v>3008</v>
      </c>
      <c r="E105" s="37"/>
      <c r="F105" s="37"/>
      <c r="G105" s="37"/>
      <c r="H105" s="37" t="s">
        <v>1352</v>
      </c>
      <c r="I105" s="37"/>
      <c r="J105" s="37"/>
      <c r="K105" s="37"/>
      <c r="L105" s="135"/>
      <c r="M105" s="37" t="str">
        <f t="shared" si="3"/>
        <v>YES</v>
      </c>
      <c r="N105" s="31"/>
      <c r="O105" s="31"/>
      <c r="P105" s="31"/>
      <c r="Q105" s="31">
        <v>1</v>
      </c>
      <c r="R105" s="31"/>
      <c r="S105" s="31"/>
      <c r="T105" s="31"/>
      <c r="U105" s="31"/>
      <c r="V105" s="31"/>
      <c r="W105" s="31"/>
      <c r="X105" s="162"/>
    </row>
    <row r="106" spans="1:25" ht="21" customHeight="1" x14ac:dyDescent="0.25">
      <c r="A106" s="83">
        <v>3</v>
      </c>
      <c r="B106" s="61">
        <v>302</v>
      </c>
      <c r="C106" s="64" t="s">
        <v>72</v>
      </c>
      <c r="D106" s="61">
        <v>3009</v>
      </c>
      <c r="E106" s="37"/>
      <c r="F106" s="37"/>
      <c r="G106" s="37"/>
      <c r="H106" s="37"/>
      <c r="I106" s="37"/>
      <c r="J106" s="37"/>
      <c r="K106" s="37"/>
      <c r="L106" s="135"/>
      <c r="M106" s="37" t="str">
        <f t="shared" si="3"/>
        <v/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27"/>
    </row>
    <row r="107" spans="1:25" ht="21" customHeight="1" x14ac:dyDescent="0.25">
      <c r="A107" s="83">
        <v>3</v>
      </c>
      <c r="B107" s="61">
        <v>302</v>
      </c>
      <c r="C107" s="64"/>
      <c r="D107" s="61">
        <v>3010</v>
      </c>
      <c r="E107" s="37"/>
      <c r="F107" s="37"/>
      <c r="G107" s="37"/>
      <c r="H107" s="37" t="s">
        <v>1350</v>
      </c>
      <c r="I107" s="37"/>
      <c r="J107" s="37"/>
      <c r="K107" s="37"/>
      <c r="L107" s="135"/>
      <c r="M107" s="37" t="str">
        <f t="shared" si="3"/>
        <v>YES</v>
      </c>
      <c r="N107" s="31"/>
      <c r="O107" s="31"/>
      <c r="P107" s="31"/>
      <c r="Q107" s="31"/>
      <c r="R107" s="31"/>
      <c r="S107" s="31"/>
      <c r="T107" s="31">
        <v>1</v>
      </c>
      <c r="U107" s="31"/>
      <c r="V107" s="31"/>
      <c r="W107" s="31"/>
      <c r="X107" s="162"/>
    </row>
    <row r="108" spans="1:25" ht="21" customHeight="1" x14ac:dyDescent="0.25">
      <c r="A108" s="83">
        <v>3</v>
      </c>
      <c r="B108" s="61">
        <v>302</v>
      </c>
      <c r="C108" s="64" t="s">
        <v>72</v>
      </c>
      <c r="D108" s="61">
        <v>3011</v>
      </c>
      <c r="E108" s="37"/>
      <c r="F108" s="37"/>
      <c r="G108" s="37"/>
      <c r="H108" s="37"/>
      <c r="I108" s="37" t="s">
        <v>1362</v>
      </c>
      <c r="J108" s="37"/>
      <c r="K108" s="37"/>
      <c r="L108" s="135"/>
      <c r="M108" s="37" t="str">
        <f t="shared" si="3"/>
        <v>YES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>
        <v>1</v>
      </c>
      <c r="X108" s="162"/>
    </row>
    <row r="109" spans="1:25" ht="21" customHeight="1" x14ac:dyDescent="0.25">
      <c r="A109" s="83">
        <v>3</v>
      </c>
      <c r="B109" s="61">
        <v>302</v>
      </c>
      <c r="C109" s="64"/>
      <c r="D109" s="61">
        <v>3012</v>
      </c>
      <c r="E109" s="37"/>
      <c r="F109" s="37"/>
      <c r="G109" s="37"/>
      <c r="H109" s="37"/>
      <c r="I109" s="37"/>
      <c r="J109" s="37"/>
      <c r="K109" s="37"/>
      <c r="L109" s="135"/>
      <c r="M109" s="37" t="str">
        <f t="shared" si="3"/>
        <v/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27"/>
    </row>
    <row r="110" spans="1:25" ht="21" customHeight="1" x14ac:dyDescent="0.25">
      <c r="A110" s="83">
        <v>3</v>
      </c>
      <c r="B110" s="61">
        <v>302</v>
      </c>
      <c r="C110" s="64"/>
      <c r="D110" s="61">
        <v>3013</v>
      </c>
      <c r="E110" s="37"/>
      <c r="F110" s="37"/>
      <c r="G110" s="37"/>
      <c r="H110" s="37" t="s">
        <v>1350</v>
      </c>
      <c r="I110" s="37" t="s">
        <v>1362</v>
      </c>
      <c r="J110" s="37"/>
      <c r="K110" s="37"/>
      <c r="L110" s="135"/>
      <c r="M110" s="37" t="str">
        <f t="shared" ref="M110:M141" si="4">IF(AND(ISBLANK(E110),ISBLANK(F110),ISBLANK(G110),ISBLANK(H110),ISBLANK(I110),ISBLANK(J110)),"","YES")</f>
        <v>YES</v>
      </c>
      <c r="N110" s="31"/>
      <c r="O110" s="31"/>
      <c r="P110" s="31"/>
      <c r="Q110" s="31"/>
      <c r="R110" s="31"/>
      <c r="S110" s="31"/>
      <c r="T110" s="31">
        <v>1</v>
      </c>
      <c r="U110" s="31"/>
      <c r="V110" s="31"/>
      <c r="W110" s="31">
        <v>1</v>
      </c>
      <c r="X110" s="162"/>
    </row>
    <row r="111" spans="1:25" ht="21" customHeight="1" x14ac:dyDescent="0.25">
      <c r="A111" s="83">
        <v>3</v>
      </c>
      <c r="B111" s="61">
        <v>302</v>
      </c>
      <c r="C111" s="64">
        <v>17681</v>
      </c>
      <c r="D111" s="61">
        <v>3014</v>
      </c>
      <c r="E111" s="37"/>
      <c r="F111" s="37"/>
      <c r="G111" s="37"/>
      <c r="H111" s="37"/>
      <c r="I111" s="37"/>
      <c r="J111" s="37"/>
      <c r="K111" s="37"/>
      <c r="L111" s="135"/>
      <c r="M111" s="37" t="str">
        <f t="shared" si="4"/>
        <v/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27"/>
    </row>
    <row r="112" spans="1:25" ht="21" customHeight="1" x14ac:dyDescent="0.25">
      <c r="A112" s="83">
        <v>3</v>
      </c>
      <c r="B112" s="61">
        <v>303</v>
      </c>
      <c r="C112" s="64"/>
      <c r="D112" s="61">
        <v>3015</v>
      </c>
      <c r="E112" s="37"/>
      <c r="F112" s="37"/>
      <c r="G112" s="37"/>
      <c r="H112" s="37"/>
      <c r="I112" s="37"/>
      <c r="J112" s="37"/>
      <c r="K112" s="37"/>
      <c r="L112" s="135"/>
      <c r="M112" s="37" t="str">
        <f t="shared" si="4"/>
        <v/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27"/>
    </row>
    <row r="113" spans="1:25" ht="21" customHeight="1" x14ac:dyDescent="0.25">
      <c r="A113" s="83">
        <v>3</v>
      </c>
      <c r="B113" s="61">
        <v>303</v>
      </c>
      <c r="C113" s="64" t="s">
        <v>72</v>
      </c>
      <c r="D113" s="61">
        <v>3016</v>
      </c>
      <c r="E113" s="37"/>
      <c r="F113" s="37"/>
      <c r="G113" s="37"/>
      <c r="H113" s="37"/>
      <c r="I113" s="37"/>
      <c r="J113" s="37"/>
      <c r="K113" s="37"/>
      <c r="L113" s="135"/>
      <c r="M113" s="37" t="str">
        <f t="shared" si="4"/>
        <v/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27"/>
    </row>
    <row r="114" spans="1:25" ht="21" customHeight="1" x14ac:dyDescent="0.25">
      <c r="A114" s="83">
        <v>3</v>
      </c>
      <c r="B114" s="61" t="s">
        <v>1094</v>
      </c>
      <c r="C114" s="64"/>
      <c r="D114" s="61">
        <v>3017</v>
      </c>
      <c r="E114" s="37"/>
      <c r="F114" s="37"/>
      <c r="G114" s="37"/>
      <c r="H114" s="37"/>
      <c r="I114" s="37" t="s">
        <v>1362</v>
      </c>
      <c r="J114" s="37"/>
      <c r="K114" s="37"/>
      <c r="L114" s="135"/>
      <c r="M114" s="37" t="str">
        <f t="shared" si="4"/>
        <v>YES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>
        <v>1</v>
      </c>
      <c r="X114" s="162"/>
    </row>
    <row r="115" spans="1:25" ht="21" customHeight="1" x14ac:dyDescent="0.25">
      <c r="A115" s="83">
        <v>3</v>
      </c>
      <c r="B115" s="61" t="s">
        <v>1094</v>
      </c>
      <c r="C115" s="64" t="s">
        <v>72</v>
      </c>
      <c r="D115" s="61">
        <v>3018</v>
      </c>
      <c r="E115" s="37"/>
      <c r="F115" s="37"/>
      <c r="G115" s="37"/>
      <c r="H115" s="37"/>
      <c r="I115" s="37" t="s">
        <v>1362</v>
      </c>
      <c r="J115" s="37"/>
      <c r="K115" s="37"/>
      <c r="L115" s="135"/>
      <c r="M115" s="37" t="str">
        <f t="shared" si="4"/>
        <v>YES</v>
      </c>
      <c r="N115" s="31"/>
      <c r="O115" s="31"/>
      <c r="P115" s="31"/>
      <c r="Q115" s="31">
        <v>1</v>
      </c>
      <c r="R115" s="31"/>
      <c r="S115" s="31"/>
      <c r="T115" s="31"/>
      <c r="U115" s="31">
        <v>1</v>
      </c>
      <c r="V115" s="31"/>
      <c r="W115" s="31"/>
      <c r="X115" s="162"/>
    </row>
    <row r="116" spans="1:25" ht="21" customHeight="1" x14ac:dyDescent="0.25">
      <c r="A116" s="83">
        <v>3</v>
      </c>
      <c r="B116" s="61" t="s">
        <v>1094</v>
      </c>
      <c r="C116" s="64">
        <v>17641</v>
      </c>
      <c r="D116" s="61">
        <v>3019</v>
      </c>
      <c r="E116" s="37"/>
      <c r="F116" s="37"/>
      <c r="G116" s="37"/>
      <c r="H116" s="37"/>
      <c r="I116" s="37"/>
      <c r="J116" s="37"/>
      <c r="K116" s="37"/>
      <c r="L116" s="135"/>
      <c r="M116" s="37" t="str">
        <f t="shared" si="4"/>
        <v/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27"/>
    </row>
    <row r="117" spans="1:25" ht="21" customHeight="1" x14ac:dyDescent="0.25">
      <c r="A117" s="83">
        <v>3</v>
      </c>
      <c r="B117" s="61" t="s">
        <v>497</v>
      </c>
      <c r="C117" s="64" t="s">
        <v>72</v>
      </c>
      <c r="D117" s="61">
        <v>3020</v>
      </c>
      <c r="E117" s="37"/>
      <c r="F117" s="37"/>
      <c r="G117" s="37"/>
      <c r="H117" s="37"/>
      <c r="I117" s="37"/>
      <c r="J117" s="37"/>
      <c r="K117" s="37"/>
      <c r="L117" s="135"/>
      <c r="M117" s="37" t="str">
        <f t="shared" si="4"/>
        <v/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27"/>
    </row>
    <row r="118" spans="1:25" ht="21" customHeight="1" x14ac:dyDescent="0.25">
      <c r="A118" s="83">
        <v>3</v>
      </c>
      <c r="B118" s="61" t="s">
        <v>497</v>
      </c>
      <c r="C118" s="64"/>
      <c r="D118" s="61">
        <v>3021</v>
      </c>
      <c r="E118" s="37"/>
      <c r="F118" s="37"/>
      <c r="G118" s="37"/>
      <c r="H118" s="37" t="s">
        <v>1350</v>
      </c>
      <c r="I118" s="37" t="s">
        <v>1362</v>
      </c>
      <c r="J118" s="37"/>
      <c r="K118" s="37"/>
      <c r="L118" s="135"/>
      <c r="M118" s="37" t="str">
        <f t="shared" si="4"/>
        <v>YES</v>
      </c>
      <c r="N118" s="31"/>
      <c r="O118" s="31"/>
      <c r="P118" s="31">
        <v>1</v>
      </c>
      <c r="Q118" s="31"/>
      <c r="R118" s="31"/>
      <c r="S118" s="31"/>
      <c r="T118" s="31"/>
      <c r="U118" s="31"/>
      <c r="V118" s="31"/>
      <c r="W118" s="31">
        <v>1</v>
      </c>
      <c r="X118" s="162"/>
    </row>
    <row r="119" spans="1:25" ht="21" customHeight="1" x14ac:dyDescent="0.25">
      <c r="A119" s="83">
        <v>3</v>
      </c>
      <c r="B119" s="61" t="s">
        <v>498</v>
      </c>
      <c r="C119" s="64"/>
      <c r="D119" s="61">
        <v>3022</v>
      </c>
      <c r="E119" s="37"/>
      <c r="F119" s="37"/>
      <c r="G119" s="37"/>
      <c r="H119" s="37" t="s">
        <v>1350</v>
      </c>
      <c r="I119" s="37"/>
      <c r="J119" s="37"/>
      <c r="K119" s="37"/>
      <c r="L119" s="135"/>
      <c r="M119" s="37" t="str">
        <f t="shared" si="4"/>
        <v>YES</v>
      </c>
      <c r="N119" s="31"/>
      <c r="O119" s="31"/>
      <c r="P119" s="31"/>
      <c r="Q119" s="31"/>
      <c r="R119" s="31"/>
      <c r="S119" s="31"/>
      <c r="T119" s="31"/>
      <c r="U119" s="31"/>
      <c r="V119" s="31">
        <v>1</v>
      </c>
      <c r="W119" s="31"/>
      <c r="X119" s="162"/>
    </row>
    <row r="120" spans="1:25" ht="21" customHeight="1" x14ac:dyDescent="0.25">
      <c r="A120" s="83">
        <v>3</v>
      </c>
      <c r="B120" s="61" t="s">
        <v>498</v>
      </c>
      <c r="C120" s="64" t="s">
        <v>72</v>
      </c>
      <c r="D120" s="61">
        <v>3023</v>
      </c>
      <c r="E120" s="37"/>
      <c r="F120" s="37"/>
      <c r="G120" s="37"/>
      <c r="H120" s="37"/>
      <c r="I120" s="37"/>
      <c r="J120" s="37"/>
      <c r="K120" s="37"/>
      <c r="L120" s="135"/>
      <c r="M120" s="37" t="str">
        <f t="shared" si="4"/>
        <v/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27"/>
    </row>
    <row r="121" spans="1:25" ht="21" customHeight="1" x14ac:dyDescent="0.25">
      <c r="A121" s="83">
        <v>3</v>
      </c>
      <c r="B121" s="61" t="s">
        <v>1048</v>
      </c>
      <c r="C121" s="64" t="s">
        <v>72</v>
      </c>
      <c r="D121" s="61">
        <v>3024</v>
      </c>
      <c r="E121" s="37"/>
      <c r="F121" s="37"/>
      <c r="G121" s="37"/>
      <c r="H121" s="37"/>
      <c r="I121" s="37"/>
      <c r="J121" s="37"/>
      <c r="K121" s="37"/>
      <c r="L121" s="135"/>
      <c r="M121" s="37" t="str">
        <f t="shared" si="4"/>
        <v/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27"/>
    </row>
    <row r="122" spans="1:25" ht="21" customHeight="1" x14ac:dyDescent="0.25">
      <c r="A122" s="83">
        <v>3</v>
      </c>
      <c r="B122" s="61" t="s">
        <v>1048</v>
      </c>
      <c r="C122" s="64" t="s">
        <v>72</v>
      </c>
      <c r="D122" s="61">
        <v>3025</v>
      </c>
      <c r="E122" s="37"/>
      <c r="F122" s="37"/>
      <c r="G122" s="37"/>
      <c r="H122" s="37"/>
      <c r="I122" s="37"/>
      <c r="J122" s="37"/>
      <c r="K122" s="37"/>
      <c r="L122" s="135"/>
      <c r="M122" s="37" t="str">
        <f t="shared" si="4"/>
        <v/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27"/>
    </row>
    <row r="123" spans="1:25" ht="21" customHeight="1" x14ac:dyDescent="0.25">
      <c r="A123" s="83">
        <v>3</v>
      </c>
      <c r="B123" s="61" t="s">
        <v>1048</v>
      </c>
      <c r="C123" s="64">
        <v>17658</v>
      </c>
      <c r="D123" s="61">
        <v>3026</v>
      </c>
      <c r="E123" s="37"/>
      <c r="F123" s="37"/>
      <c r="G123" s="37"/>
      <c r="H123" s="37"/>
      <c r="I123" s="37"/>
      <c r="J123" s="37"/>
      <c r="K123" s="37"/>
      <c r="L123" s="135"/>
      <c r="M123" s="37" t="str">
        <f t="shared" si="4"/>
        <v/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27"/>
    </row>
    <row r="124" spans="1:25" ht="21" customHeight="1" x14ac:dyDescent="0.25">
      <c r="A124" s="83">
        <v>3</v>
      </c>
      <c r="B124" s="61" t="s">
        <v>499</v>
      </c>
      <c r="C124" s="64" t="s">
        <v>72</v>
      </c>
      <c r="D124" s="61">
        <v>3027</v>
      </c>
      <c r="E124" s="37"/>
      <c r="F124" s="37"/>
      <c r="G124" s="37"/>
      <c r="H124" s="37" t="s">
        <v>1350</v>
      </c>
      <c r="I124" s="37"/>
      <c r="J124" s="37"/>
      <c r="K124" s="37"/>
      <c r="L124" s="135"/>
      <c r="M124" s="37" t="str">
        <f t="shared" si="4"/>
        <v>YES</v>
      </c>
      <c r="N124" s="31"/>
      <c r="O124" s="31"/>
      <c r="P124" s="31"/>
      <c r="Q124" s="31"/>
      <c r="R124" s="31"/>
      <c r="S124" s="31"/>
      <c r="T124" s="31"/>
      <c r="U124" s="31"/>
      <c r="V124" s="31">
        <v>1</v>
      </c>
      <c r="W124" s="31"/>
      <c r="X124" s="162"/>
    </row>
    <row r="125" spans="1:25" ht="21" customHeight="1" x14ac:dyDescent="0.25">
      <c r="A125" s="83">
        <v>3</v>
      </c>
      <c r="B125" s="61" t="s">
        <v>499</v>
      </c>
      <c r="C125" s="64" t="s">
        <v>72</v>
      </c>
      <c r="D125" s="61">
        <v>3028</v>
      </c>
      <c r="E125" s="37"/>
      <c r="F125" s="37"/>
      <c r="G125" s="37"/>
      <c r="H125" s="37" t="s">
        <v>1350</v>
      </c>
      <c r="I125" s="37"/>
      <c r="J125" s="37"/>
      <c r="K125" s="37"/>
      <c r="L125" s="135"/>
      <c r="M125" s="37" t="str">
        <f t="shared" si="4"/>
        <v>YES</v>
      </c>
      <c r="N125" s="31"/>
      <c r="O125" s="31"/>
      <c r="P125" s="31"/>
      <c r="Q125" s="31"/>
      <c r="R125" s="31"/>
      <c r="S125" s="31"/>
      <c r="T125" s="31"/>
      <c r="U125" s="31"/>
      <c r="V125" s="31">
        <v>1</v>
      </c>
      <c r="W125" s="31"/>
      <c r="X125" s="162"/>
    </row>
    <row r="126" spans="1:25" ht="21" customHeight="1" x14ac:dyDescent="0.25">
      <c r="A126" s="83">
        <v>3</v>
      </c>
      <c r="B126" s="61" t="s">
        <v>500</v>
      </c>
      <c r="C126" s="64"/>
      <c r="D126" s="61">
        <v>3029</v>
      </c>
      <c r="E126" s="37"/>
      <c r="F126" s="37"/>
      <c r="G126" s="37"/>
      <c r="H126" s="37" t="s">
        <v>1350</v>
      </c>
      <c r="I126" s="37"/>
      <c r="J126" s="37"/>
      <c r="K126" s="37"/>
      <c r="L126" s="135"/>
      <c r="M126" s="37" t="str">
        <f t="shared" si="4"/>
        <v>YES</v>
      </c>
      <c r="N126" s="31"/>
      <c r="O126" s="31"/>
      <c r="P126" s="31"/>
      <c r="Q126" s="31"/>
      <c r="R126" s="31"/>
      <c r="S126" s="31"/>
      <c r="T126" s="31"/>
      <c r="U126" s="31"/>
      <c r="V126" s="31">
        <v>1</v>
      </c>
      <c r="W126" s="31"/>
      <c r="X126" s="162"/>
    </row>
    <row r="127" spans="1:25" ht="21" customHeight="1" x14ac:dyDescent="0.25">
      <c r="A127" s="83">
        <v>3</v>
      </c>
      <c r="B127" s="61" t="s">
        <v>500</v>
      </c>
      <c r="C127" s="64"/>
      <c r="D127" s="61">
        <v>3030</v>
      </c>
      <c r="E127" s="37"/>
      <c r="F127" s="37"/>
      <c r="G127" s="37"/>
      <c r="H127" s="37" t="s">
        <v>1350</v>
      </c>
      <c r="I127" s="37"/>
      <c r="J127" s="37"/>
      <c r="K127" s="37"/>
      <c r="L127" s="135"/>
      <c r="M127" s="37" t="str">
        <f t="shared" si="4"/>
        <v>YES</v>
      </c>
      <c r="N127" s="31"/>
      <c r="O127" s="31"/>
      <c r="P127" s="31"/>
      <c r="Q127" s="31"/>
      <c r="R127" s="31"/>
      <c r="S127" s="31"/>
      <c r="T127" s="31"/>
      <c r="U127" s="31"/>
      <c r="V127" s="31">
        <v>1</v>
      </c>
      <c r="W127" s="31"/>
      <c r="X127" s="162"/>
    </row>
    <row r="128" spans="1:25" ht="21" customHeight="1" x14ac:dyDescent="0.25">
      <c r="A128" s="83">
        <v>3</v>
      </c>
      <c r="B128" s="61" t="s">
        <v>1095</v>
      </c>
      <c r="C128" s="64"/>
      <c r="D128" s="61">
        <v>3033</v>
      </c>
      <c r="E128" s="37"/>
      <c r="F128" s="37"/>
      <c r="G128" s="37"/>
      <c r="H128" s="37"/>
      <c r="I128" s="37"/>
      <c r="J128" s="37"/>
      <c r="K128" s="37"/>
      <c r="L128" s="135"/>
      <c r="M128" s="37" t="str">
        <f t="shared" si="4"/>
        <v/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27"/>
    </row>
    <row r="129" spans="1:25" ht="21" customHeight="1" x14ac:dyDescent="0.25">
      <c r="A129" s="83">
        <v>3</v>
      </c>
      <c r="B129" s="61" t="s">
        <v>1095</v>
      </c>
      <c r="C129" s="64"/>
      <c r="D129" s="61">
        <v>3034</v>
      </c>
      <c r="E129" s="37"/>
      <c r="F129" s="37"/>
      <c r="G129" s="37"/>
      <c r="H129" s="37"/>
      <c r="I129" s="37"/>
      <c r="J129" s="37"/>
      <c r="K129" s="37"/>
      <c r="L129" s="135"/>
      <c r="M129" s="37" t="str">
        <f t="shared" si="4"/>
        <v/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27"/>
    </row>
    <row r="130" spans="1:25" ht="21" customHeight="1" x14ac:dyDescent="0.25">
      <c r="A130" s="83">
        <v>3</v>
      </c>
      <c r="B130" s="61" t="s">
        <v>1095</v>
      </c>
      <c r="C130" s="64">
        <v>17640</v>
      </c>
      <c r="D130" s="61">
        <v>3035</v>
      </c>
      <c r="E130" s="37"/>
      <c r="F130" s="37"/>
      <c r="G130" s="37"/>
      <c r="H130" s="37"/>
      <c r="I130" s="37"/>
      <c r="J130" s="37"/>
      <c r="K130" s="37"/>
      <c r="L130" s="135"/>
      <c r="M130" s="37" t="str">
        <f t="shared" si="4"/>
        <v/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27"/>
    </row>
    <row r="131" spans="1:25" ht="21" customHeight="1" x14ac:dyDescent="0.25">
      <c r="A131" s="83">
        <v>3</v>
      </c>
      <c r="B131" s="61" t="s">
        <v>501</v>
      </c>
      <c r="C131" s="64"/>
      <c r="D131" s="61">
        <v>3036</v>
      </c>
      <c r="E131" s="37"/>
      <c r="F131" s="37"/>
      <c r="G131" s="37"/>
      <c r="H131" s="37"/>
      <c r="I131" s="37"/>
      <c r="J131" s="37"/>
      <c r="K131" s="37"/>
      <c r="L131" s="135"/>
      <c r="M131" s="37" t="str">
        <f t="shared" si="4"/>
        <v/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27"/>
    </row>
    <row r="132" spans="1:25" ht="21" customHeight="1" x14ac:dyDescent="0.25">
      <c r="A132" s="83">
        <v>3</v>
      </c>
      <c r="B132" s="61" t="s">
        <v>501</v>
      </c>
      <c r="C132" s="64"/>
      <c r="D132" s="61">
        <v>3037</v>
      </c>
      <c r="E132" s="37"/>
      <c r="F132" s="37"/>
      <c r="G132" s="37"/>
      <c r="H132" s="37" t="s">
        <v>1350</v>
      </c>
      <c r="I132" s="37"/>
      <c r="J132" s="37"/>
      <c r="K132" s="37"/>
      <c r="L132" s="135"/>
      <c r="M132" s="37" t="str">
        <f t="shared" si="4"/>
        <v>YES</v>
      </c>
      <c r="N132" s="31"/>
      <c r="O132" s="31"/>
      <c r="P132" s="31"/>
      <c r="Q132" s="31"/>
      <c r="R132" s="31"/>
      <c r="S132" s="31"/>
      <c r="T132" s="31"/>
      <c r="U132" s="31"/>
      <c r="V132" s="31">
        <v>1</v>
      </c>
      <c r="W132" s="31"/>
      <c r="X132" s="162"/>
    </row>
    <row r="133" spans="1:25" ht="21" customHeight="1" x14ac:dyDescent="0.25">
      <c r="A133" s="136">
        <v>3</v>
      </c>
      <c r="B133" s="61" t="s">
        <v>502</v>
      </c>
      <c r="C133" s="64"/>
      <c r="D133" s="61">
        <v>3038</v>
      </c>
      <c r="E133" s="37"/>
      <c r="F133" s="37"/>
      <c r="G133" s="37"/>
      <c r="H133" s="37"/>
      <c r="I133" s="37"/>
      <c r="J133" s="37"/>
      <c r="K133" s="37"/>
      <c r="L133" s="135"/>
      <c r="M133" s="37" t="str">
        <f t="shared" si="4"/>
        <v/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27"/>
    </row>
    <row r="134" spans="1:25" ht="21" customHeight="1" x14ac:dyDescent="0.25">
      <c r="A134" s="83">
        <v>3</v>
      </c>
      <c r="B134" s="61" t="s">
        <v>502</v>
      </c>
      <c r="C134" s="64"/>
      <c r="D134" s="61">
        <v>3039</v>
      </c>
      <c r="E134" s="37"/>
      <c r="F134" s="37"/>
      <c r="G134" s="37"/>
      <c r="H134" s="37" t="s">
        <v>1362</v>
      </c>
      <c r="I134" s="37"/>
      <c r="J134" s="37"/>
      <c r="K134" s="37"/>
      <c r="L134" s="135"/>
      <c r="M134" s="37" t="str">
        <f t="shared" si="4"/>
        <v>YES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162"/>
    </row>
    <row r="135" spans="1:25" ht="21" customHeight="1" x14ac:dyDescent="0.25">
      <c r="A135" s="83">
        <v>3</v>
      </c>
      <c r="B135" s="61" t="s">
        <v>1096</v>
      </c>
      <c r="C135" s="64"/>
      <c r="D135" s="61">
        <v>3040</v>
      </c>
      <c r="E135" s="37"/>
      <c r="F135" s="37"/>
      <c r="G135" s="37"/>
      <c r="H135" s="37"/>
      <c r="I135" s="37" t="s">
        <v>1362</v>
      </c>
      <c r="J135" s="37"/>
      <c r="K135" s="37"/>
      <c r="L135" s="135"/>
      <c r="M135" s="37" t="str">
        <f t="shared" si="4"/>
        <v>YES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>
        <v>1</v>
      </c>
      <c r="X135" s="162"/>
    </row>
    <row r="136" spans="1:25" ht="21" customHeight="1" x14ac:dyDescent="0.25">
      <c r="A136" s="83">
        <v>3</v>
      </c>
      <c r="B136" s="61" t="s">
        <v>1096</v>
      </c>
      <c r="C136" s="64"/>
      <c r="D136" s="61">
        <v>3041</v>
      </c>
      <c r="E136" s="37"/>
      <c r="F136" s="37"/>
      <c r="G136" s="37"/>
      <c r="H136" s="37" t="s">
        <v>1350</v>
      </c>
      <c r="I136" s="37"/>
      <c r="J136" s="37"/>
      <c r="K136" s="37"/>
      <c r="L136" s="135"/>
      <c r="M136" s="37" t="str">
        <f t="shared" si="4"/>
        <v>YES</v>
      </c>
      <c r="N136" s="31">
        <v>1</v>
      </c>
      <c r="O136" s="31"/>
      <c r="P136" s="31">
        <v>1</v>
      </c>
      <c r="Q136" s="31"/>
      <c r="R136" s="31"/>
      <c r="S136" s="31"/>
      <c r="T136" s="31"/>
      <c r="U136" s="31"/>
      <c r="V136" s="31"/>
      <c r="W136" s="31"/>
      <c r="X136" s="162"/>
    </row>
    <row r="137" spans="1:25" ht="21" customHeight="1" x14ac:dyDescent="0.25">
      <c r="A137" s="83">
        <v>3</v>
      </c>
      <c r="B137" s="61" t="s">
        <v>1096</v>
      </c>
      <c r="C137" s="64">
        <v>17620</v>
      </c>
      <c r="D137" s="61">
        <v>3042</v>
      </c>
      <c r="E137" s="37"/>
      <c r="F137" s="37"/>
      <c r="G137" s="37"/>
      <c r="H137" s="37"/>
      <c r="I137" s="37"/>
      <c r="J137" s="37"/>
      <c r="K137" s="37"/>
      <c r="L137" s="135"/>
      <c r="M137" s="37" t="str">
        <f t="shared" si="4"/>
        <v/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27"/>
    </row>
    <row r="138" spans="1:25" ht="21" customHeight="1" x14ac:dyDescent="0.25">
      <c r="A138" s="83">
        <v>3</v>
      </c>
      <c r="B138" s="61" t="s">
        <v>503</v>
      </c>
      <c r="C138" s="64"/>
      <c r="D138" s="61">
        <v>3043</v>
      </c>
      <c r="E138" s="37"/>
      <c r="F138" s="37"/>
      <c r="G138" s="37" t="s">
        <v>1354</v>
      </c>
      <c r="H138" s="37" t="s">
        <v>1362</v>
      </c>
      <c r="I138" s="37"/>
      <c r="J138" s="37"/>
      <c r="K138" s="37"/>
      <c r="L138" s="135" t="s">
        <v>1363</v>
      </c>
      <c r="M138" s="37" t="str">
        <f t="shared" si="4"/>
        <v>YES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162"/>
    </row>
    <row r="139" spans="1:25" ht="21" customHeight="1" x14ac:dyDescent="0.25">
      <c r="A139" s="83">
        <v>3</v>
      </c>
      <c r="B139" s="61" t="s">
        <v>503</v>
      </c>
      <c r="C139" s="64"/>
      <c r="D139" s="61">
        <v>3044</v>
      </c>
      <c r="E139" s="37"/>
      <c r="F139" s="37"/>
      <c r="G139" s="37"/>
      <c r="H139" s="37"/>
      <c r="I139" s="37"/>
      <c r="J139" s="37"/>
      <c r="K139" s="37"/>
      <c r="L139" s="135"/>
      <c r="M139" s="37" t="str">
        <f t="shared" si="4"/>
        <v/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127"/>
    </row>
    <row r="140" spans="1:25" ht="21" customHeight="1" x14ac:dyDescent="0.25">
      <c r="A140" s="83">
        <v>3</v>
      </c>
      <c r="B140" s="61" t="s">
        <v>504</v>
      </c>
      <c r="C140" s="64"/>
      <c r="D140" s="61">
        <v>3045</v>
      </c>
      <c r="E140" s="37"/>
      <c r="F140" s="37"/>
      <c r="G140" s="37"/>
      <c r="H140" s="37" t="s">
        <v>1350</v>
      </c>
      <c r="I140" s="37"/>
      <c r="J140" s="37"/>
      <c r="K140" s="37"/>
      <c r="L140" s="135"/>
      <c r="M140" s="37" t="str">
        <f t="shared" si="4"/>
        <v>YES</v>
      </c>
      <c r="N140" s="31"/>
      <c r="O140" s="31"/>
      <c r="P140" s="31"/>
      <c r="Q140" s="31"/>
      <c r="R140" s="31"/>
      <c r="S140" s="31"/>
      <c r="T140" s="31"/>
      <c r="U140" s="31">
        <v>1</v>
      </c>
      <c r="V140" s="31"/>
      <c r="W140" s="31"/>
      <c r="X140" s="162"/>
    </row>
    <row r="141" spans="1:25" ht="21" customHeight="1" x14ac:dyDescent="0.25">
      <c r="A141" s="83">
        <v>3</v>
      </c>
      <c r="B141" s="61" t="s">
        <v>504</v>
      </c>
      <c r="C141" s="64"/>
      <c r="D141" s="61">
        <v>3046</v>
      </c>
      <c r="E141" s="37"/>
      <c r="F141" s="37"/>
      <c r="G141" s="37"/>
      <c r="H141" s="37" t="s">
        <v>1350</v>
      </c>
      <c r="I141" s="37"/>
      <c r="J141" s="37"/>
      <c r="K141" s="37"/>
      <c r="L141" s="135"/>
      <c r="M141" s="37" t="str">
        <f t="shared" si="4"/>
        <v>YES</v>
      </c>
      <c r="N141" s="31"/>
      <c r="O141" s="31"/>
      <c r="P141" s="31"/>
      <c r="Q141" s="31"/>
      <c r="R141" s="31"/>
      <c r="S141" s="31"/>
      <c r="T141" s="31">
        <v>1</v>
      </c>
      <c r="U141" s="31"/>
      <c r="V141" s="31"/>
      <c r="W141" s="31"/>
      <c r="X141" s="162"/>
    </row>
    <row r="142" spans="1:25" ht="21" customHeight="1" x14ac:dyDescent="0.25">
      <c r="A142" s="83">
        <v>3</v>
      </c>
      <c r="B142" s="61" t="s">
        <v>1097</v>
      </c>
      <c r="C142" s="64"/>
      <c r="D142" s="61">
        <v>3047</v>
      </c>
      <c r="E142" s="37"/>
      <c r="F142" s="37"/>
      <c r="G142" s="37"/>
      <c r="H142" s="37"/>
      <c r="I142" s="37"/>
      <c r="J142" s="37"/>
      <c r="K142" s="37"/>
      <c r="L142" s="135"/>
      <c r="M142" s="37" t="str">
        <f t="shared" ref="M142:M156" si="5">IF(AND(ISBLANK(E142),ISBLANK(F142),ISBLANK(G142),ISBLANK(H142),ISBLANK(I142),ISBLANK(J142)),"","YES")</f>
        <v/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127"/>
    </row>
    <row r="143" spans="1:25" ht="21" customHeight="1" x14ac:dyDescent="0.25">
      <c r="A143" s="83">
        <v>3</v>
      </c>
      <c r="B143" s="61" t="s">
        <v>1097</v>
      </c>
      <c r="C143" s="64"/>
      <c r="D143" s="61">
        <v>3048</v>
      </c>
      <c r="E143" s="37"/>
      <c r="F143" s="37"/>
      <c r="G143" s="37"/>
      <c r="H143" s="37" t="s">
        <v>1362</v>
      </c>
      <c r="I143" s="37"/>
      <c r="J143" s="37"/>
      <c r="K143" s="37"/>
      <c r="L143" s="135"/>
      <c r="M143" s="37" t="str">
        <f t="shared" si="5"/>
        <v>YES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162"/>
    </row>
    <row r="144" spans="1:25" ht="21" customHeight="1" x14ac:dyDescent="0.25">
      <c r="A144" s="83">
        <v>3</v>
      </c>
      <c r="B144" s="61" t="s">
        <v>1097</v>
      </c>
      <c r="C144" s="64"/>
      <c r="D144" s="61">
        <v>3049</v>
      </c>
      <c r="E144" s="37"/>
      <c r="F144" s="37"/>
      <c r="G144" s="37"/>
      <c r="H144" s="37"/>
      <c r="I144" s="37"/>
      <c r="J144" s="37"/>
      <c r="K144" s="37"/>
      <c r="L144" s="135"/>
      <c r="M144" s="37" t="str">
        <f t="shared" si="5"/>
        <v/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127"/>
    </row>
    <row r="145" spans="1:26" ht="21" customHeight="1" x14ac:dyDescent="0.25">
      <c r="A145" s="83">
        <v>3</v>
      </c>
      <c r="B145" s="61" t="s">
        <v>505</v>
      </c>
      <c r="C145" s="64"/>
      <c r="D145" s="61">
        <v>3050</v>
      </c>
      <c r="E145" s="37"/>
      <c r="F145" s="37"/>
      <c r="G145" s="37"/>
      <c r="H145" s="37" t="s">
        <v>1350</v>
      </c>
      <c r="I145" s="37"/>
      <c r="J145" s="37"/>
      <c r="K145" s="37"/>
      <c r="L145" s="135"/>
      <c r="M145" s="37" t="str">
        <f t="shared" si="5"/>
        <v>YES</v>
      </c>
      <c r="N145" s="31"/>
      <c r="O145" s="31"/>
      <c r="P145" s="31"/>
      <c r="Q145" s="31"/>
      <c r="R145" s="31"/>
      <c r="S145" s="31"/>
      <c r="T145" s="31">
        <v>1</v>
      </c>
      <c r="U145" s="31"/>
      <c r="V145" s="31"/>
      <c r="W145" s="31"/>
      <c r="X145" s="162"/>
    </row>
    <row r="146" spans="1:26" ht="21" customHeight="1" x14ac:dyDescent="0.25">
      <c r="A146" s="83">
        <v>3</v>
      </c>
      <c r="B146" s="61" t="s">
        <v>505</v>
      </c>
      <c r="C146" s="64"/>
      <c r="D146" s="61">
        <v>3051</v>
      </c>
      <c r="E146" s="37"/>
      <c r="F146" s="37"/>
      <c r="G146" s="37"/>
      <c r="H146" s="37"/>
      <c r="I146" s="37"/>
      <c r="J146" s="37"/>
      <c r="K146" s="37"/>
      <c r="L146" s="135"/>
      <c r="M146" s="37" t="str">
        <f t="shared" si="5"/>
        <v/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127"/>
    </row>
    <row r="147" spans="1:26" ht="21" customHeight="1" x14ac:dyDescent="0.25">
      <c r="A147" s="83">
        <v>3</v>
      </c>
      <c r="B147" s="61" t="s">
        <v>506</v>
      </c>
      <c r="C147" s="64"/>
      <c r="D147" s="61">
        <v>3052</v>
      </c>
      <c r="E147" s="37"/>
      <c r="F147" s="37"/>
      <c r="G147" s="37"/>
      <c r="H147" s="37" t="s">
        <v>1362</v>
      </c>
      <c r="I147" s="37"/>
      <c r="J147" s="37"/>
      <c r="K147" s="37"/>
      <c r="L147" s="135"/>
      <c r="M147" s="37" t="str">
        <f t="shared" si="5"/>
        <v>YES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162"/>
    </row>
    <row r="148" spans="1:26" ht="21" customHeight="1" x14ac:dyDescent="0.25">
      <c r="A148" s="83">
        <v>3</v>
      </c>
      <c r="B148" s="61" t="s">
        <v>506</v>
      </c>
      <c r="C148" s="64"/>
      <c r="D148" s="61">
        <v>3053</v>
      </c>
      <c r="E148" s="37"/>
      <c r="F148" s="37" t="s">
        <v>1353</v>
      </c>
      <c r="G148" s="37"/>
      <c r="H148" s="37"/>
      <c r="I148" s="37"/>
      <c r="J148" s="37"/>
      <c r="K148" s="37"/>
      <c r="L148" s="135"/>
      <c r="M148" s="37" t="str">
        <f t="shared" si="5"/>
        <v>YES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162"/>
      <c r="Z148" s="127" t="s">
        <v>1878</v>
      </c>
    </row>
    <row r="149" spans="1:26" ht="21" customHeight="1" x14ac:dyDescent="0.25">
      <c r="A149" s="83">
        <v>3</v>
      </c>
      <c r="B149" s="61" t="s">
        <v>1098</v>
      </c>
      <c r="C149" s="64"/>
      <c r="D149" s="61">
        <v>3054</v>
      </c>
      <c r="E149" s="37"/>
      <c r="F149" s="37"/>
      <c r="G149" s="37"/>
      <c r="H149" s="37"/>
      <c r="I149" s="37"/>
      <c r="J149" s="37"/>
      <c r="K149" s="37"/>
      <c r="L149" s="135"/>
      <c r="M149" s="37" t="str">
        <f t="shared" si="5"/>
        <v/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127"/>
    </row>
    <row r="150" spans="1:26" ht="21" customHeight="1" x14ac:dyDescent="0.25">
      <c r="A150" s="83">
        <v>3</v>
      </c>
      <c r="B150" s="61" t="s">
        <v>1098</v>
      </c>
      <c r="C150" s="64"/>
      <c r="D150" s="61">
        <v>3055</v>
      </c>
      <c r="E150" s="37"/>
      <c r="F150" s="37"/>
      <c r="G150" s="37"/>
      <c r="H150" s="37"/>
      <c r="I150" s="37"/>
      <c r="J150" s="37"/>
      <c r="K150" s="37"/>
      <c r="L150" s="135"/>
      <c r="M150" s="37" t="str">
        <f t="shared" si="5"/>
        <v/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127"/>
    </row>
    <row r="151" spans="1:26" ht="21" customHeight="1" x14ac:dyDescent="0.25">
      <c r="A151" s="83">
        <v>3</v>
      </c>
      <c r="B151" s="61" t="s">
        <v>1098</v>
      </c>
      <c r="C151" s="64">
        <v>17618</v>
      </c>
      <c r="D151" s="61">
        <v>3056</v>
      </c>
      <c r="E151" s="37"/>
      <c r="F151" s="37"/>
      <c r="G151" s="37"/>
      <c r="H151" s="37"/>
      <c r="I151" s="37"/>
      <c r="J151" s="37"/>
      <c r="K151" s="37"/>
      <c r="L151" s="135"/>
      <c r="M151" s="37" t="str">
        <f t="shared" si="5"/>
        <v/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127"/>
    </row>
    <row r="152" spans="1:26" ht="21" customHeight="1" x14ac:dyDescent="0.25">
      <c r="A152" s="83">
        <v>3</v>
      </c>
      <c r="B152" s="61" t="s">
        <v>507</v>
      </c>
      <c r="C152" s="64"/>
      <c r="D152" s="61">
        <v>3057</v>
      </c>
      <c r="E152" s="37"/>
      <c r="F152" s="37"/>
      <c r="G152" s="37"/>
      <c r="H152" s="37" t="s">
        <v>1350</v>
      </c>
      <c r="I152" s="37" t="s">
        <v>1362</v>
      </c>
      <c r="J152" s="37"/>
      <c r="K152" s="37"/>
      <c r="L152" s="135"/>
      <c r="M152" s="37" t="str">
        <f t="shared" si="5"/>
        <v>YES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162">
        <v>1</v>
      </c>
    </row>
    <row r="153" spans="1:26" ht="21" customHeight="1" x14ac:dyDescent="0.25">
      <c r="A153" s="83">
        <v>3</v>
      </c>
      <c r="B153" s="61" t="s">
        <v>508</v>
      </c>
      <c r="C153" s="64"/>
      <c r="D153" s="61">
        <v>3058</v>
      </c>
      <c r="E153" s="37"/>
      <c r="F153" s="37"/>
      <c r="G153" s="37"/>
      <c r="H153" s="37"/>
      <c r="I153" s="37"/>
      <c r="J153" s="37"/>
      <c r="K153" s="37"/>
      <c r="L153" s="135"/>
      <c r="M153" s="37" t="str">
        <f t="shared" si="5"/>
        <v/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127"/>
    </row>
    <row r="154" spans="1:26" ht="21" customHeight="1" x14ac:dyDescent="0.25">
      <c r="A154" s="83">
        <v>3</v>
      </c>
      <c r="B154" s="61" t="s">
        <v>508</v>
      </c>
      <c r="C154" s="64"/>
      <c r="D154" s="61">
        <v>3059</v>
      </c>
      <c r="E154" s="37"/>
      <c r="F154" s="37"/>
      <c r="G154" s="37"/>
      <c r="H154" s="37" t="s">
        <v>1350</v>
      </c>
      <c r="I154" s="37"/>
      <c r="J154" s="37"/>
      <c r="K154" s="37"/>
      <c r="L154" s="135"/>
      <c r="M154" s="37" t="str">
        <f t="shared" si="5"/>
        <v>YES</v>
      </c>
      <c r="N154" s="31"/>
      <c r="O154" s="31"/>
      <c r="P154" s="31"/>
      <c r="Q154" s="31">
        <v>1</v>
      </c>
      <c r="R154" s="31"/>
      <c r="S154" s="31"/>
      <c r="T154" s="31"/>
      <c r="U154" s="31"/>
      <c r="V154" s="31"/>
      <c r="W154" s="31"/>
      <c r="X154" s="162"/>
    </row>
    <row r="155" spans="1:26" ht="21" customHeight="1" x14ac:dyDescent="0.25">
      <c r="A155" s="83">
        <v>3</v>
      </c>
      <c r="B155" s="61" t="s">
        <v>509</v>
      </c>
      <c r="C155" s="64"/>
      <c r="D155" s="61">
        <v>3060</v>
      </c>
      <c r="E155" s="37"/>
      <c r="F155" s="37"/>
      <c r="G155" s="37"/>
      <c r="H155" s="37"/>
      <c r="I155" s="37"/>
      <c r="J155" s="37"/>
      <c r="K155" s="37"/>
      <c r="L155" s="135"/>
      <c r="M155" s="37" t="str">
        <f t="shared" si="5"/>
        <v/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127"/>
    </row>
    <row r="156" spans="1:26" ht="21" customHeight="1" x14ac:dyDescent="0.25">
      <c r="A156" s="83">
        <v>3</v>
      </c>
      <c r="B156" s="61" t="s">
        <v>509</v>
      </c>
      <c r="C156" s="64"/>
      <c r="D156" s="61">
        <v>3061</v>
      </c>
      <c r="E156" s="37"/>
      <c r="F156" s="37"/>
      <c r="G156" s="37"/>
      <c r="H156" s="37"/>
      <c r="I156" s="37"/>
      <c r="J156" s="37"/>
      <c r="K156" s="37"/>
      <c r="L156" s="135"/>
      <c r="M156" s="37" t="str">
        <f t="shared" si="5"/>
        <v/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127"/>
    </row>
    <row r="157" spans="1:26" ht="21" customHeight="1" x14ac:dyDescent="0.25">
      <c r="A157" s="78">
        <f>SUBTOTAL(103,A2:A156)</f>
        <v>152</v>
      </c>
      <c r="B157" s="78"/>
      <c r="C157" s="82"/>
      <c r="D157" s="78"/>
      <c r="E157" s="52">
        <f t="shared" ref="E157:X157" si="6">COUNTA(E2:E156)</f>
        <v>0</v>
      </c>
      <c r="F157" s="52">
        <f t="shared" si="6"/>
        <v>1</v>
      </c>
      <c r="G157" s="52">
        <f t="shared" si="6"/>
        <v>1</v>
      </c>
      <c r="H157" s="52">
        <f t="shared" si="6"/>
        <v>43</v>
      </c>
      <c r="I157" s="52">
        <f t="shared" si="6"/>
        <v>22</v>
      </c>
      <c r="J157" s="52">
        <f t="shared" si="6"/>
        <v>0</v>
      </c>
      <c r="K157" s="52">
        <f t="shared" si="6"/>
        <v>0</v>
      </c>
      <c r="L157" s="52">
        <f t="shared" si="6"/>
        <v>1</v>
      </c>
      <c r="M157" s="52">
        <f>COUNTIF(M2:M156,"YES")</f>
        <v>56</v>
      </c>
      <c r="N157" s="52">
        <f t="shared" si="6"/>
        <v>1</v>
      </c>
      <c r="O157" s="52">
        <f t="shared" si="6"/>
        <v>2</v>
      </c>
      <c r="P157" s="52">
        <f t="shared" si="6"/>
        <v>11</v>
      </c>
      <c r="Q157" s="52">
        <f t="shared" si="6"/>
        <v>5</v>
      </c>
      <c r="R157" s="52">
        <f t="shared" si="6"/>
        <v>1</v>
      </c>
      <c r="S157" s="52">
        <f t="shared" si="6"/>
        <v>0</v>
      </c>
      <c r="T157" s="52">
        <f t="shared" si="6"/>
        <v>13</v>
      </c>
      <c r="U157" s="52">
        <f t="shared" si="6"/>
        <v>3</v>
      </c>
      <c r="V157" s="52">
        <f t="shared" si="6"/>
        <v>7</v>
      </c>
      <c r="W157" s="52">
        <f t="shared" si="6"/>
        <v>12</v>
      </c>
      <c r="X157" s="52">
        <f t="shared" si="6"/>
        <v>6</v>
      </c>
    </row>
    <row r="158" spans="1:26" ht="21" customHeight="1" x14ac:dyDescent="0.3">
      <c r="A158" s="133"/>
      <c r="B158" s="11"/>
      <c r="C158" s="68"/>
      <c r="D158" s="11" t="s">
        <v>1362</v>
      </c>
      <c r="E158" s="132"/>
      <c r="F158" s="134"/>
      <c r="G158" s="132"/>
      <c r="H158" s="34">
        <f>COUNTIF(H2:H156,"No Cxn")</f>
        <v>7</v>
      </c>
      <c r="I158" s="34">
        <f>COUNTIF(I2:I156,"No Cxn")</f>
        <v>21</v>
      </c>
      <c r="J158" s="34">
        <f>COUNTIF(J2:J156,"No Cxn")</f>
        <v>0</v>
      </c>
      <c r="K158" s="132"/>
      <c r="L158" s="130"/>
      <c r="Y158" s="127"/>
    </row>
    <row r="159" spans="1:26" ht="21" customHeight="1" x14ac:dyDescent="0.3">
      <c r="A159" s="133"/>
      <c r="B159" s="11"/>
      <c r="C159" s="68"/>
      <c r="D159" s="11" t="s">
        <v>1462</v>
      </c>
      <c r="E159" s="132"/>
      <c r="F159" s="134"/>
      <c r="G159" s="132"/>
      <c r="H159" s="34">
        <f>COUNTIF(H1:H156,"Stuck")</f>
        <v>0</v>
      </c>
      <c r="I159" s="34">
        <f t="shared" ref="I159:J159" si="7">COUNTIF(I1:I156,"Stuck")</f>
        <v>0</v>
      </c>
      <c r="J159" s="34">
        <f t="shared" si="7"/>
        <v>0</v>
      </c>
      <c r="K159" s="132"/>
      <c r="L159" s="130"/>
      <c r="Y159" s="127"/>
    </row>
    <row r="160" spans="1:26" ht="21" customHeight="1" x14ac:dyDescent="0.3">
      <c r="A160" s="133"/>
      <c r="B160" s="11"/>
      <c r="C160" s="68"/>
      <c r="D160" s="11" t="s">
        <v>1350</v>
      </c>
      <c r="E160" s="34">
        <f>COUNTIF(E2:E156,"In")</f>
        <v>0</v>
      </c>
      <c r="F160" s="132"/>
      <c r="G160" s="132"/>
      <c r="H160" s="34">
        <f>COUNTIF(H2:H156,"In")</f>
        <v>32</v>
      </c>
      <c r="I160" s="34">
        <f>COUNTIF(I2:I156,"In")</f>
        <v>1</v>
      </c>
      <c r="J160" s="34">
        <f>COUNTIF(J2:J156,"In")</f>
        <v>0</v>
      </c>
      <c r="K160" s="132"/>
      <c r="L160" s="130"/>
      <c r="Y160" s="127"/>
    </row>
    <row r="161" spans="1:25" ht="21" customHeight="1" x14ac:dyDescent="0.3">
      <c r="A161" s="133"/>
      <c r="B161" s="11"/>
      <c r="C161" s="68"/>
      <c r="D161" s="11" t="s">
        <v>1352</v>
      </c>
      <c r="E161" s="34">
        <f>COUNTIF(E2:E157,"Out")</f>
        <v>0</v>
      </c>
      <c r="F161" s="134"/>
      <c r="G161" s="132"/>
      <c r="H161" s="34">
        <f>COUNTIF(H2:H157,"Out")</f>
        <v>2</v>
      </c>
      <c r="I161" s="34">
        <f>COUNTIF(I2:I157,"Out")</f>
        <v>0</v>
      </c>
      <c r="J161" s="34">
        <f>COUNTIF(J2:J157,"Out")</f>
        <v>0</v>
      </c>
      <c r="K161" s="132"/>
      <c r="L161" s="130"/>
      <c r="Y161" s="127"/>
    </row>
    <row r="162" spans="1:25" ht="21" customHeight="1" x14ac:dyDescent="0.3">
      <c r="A162" s="133"/>
      <c r="B162" s="11"/>
      <c r="C162" s="68"/>
      <c r="D162" s="11" t="s">
        <v>1485</v>
      </c>
      <c r="E162" s="132"/>
      <c r="F162" s="132"/>
      <c r="G162" s="132"/>
      <c r="H162" s="132"/>
      <c r="I162" s="132"/>
      <c r="J162" s="132"/>
      <c r="K162" s="34">
        <f>COUNTIF(K1:K156,"Replaced")</f>
        <v>0</v>
      </c>
      <c r="L162" s="130"/>
      <c r="Y162" s="127"/>
    </row>
    <row r="163" spans="1:25" ht="21" customHeight="1" x14ac:dyDescent="0.3">
      <c r="A163" s="133"/>
      <c r="B163" s="11"/>
      <c r="C163" s="68"/>
      <c r="D163" s="11" t="s">
        <v>1353</v>
      </c>
      <c r="E163" s="34">
        <f>COUNTIF(E2:E156,"Loose")</f>
        <v>0</v>
      </c>
      <c r="F163" s="34">
        <f>COUNTIF(F2:F156,"Loose")</f>
        <v>1</v>
      </c>
      <c r="G163" s="34">
        <f>COUNTIF(G2:G156,"Loose")</f>
        <v>0</v>
      </c>
      <c r="H163" s="132"/>
      <c r="I163" s="132"/>
      <c r="J163" s="132"/>
      <c r="K163" s="132"/>
      <c r="L163" s="130"/>
      <c r="Y163" s="127"/>
    </row>
    <row r="164" spans="1:25" ht="21" customHeight="1" x14ac:dyDescent="0.3">
      <c r="A164" s="133"/>
      <c r="B164" s="11"/>
      <c r="C164" s="68"/>
      <c r="D164" s="11" t="s">
        <v>1354</v>
      </c>
      <c r="E164" s="132"/>
      <c r="F164" s="34">
        <f>COUNTIF(F2:F156,"Missing")</f>
        <v>0</v>
      </c>
      <c r="G164" s="34">
        <f>COUNTIF(G2:G156,"Missing")</f>
        <v>1</v>
      </c>
      <c r="H164" s="132"/>
      <c r="I164" s="132"/>
      <c r="J164" s="132"/>
      <c r="K164" s="34">
        <f>COUNTIF(K2:K156,"Missing")</f>
        <v>0</v>
      </c>
      <c r="L164" s="130"/>
      <c r="Y164" s="127"/>
    </row>
    <row r="165" spans="1:25" ht="21" customHeight="1" x14ac:dyDescent="0.3">
      <c r="A165" s="133"/>
      <c r="B165" s="11"/>
      <c r="C165" s="68"/>
      <c r="D165" s="11" t="s">
        <v>1355</v>
      </c>
      <c r="E165" s="132"/>
      <c r="F165" s="34">
        <f>COUNTIF(F2:F156,"Broken")</f>
        <v>0</v>
      </c>
      <c r="G165" s="132"/>
      <c r="H165" s="132"/>
      <c r="I165" s="132"/>
      <c r="J165" s="132"/>
      <c r="K165" s="34">
        <f>COUNTIF(K2:K156,"Broken")</f>
        <v>0</v>
      </c>
      <c r="L165" s="130"/>
      <c r="Y165" s="127"/>
    </row>
    <row r="166" spans="1:25" ht="21" customHeight="1" x14ac:dyDescent="0.3">
      <c r="A166" s="131" t="s">
        <v>985</v>
      </c>
      <c r="B166" s="83"/>
      <c r="C166" s="88"/>
      <c r="D166" s="83"/>
      <c r="E166" s="31"/>
      <c r="F166" s="31"/>
      <c r="G166" s="31"/>
      <c r="H166" s="31"/>
      <c r="I166" s="31"/>
      <c r="J166" s="31"/>
      <c r="K166" s="31"/>
      <c r="L166" s="130"/>
      <c r="M166" s="37" t="str">
        <f t="shared" ref="M166:M171" si="8">IF(AND(ISBLANK(E166),ISBLANK(F166),ISBLANK(G166),ISBLANK(H166),ISBLANK(I166),ISBLANK(J166)),"","YES")</f>
        <v/>
      </c>
      <c r="Y166" s="127"/>
    </row>
    <row r="167" spans="1:25" ht="21" customHeight="1" x14ac:dyDescent="0.25">
      <c r="A167" s="83">
        <v>1</v>
      </c>
      <c r="B167" s="61" t="s">
        <v>469</v>
      </c>
      <c r="C167" s="64">
        <v>17031</v>
      </c>
      <c r="D167" s="61">
        <v>1016</v>
      </c>
      <c r="E167" s="31"/>
      <c r="F167" s="31"/>
      <c r="G167" s="31"/>
      <c r="H167" s="31"/>
      <c r="I167" s="31"/>
      <c r="J167" s="31"/>
      <c r="K167" s="31"/>
      <c r="L167" s="129" t="s">
        <v>984</v>
      </c>
      <c r="M167" s="37" t="str">
        <f t="shared" si="8"/>
        <v/>
      </c>
      <c r="Y167" s="127"/>
    </row>
    <row r="168" spans="1:25" ht="21" customHeight="1" x14ac:dyDescent="0.25">
      <c r="A168" s="83">
        <v>1</v>
      </c>
      <c r="B168" s="61" t="s">
        <v>470</v>
      </c>
      <c r="C168" s="64" t="s">
        <v>72</v>
      </c>
      <c r="D168" s="61">
        <v>1019</v>
      </c>
      <c r="E168" s="31"/>
      <c r="F168" s="31"/>
      <c r="G168" s="31"/>
      <c r="H168" s="31"/>
      <c r="I168" s="31"/>
      <c r="J168" s="31"/>
      <c r="K168" s="31"/>
      <c r="L168" s="129" t="s">
        <v>984</v>
      </c>
      <c r="M168" s="37" t="str">
        <f t="shared" si="8"/>
        <v/>
      </c>
      <c r="Y168" s="127"/>
    </row>
    <row r="169" spans="1:25" ht="21" customHeight="1" x14ac:dyDescent="0.25">
      <c r="A169" s="83">
        <v>1</v>
      </c>
      <c r="B169" s="61" t="s">
        <v>471</v>
      </c>
      <c r="C169" s="64"/>
      <c r="D169" s="61">
        <v>1020</v>
      </c>
      <c r="E169" s="31"/>
      <c r="F169" s="31"/>
      <c r="G169" s="31"/>
      <c r="H169" s="31"/>
      <c r="I169" s="31"/>
      <c r="J169" s="31"/>
      <c r="K169" s="31"/>
      <c r="L169" s="129" t="s">
        <v>984</v>
      </c>
      <c r="M169" s="37" t="str">
        <f t="shared" si="8"/>
        <v/>
      </c>
      <c r="Y169" s="127"/>
    </row>
    <row r="170" spans="1:25" ht="21" customHeight="1" x14ac:dyDescent="0.25">
      <c r="A170" s="83">
        <v>1</v>
      </c>
      <c r="B170" s="61" t="s">
        <v>472</v>
      </c>
      <c r="C170" s="64" t="s">
        <v>72</v>
      </c>
      <c r="D170" s="61">
        <v>1021</v>
      </c>
      <c r="E170" s="31"/>
      <c r="F170" s="31"/>
      <c r="G170" s="31"/>
      <c r="H170" s="31"/>
      <c r="I170" s="31"/>
      <c r="J170" s="31"/>
      <c r="K170" s="31"/>
      <c r="L170" s="129" t="s">
        <v>984</v>
      </c>
      <c r="M170" s="37" t="str">
        <f t="shared" si="8"/>
        <v/>
      </c>
      <c r="Y170" s="127"/>
    </row>
    <row r="171" spans="1:25" ht="21" customHeight="1" x14ac:dyDescent="0.25">
      <c r="A171" s="83">
        <v>1</v>
      </c>
      <c r="B171" s="61" t="s">
        <v>472</v>
      </c>
      <c r="C171" s="64"/>
      <c r="D171" s="61">
        <v>1022</v>
      </c>
      <c r="E171" s="31"/>
      <c r="F171" s="31"/>
      <c r="G171" s="31"/>
      <c r="H171" s="31"/>
      <c r="I171" s="31"/>
      <c r="J171" s="31"/>
      <c r="K171" s="31"/>
      <c r="L171" s="129" t="s">
        <v>984</v>
      </c>
      <c r="M171" s="37" t="str">
        <f t="shared" si="8"/>
        <v/>
      </c>
      <c r="Y171" s="127"/>
    </row>
    <row r="173" spans="1:25" ht="21" customHeight="1" x14ac:dyDescent="0.25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</row>
    <row r="174" spans="1:25" ht="21" customHeight="1" x14ac:dyDescent="0.3">
      <c r="A174" s="55" t="s">
        <v>1058</v>
      </c>
      <c r="B174" s="54"/>
      <c r="C174" s="22"/>
      <c r="D174" s="25"/>
    </row>
  </sheetData>
  <autoFilter ref="A1:X171"/>
  <dataValidations count="10">
    <dataValidation type="list" showInputMessage="1" showErrorMessage="1" sqref="E17:E156">
      <formula1>"In,Out,Loose,OK"</formula1>
    </dataValidation>
    <dataValidation type="list" allowBlank="1" showInputMessage="1" showErrorMessage="1" sqref="K17:K156">
      <formula1>"Missing,Broken,Repaired M/B, OK"</formula1>
    </dataValidation>
    <dataValidation type="list" allowBlank="1" showInputMessage="1" showErrorMessage="1" sqref="F17:F156">
      <formula1>"Loose,Missing,Broken,OK"</formula1>
    </dataValidation>
    <dataValidation type="list" allowBlank="1" showInputMessage="1" showErrorMessage="1" sqref="G17:G156">
      <formula1>"Loose,Missing,OK"</formula1>
    </dataValidation>
    <dataValidation type="list" allowBlank="1" showInputMessage="1" showErrorMessage="1" sqref="H17:J156">
      <formula1>"In,Out,No Cxn,Out &amp; No Cxn,OK"</formula1>
    </dataValidation>
    <dataValidation type="list" allowBlank="1" showInputMessage="1" showErrorMessage="1" sqref="F2:F16">
      <formula1>"Loose,Missing,Broken"</formula1>
    </dataValidation>
    <dataValidation type="list" showInputMessage="1" showErrorMessage="1" sqref="E2:E16">
      <formula1>"In,Out,Loose, ,"</formula1>
    </dataValidation>
    <dataValidation type="list" allowBlank="1" showInputMessage="1" showErrorMessage="1" sqref="G2:G16">
      <formula1>"Loose,Missing"</formula1>
    </dataValidation>
    <dataValidation type="list" allowBlank="1" showInputMessage="1" showErrorMessage="1" sqref="K2:K16">
      <formula1>"Missing,Broken"</formula1>
    </dataValidation>
    <dataValidation type="list" allowBlank="1" showInputMessage="1" showErrorMessage="1" sqref="H2:J16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&amp;CIndian - Tuscarora (DH)&amp;RDorm Jack Repairs Assessment 2017</oddHeader>
    <oddFooter>&amp;LCODES:&amp;C&amp;"Book Antiqua,Bold"L=Loose;  M=Missing;  I=Pushed IN;  O=Pulled OUT;  B=Broken; D=Dead
Page &amp;P of &amp;N&amp;RTuscarora Hall</oddFooter>
  </headerFooter>
  <rowBreaks count="2" manualBreakCount="2">
    <brk id="36" max="11" man="1"/>
    <brk id="98" max="11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577"/>
  <sheetViews>
    <sheetView zoomScaleNormal="100" zoomScaleSheetLayoutView="100" workbookViewId="0">
      <pane xSplit="4" ySplit="1" topLeftCell="F481" activePane="bottomRight" state="frozen"/>
      <selection pane="topRight" activeCell="E1" sqref="E1"/>
      <selection pane="bottomLeft" activeCell="A2" sqref="A2"/>
      <selection pane="bottomRight" activeCell="AB500" sqref="AB500"/>
    </sheetView>
  </sheetViews>
  <sheetFormatPr defaultRowHeight="15.75" x14ac:dyDescent="0.25"/>
  <cols>
    <col min="1" max="1" width="5.75" style="7" customWidth="1"/>
    <col min="2" max="2" width="8.625" customWidth="1"/>
    <col min="3" max="3" width="5.5" customWidth="1"/>
    <col min="4" max="4" width="7.625" customWidth="1"/>
    <col min="5" max="6" width="8.125" customWidth="1"/>
    <col min="7" max="7" width="8.125" style="7" customWidth="1"/>
    <col min="8" max="8" width="8.125" style="45" customWidth="1"/>
    <col min="9" max="9" width="8.125" style="7" customWidth="1"/>
    <col min="10" max="11" width="8.125" customWidth="1"/>
    <col min="12" max="12" width="45.125" hidden="1" customWidth="1"/>
    <col min="13" max="13" width="9.375" style="17" customWidth="1"/>
    <col min="14" max="14" width="10.125" style="17" customWidth="1"/>
    <col min="15" max="16" width="3.625" customWidth="1"/>
    <col min="17" max="17" width="4.25" bestFit="1" customWidth="1"/>
    <col min="18" max="18" width="3.625" bestFit="1" customWidth="1"/>
    <col min="19" max="19" width="4.125" bestFit="1" customWidth="1"/>
    <col min="20" max="20" width="4" bestFit="1" customWidth="1"/>
    <col min="21" max="21" width="3.125" customWidth="1"/>
    <col min="22" max="22" width="4.375" bestFit="1" customWidth="1"/>
    <col min="23" max="23" width="5.75" bestFit="1" customWidth="1"/>
    <col min="24" max="24" width="4.25" bestFit="1" customWidth="1"/>
    <col min="25" max="25" width="5.625" bestFit="1" customWidth="1"/>
  </cols>
  <sheetData>
    <row r="1" spans="1:25" s="3" customFormat="1" ht="45" customHeight="1" x14ac:dyDescent="0.25">
      <c r="A1" s="2" t="s">
        <v>1326</v>
      </c>
      <c r="B1" s="2" t="s">
        <v>193</v>
      </c>
      <c r="C1" s="4" t="s">
        <v>194</v>
      </c>
      <c r="D1" s="4" t="s">
        <v>195</v>
      </c>
      <c r="E1" s="1" t="s">
        <v>1360</v>
      </c>
      <c r="F1" s="1" t="s">
        <v>1344</v>
      </c>
      <c r="G1" s="1" t="s">
        <v>1357</v>
      </c>
      <c r="H1" s="1" t="s">
        <v>1346</v>
      </c>
      <c r="I1" s="1" t="s">
        <v>1347</v>
      </c>
      <c r="J1" s="1" t="s">
        <v>1348</v>
      </c>
      <c r="K1" s="1" t="s">
        <v>1359</v>
      </c>
      <c r="L1" s="1" t="s">
        <v>1325</v>
      </c>
      <c r="M1" s="1" t="s">
        <v>1329</v>
      </c>
      <c r="N1" s="126" t="s">
        <v>1361</v>
      </c>
      <c r="O1" s="122" t="s">
        <v>1333</v>
      </c>
      <c r="P1" s="122" t="s">
        <v>1384</v>
      </c>
      <c r="Q1" s="123" t="s">
        <v>1334</v>
      </c>
      <c r="R1" s="122" t="s">
        <v>1335</v>
      </c>
      <c r="S1" s="122" t="s">
        <v>1336</v>
      </c>
      <c r="T1" s="122" t="s">
        <v>1337</v>
      </c>
      <c r="U1" s="122" t="s">
        <v>1338</v>
      </c>
      <c r="V1" s="123" t="s">
        <v>1339</v>
      </c>
      <c r="W1" s="122" t="s">
        <v>1340</v>
      </c>
      <c r="X1" s="123" t="s">
        <v>1341</v>
      </c>
      <c r="Y1" s="122" t="s">
        <v>1342</v>
      </c>
    </row>
    <row r="2" spans="1:25" ht="21" customHeight="1" x14ac:dyDescent="0.25">
      <c r="A2" s="60">
        <v>2</v>
      </c>
      <c r="B2" s="11" t="s">
        <v>481</v>
      </c>
      <c r="C2" s="68" t="s">
        <v>539</v>
      </c>
      <c r="D2" s="11"/>
      <c r="E2" s="8"/>
      <c r="F2" s="8"/>
      <c r="G2" s="8"/>
      <c r="H2" s="8"/>
      <c r="I2" s="8"/>
      <c r="J2" s="8"/>
      <c r="K2" s="8"/>
      <c r="L2" s="9"/>
      <c r="M2" s="8" t="str">
        <f t="shared" ref="M2" si="0">IF(AND(ISBLANK(E2),ISBLANK(F2),ISBLANK(G2),ISBLANK(H2),ISBLANK(I2),ISBLANK(J2)),"","YES")</f>
        <v/>
      </c>
      <c r="N2" s="8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60">
        <v>2</v>
      </c>
      <c r="B3" s="11" t="s">
        <v>481</v>
      </c>
      <c r="C3" s="68" t="s">
        <v>72</v>
      </c>
      <c r="D3" s="11"/>
      <c r="E3" s="8"/>
      <c r="F3" s="8"/>
      <c r="G3" s="8"/>
      <c r="H3" s="8"/>
      <c r="I3" s="8"/>
      <c r="J3" s="8"/>
      <c r="K3" s="8"/>
      <c r="L3" s="9"/>
      <c r="M3" s="8" t="str">
        <f t="shared" ref="M3:M79" si="1">IF(AND(ISBLANK(E3),ISBLANK(F3),ISBLANK(G3),ISBLANK(H3),ISBLANK(I3),ISBLANK(J3)),"","YES")</f>
        <v/>
      </c>
      <c r="N3" s="8" t="str">
        <f t="shared" ref="N3:N79" si="2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60">
        <v>2</v>
      </c>
      <c r="B4" s="11" t="s">
        <v>482</v>
      </c>
      <c r="C4" s="68" t="s">
        <v>72</v>
      </c>
      <c r="D4" s="11"/>
      <c r="E4" s="8"/>
      <c r="F4" s="8"/>
      <c r="G4" s="8"/>
      <c r="H4" s="8"/>
      <c r="I4" s="8"/>
      <c r="J4" s="8"/>
      <c r="K4" s="8"/>
      <c r="L4" s="9"/>
      <c r="M4" s="8" t="str">
        <f t="shared" si="1"/>
        <v/>
      </c>
      <c r="N4" s="8" t="str">
        <f t="shared" si="2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60">
        <v>2</v>
      </c>
      <c r="B5" s="11" t="s">
        <v>482</v>
      </c>
      <c r="C5" s="68" t="s">
        <v>540</v>
      </c>
      <c r="D5" s="11"/>
      <c r="E5" s="8"/>
      <c r="F5" s="8"/>
      <c r="G5" s="8"/>
      <c r="H5" s="8"/>
      <c r="I5" s="8"/>
      <c r="J5" s="8"/>
      <c r="K5" s="8"/>
      <c r="L5" s="9"/>
      <c r="M5" s="8" t="str">
        <f t="shared" si="1"/>
        <v/>
      </c>
      <c r="N5" s="8" t="str">
        <f t="shared" si="2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60">
        <v>2</v>
      </c>
      <c r="B6" s="11" t="s">
        <v>1029</v>
      </c>
      <c r="C6" s="68" t="s">
        <v>72</v>
      </c>
      <c r="D6" s="11"/>
      <c r="E6" s="8"/>
      <c r="F6" s="8"/>
      <c r="G6" s="8"/>
      <c r="H6" s="8"/>
      <c r="I6" s="8"/>
      <c r="J6" s="8"/>
      <c r="K6" s="8"/>
      <c r="L6" s="9"/>
      <c r="M6" s="8" t="str">
        <f t="shared" si="1"/>
        <v/>
      </c>
      <c r="N6" s="8" t="str">
        <f t="shared" si="2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60">
        <v>2</v>
      </c>
      <c r="B7" s="11" t="s">
        <v>1029</v>
      </c>
      <c r="C7" s="68" t="s">
        <v>553</v>
      </c>
      <c r="D7" s="11"/>
      <c r="E7" s="8"/>
      <c r="F7" s="8"/>
      <c r="G7" s="8"/>
      <c r="H7" s="8"/>
      <c r="I7" s="8"/>
      <c r="J7" s="8"/>
      <c r="K7" s="8"/>
      <c r="L7" s="9"/>
      <c r="M7" s="8" t="str">
        <f t="shared" si="1"/>
        <v/>
      </c>
      <c r="N7" s="8" t="str">
        <f t="shared" si="2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60">
        <v>2</v>
      </c>
      <c r="B8" s="11" t="s">
        <v>1030</v>
      </c>
      <c r="C8" s="68" t="s">
        <v>554</v>
      </c>
      <c r="D8" s="11"/>
      <c r="E8" s="8"/>
      <c r="F8" s="8"/>
      <c r="G8" s="8"/>
      <c r="H8" s="8"/>
      <c r="I8" s="8"/>
      <c r="J8" s="8"/>
      <c r="K8" s="8"/>
      <c r="L8" s="9"/>
      <c r="M8" s="8" t="str">
        <f t="shared" si="1"/>
        <v/>
      </c>
      <c r="N8" s="8" t="str">
        <f t="shared" si="2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60">
        <v>2</v>
      </c>
      <c r="B9" s="11" t="s">
        <v>1030</v>
      </c>
      <c r="C9" s="68" t="s">
        <v>72</v>
      </c>
      <c r="D9" s="11"/>
      <c r="E9" s="8"/>
      <c r="F9" s="8"/>
      <c r="G9" s="8"/>
      <c r="H9" s="8"/>
      <c r="I9" s="8"/>
      <c r="J9" s="8"/>
      <c r="K9" s="8"/>
      <c r="L9" s="9"/>
      <c r="M9" s="8" t="str">
        <f t="shared" si="1"/>
        <v/>
      </c>
      <c r="N9" s="8" t="str">
        <f t="shared" si="2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60">
        <v>2</v>
      </c>
      <c r="B10" s="11" t="s">
        <v>182</v>
      </c>
      <c r="C10" s="68"/>
      <c r="D10" s="11"/>
      <c r="E10" s="8"/>
      <c r="F10" s="8"/>
      <c r="G10" s="8"/>
      <c r="H10" s="8"/>
      <c r="I10" s="8"/>
      <c r="J10" s="8"/>
      <c r="K10" s="8"/>
      <c r="L10" s="9"/>
      <c r="M10" s="8" t="str">
        <f t="shared" si="1"/>
        <v/>
      </c>
      <c r="N10" s="8" t="str">
        <f t="shared" si="2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60">
        <v>2</v>
      </c>
      <c r="B11" s="11" t="s">
        <v>71</v>
      </c>
      <c r="C11" s="68" t="s">
        <v>72</v>
      </c>
      <c r="D11" s="11"/>
      <c r="E11" s="8"/>
      <c r="F11" s="8"/>
      <c r="G11" s="8"/>
      <c r="H11" s="8"/>
      <c r="I11" s="8"/>
      <c r="J11" s="8"/>
      <c r="K11" s="8"/>
      <c r="L11" s="9"/>
      <c r="M11" s="8" t="str">
        <f t="shared" si="1"/>
        <v/>
      </c>
      <c r="N11" s="8" t="str">
        <f t="shared" si="2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60">
        <v>2</v>
      </c>
      <c r="B12" s="11" t="s">
        <v>555</v>
      </c>
      <c r="C12" s="68"/>
      <c r="D12" s="11"/>
      <c r="E12" s="8"/>
      <c r="F12" s="8"/>
      <c r="G12" s="8"/>
      <c r="H12" s="8"/>
      <c r="I12" s="8"/>
      <c r="J12" s="8"/>
      <c r="K12" s="8"/>
      <c r="L12" s="9"/>
      <c r="M12" s="8" t="str">
        <f t="shared" si="1"/>
        <v/>
      </c>
      <c r="N12" s="8" t="str">
        <f t="shared" si="2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60">
        <v>2</v>
      </c>
      <c r="B13" s="11" t="s">
        <v>1094</v>
      </c>
      <c r="C13" s="68">
        <v>17684</v>
      </c>
      <c r="D13" s="152"/>
      <c r="E13" s="8"/>
      <c r="F13" s="8"/>
      <c r="G13" s="8"/>
      <c r="H13" s="8"/>
      <c r="I13" s="8"/>
      <c r="J13" s="8"/>
      <c r="K13" s="8"/>
      <c r="L13" s="9"/>
      <c r="M13" s="8"/>
      <c r="N13" s="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60">
        <v>3</v>
      </c>
      <c r="B14" s="11" t="s">
        <v>497</v>
      </c>
      <c r="C14" s="68"/>
      <c r="D14" s="11" t="s">
        <v>586</v>
      </c>
      <c r="E14" s="8"/>
      <c r="F14" s="8"/>
      <c r="G14" s="8"/>
      <c r="H14" s="8"/>
      <c r="I14" s="8"/>
      <c r="J14" s="8"/>
      <c r="K14" s="8"/>
      <c r="L14" s="9"/>
      <c r="M14" s="8" t="str">
        <f t="shared" si="1"/>
        <v/>
      </c>
      <c r="N14" s="8" t="str">
        <f t="shared" si="2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60">
        <v>3</v>
      </c>
      <c r="B15" s="11" t="s">
        <v>497</v>
      </c>
      <c r="C15" s="68"/>
      <c r="D15" s="11" t="s">
        <v>585</v>
      </c>
      <c r="E15" s="8"/>
      <c r="F15" s="8"/>
      <c r="G15" s="8"/>
      <c r="H15" s="8"/>
      <c r="I15" s="8"/>
      <c r="J15" s="8"/>
      <c r="K15" s="8"/>
      <c r="L15" s="9"/>
      <c r="M15" s="8" t="str">
        <f t="shared" si="1"/>
        <v/>
      </c>
      <c r="N15" s="8" t="str">
        <f t="shared" si="2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60">
        <v>3</v>
      </c>
      <c r="B16" s="11" t="s">
        <v>498</v>
      </c>
      <c r="C16" s="68"/>
      <c r="D16" s="11" t="s">
        <v>584</v>
      </c>
      <c r="E16" s="8"/>
      <c r="F16" s="8"/>
      <c r="G16" s="8"/>
      <c r="H16" s="8" t="s">
        <v>1352</v>
      </c>
      <c r="I16" s="8"/>
      <c r="J16" s="8"/>
      <c r="K16" s="8"/>
      <c r="L16" s="164" t="s">
        <v>1880</v>
      </c>
      <c r="M16" s="8" t="str">
        <f t="shared" si="1"/>
        <v>YES</v>
      </c>
      <c r="N16" s="8" t="str">
        <f t="shared" si="2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/>
    </row>
    <row r="17" spans="1:25" ht="21" customHeight="1" x14ac:dyDescent="0.25">
      <c r="A17" s="60">
        <v>3</v>
      </c>
      <c r="B17" s="11" t="s">
        <v>498</v>
      </c>
      <c r="C17" s="68" t="s">
        <v>72</v>
      </c>
      <c r="D17" s="11" t="s">
        <v>583</v>
      </c>
      <c r="E17" s="8"/>
      <c r="F17" s="8"/>
      <c r="G17" s="8"/>
      <c r="H17" s="8"/>
      <c r="I17" s="8"/>
      <c r="J17" s="8"/>
      <c r="K17" s="8"/>
      <c r="L17" s="9"/>
      <c r="M17" s="8" t="str">
        <f t="shared" si="1"/>
        <v/>
      </c>
      <c r="N17" s="8" t="str">
        <f t="shared" si="2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60">
        <v>3</v>
      </c>
      <c r="B18" s="11" t="s">
        <v>1041</v>
      </c>
      <c r="C18" s="68" t="s">
        <v>72</v>
      </c>
      <c r="D18" s="11" t="s">
        <v>582</v>
      </c>
      <c r="E18" s="8"/>
      <c r="F18" s="8"/>
      <c r="G18" s="8"/>
      <c r="H18" s="8"/>
      <c r="I18" s="8"/>
      <c r="J18" s="8"/>
      <c r="K18" s="8"/>
      <c r="L18" s="9"/>
      <c r="M18" s="8" t="str">
        <f t="shared" si="1"/>
        <v/>
      </c>
      <c r="N18" s="8" t="str">
        <f t="shared" si="2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60">
        <v>3</v>
      </c>
      <c r="B19" s="11" t="s">
        <v>1041</v>
      </c>
      <c r="C19" s="68"/>
      <c r="D19" s="11" t="s">
        <v>581</v>
      </c>
      <c r="E19" s="8"/>
      <c r="F19" s="8"/>
      <c r="G19" s="8"/>
      <c r="H19" s="8"/>
      <c r="I19" s="8"/>
      <c r="J19" s="8"/>
      <c r="K19" s="8"/>
      <c r="L19" s="9"/>
      <c r="M19" s="8" t="str">
        <f t="shared" si="1"/>
        <v/>
      </c>
      <c r="N19" s="8" t="str">
        <f t="shared" si="2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60">
        <v>2</v>
      </c>
      <c r="B20" s="11" t="s">
        <v>1039</v>
      </c>
      <c r="C20" s="68">
        <v>17767</v>
      </c>
      <c r="D20" s="11"/>
      <c r="E20" s="8"/>
      <c r="F20" s="8"/>
      <c r="G20" s="8"/>
      <c r="H20" s="8"/>
      <c r="I20" s="8"/>
      <c r="J20" s="8"/>
      <c r="K20" s="8"/>
      <c r="L20" s="9"/>
      <c r="M20" s="8"/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60">
        <v>3</v>
      </c>
      <c r="B21" s="11" t="s">
        <v>524</v>
      </c>
      <c r="C21" s="68"/>
      <c r="D21" s="11" t="s">
        <v>587</v>
      </c>
      <c r="E21" s="8"/>
      <c r="F21" s="8"/>
      <c r="G21" s="8"/>
      <c r="H21" s="8"/>
      <c r="I21" s="8"/>
      <c r="J21" s="8"/>
      <c r="K21" s="8"/>
      <c r="L21" s="9"/>
      <c r="M21" s="8" t="str">
        <f t="shared" si="1"/>
        <v/>
      </c>
      <c r="N21" s="8" t="str">
        <f t="shared" si="2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60">
        <v>3</v>
      </c>
      <c r="B22" s="11" t="s">
        <v>524</v>
      </c>
      <c r="C22" s="68"/>
      <c r="D22" s="11" t="s">
        <v>588</v>
      </c>
      <c r="E22" s="8"/>
      <c r="F22" s="8"/>
      <c r="G22" s="8"/>
      <c r="H22" s="8"/>
      <c r="I22" s="8"/>
      <c r="J22" s="8"/>
      <c r="K22" s="8"/>
      <c r="L22" s="9"/>
      <c r="M22" s="8" t="str">
        <f t="shared" si="1"/>
        <v/>
      </c>
      <c r="N22" s="8" t="str">
        <f t="shared" si="2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60">
        <v>3</v>
      </c>
      <c r="B23" s="11" t="s">
        <v>525</v>
      </c>
      <c r="C23" s="68"/>
      <c r="D23" s="11" t="s">
        <v>588</v>
      </c>
      <c r="E23" s="8"/>
      <c r="F23" s="8"/>
      <c r="G23" s="8"/>
      <c r="H23" s="8"/>
      <c r="I23" s="8"/>
      <c r="J23" s="8"/>
      <c r="K23" s="8"/>
      <c r="L23" s="9"/>
      <c r="M23" s="8" t="str">
        <f t="shared" si="1"/>
        <v/>
      </c>
      <c r="N23" s="8" t="str">
        <f t="shared" si="2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60">
        <v>3</v>
      </c>
      <c r="B24" s="11" t="s">
        <v>525</v>
      </c>
      <c r="C24" s="68" t="s">
        <v>72</v>
      </c>
      <c r="D24" s="11" t="s">
        <v>589</v>
      </c>
      <c r="E24" s="8"/>
      <c r="F24" s="8"/>
      <c r="G24" s="8"/>
      <c r="H24" s="8"/>
      <c r="I24" s="8"/>
      <c r="J24" s="8"/>
      <c r="K24" s="8"/>
      <c r="L24" s="9"/>
      <c r="M24" s="8" t="str">
        <f t="shared" si="1"/>
        <v/>
      </c>
      <c r="N24" s="8" t="str">
        <f t="shared" si="2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60">
        <v>3</v>
      </c>
      <c r="B25" s="11" t="s">
        <v>1091</v>
      </c>
      <c r="C25" s="68" t="s">
        <v>72</v>
      </c>
      <c r="D25" s="11" t="s">
        <v>590</v>
      </c>
      <c r="E25" s="8"/>
      <c r="F25" s="8"/>
      <c r="G25" s="8"/>
      <c r="H25" s="8"/>
      <c r="I25" s="8"/>
      <c r="J25" s="8"/>
      <c r="K25" s="8"/>
      <c r="L25" s="9"/>
      <c r="M25" s="8" t="str">
        <f t="shared" si="1"/>
        <v/>
      </c>
      <c r="N25" s="8" t="str">
        <f t="shared" si="2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60">
        <v>3</v>
      </c>
      <c r="B26" s="11" t="s">
        <v>1091</v>
      </c>
      <c r="C26" s="68"/>
      <c r="D26" s="11" t="s">
        <v>591</v>
      </c>
      <c r="E26" s="8"/>
      <c r="F26" s="8"/>
      <c r="G26" s="8"/>
      <c r="H26" s="8"/>
      <c r="I26" s="8"/>
      <c r="J26" s="8"/>
      <c r="K26" s="8"/>
      <c r="L26" s="9"/>
      <c r="M26" s="8" t="str">
        <f t="shared" si="1"/>
        <v/>
      </c>
      <c r="N26" s="8" t="str">
        <f t="shared" si="2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60">
        <v>2</v>
      </c>
      <c r="B27" s="11" t="s">
        <v>1092</v>
      </c>
      <c r="C27" s="68">
        <v>17874</v>
      </c>
      <c r="D27" s="11"/>
      <c r="E27" s="8"/>
      <c r="F27" s="8"/>
      <c r="G27" s="8"/>
      <c r="H27" s="8"/>
      <c r="I27" s="8"/>
      <c r="J27" s="8"/>
      <c r="K27" s="8"/>
      <c r="L27" s="9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60">
        <v>3</v>
      </c>
      <c r="B28" s="11" t="s">
        <v>526</v>
      </c>
      <c r="C28" s="68"/>
      <c r="D28" s="11" t="s">
        <v>592</v>
      </c>
      <c r="E28" s="8"/>
      <c r="F28" s="8"/>
      <c r="G28" s="8"/>
      <c r="H28" s="8" t="s">
        <v>1350</v>
      </c>
      <c r="I28" s="8"/>
      <c r="J28" s="8"/>
      <c r="K28" s="8"/>
      <c r="L28" s="9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60">
        <v>3</v>
      </c>
      <c r="B29" s="11" t="s">
        <v>526</v>
      </c>
      <c r="C29" s="68"/>
      <c r="D29" s="11" t="s">
        <v>593</v>
      </c>
      <c r="E29" s="8"/>
      <c r="F29" s="8"/>
      <c r="G29" s="8"/>
      <c r="H29" s="8"/>
      <c r="I29" s="8"/>
      <c r="J29" s="8"/>
      <c r="K29" s="8"/>
      <c r="L29" s="9"/>
      <c r="M29" s="8" t="str">
        <f t="shared" si="1"/>
        <v/>
      </c>
      <c r="N29" s="8" t="str">
        <f t="shared" si="2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60">
        <v>3</v>
      </c>
      <c r="B30" s="11" t="s">
        <v>526</v>
      </c>
      <c r="C30" s="68"/>
      <c r="D30" s="11" t="s">
        <v>594</v>
      </c>
      <c r="E30" s="8"/>
      <c r="F30" s="8"/>
      <c r="G30" s="8"/>
      <c r="H30" s="8"/>
      <c r="I30" s="8" t="s">
        <v>1362</v>
      </c>
      <c r="J30" s="8"/>
      <c r="K30" s="8"/>
      <c r="L30" s="164" t="s">
        <v>1880</v>
      </c>
      <c r="M30" s="8" t="str">
        <f t="shared" si="1"/>
        <v>YES</v>
      </c>
      <c r="N30" s="8" t="str">
        <f t="shared" si="2"/>
        <v>YES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</v>
      </c>
    </row>
    <row r="31" spans="1:25" ht="21" customHeight="1" x14ac:dyDescent="0.25">
      <c r="A31" s="60">
        <v>3</v>
      </c>
      <c r="B31" s="11" t="s">
        <v>527</v>
      </c>
      <c r="C31" s="68"/>
      <c r="D31" s="11" t="s">
        <v>595</v>
      </c>
      <c r="E31" s="8"/>
      <c r="F31" s="8"/>
      <c r="G31" s="8"/>
      <c r="H31" s="8"/>
      <c r="I31" s="8"/>
      <c r="J31" s="8"/>
      <c r="K31" s="8"/>
      <c r="L31" s="9"/>
      <c r="M31" s="8" t="str">
        <f t="shared" si="1"/>
        <v/>
      </c>
      <c r="N31" s="8" t="str">
        <f t="shared" si="2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60">
        <v>3</v>
      </c>
      <c r="B32" s="11" t="s">
        <v>527</v>
      </c>
      <c r="C32" s="68" t="s">
        <v>72</v>
      </c>
      <c r="D32" s="11" t="s">
        <v>596</v>
      </c>
      <c r="E32" s="8"/>
      <c r="F32" s="8"/>
      <c r="G32" s="8"/>
      <c r="H32" s="8"/>
      <c r="I32" s="8"/>
      <c r="J32" s="8"/>
      <c r="K32" s="8"/>
      <c r="L32" s="9"/>
      <c r="M32" s="8" t="str">
        <f t="shared" si="1"/>
        <v/>
      </c>
      <c r="N32" s="8" t="str">
        <f t="shared" si="2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60">
        <v>3</v>
      </c>
      <c r="B33" s="11" t="s">
        <v>1102</v>
      </c>
      <c r="C33" s="68" t="s">
        <v>72</v>
      </c>
      <c r="D33" s="11" t="s">
        <v>597</v>
      </c>
      <c r="E33" s="8"/>
      <c r="F33" s="8"/>
      <c r="G33" s="8"/>
      <c r="H33" s="8"/>
      <c r="I33" s="8"/>
      <c r="J33" s="8"/>
      <c r="K33" s="8"/>
      <c r="L33" s="9"/>
      <c r="M33" s="8" t="str">
        <f t="shared" si="1"/>
        <v/>
      </c>
      <c r="N33" s="8" t="str">
        <f t="shared" si="2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60">
        <v>3</v>
      </c>
      <c r="B34" s="11" t="s">
        <v>1102</v>
      </c>
      <c r="C34" s="68"/>
      <c r="D34" s="11" t="s">
        <v>598</v>
      </c>
      <c r="E34" s="8"/>
      <c r="F34" s="8"/>
      <c r="G34" s="8"/>
      <c r="H34" s="8"/>
      <c r="I34" s="8"/>
      <c r="J34" s="8"/>
      <c r="K34" s="8"/>
      <c r="L34" s="9"/>
      <c r="M34" s="8" t="str">
        <f t="shared" si="1"/>
        <v/>
      </c>
      <c r="N34" s="8" t="str">
        <f t="shared" si="2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60">
        <v>2</v>
      </c>
      <c r="B35" s="11" t="s">
        <v>1093</v>
      </c>
      <c r="C35" s="68">
        <v>17659</v>
      </c>
      <c r="D35" s="11"/>
      <c r="E35" s="8"/>
      <c r="F35" s="8"/>
      <c r="G35" s="8"/>
      <c r="H35" s="8"/>
      <c r="I35" s="8"/>
      <c r="J35" s="8"/>
      <c r="K35" s="8"/>
      <c r="L35" s="9"/>
      <c r="M35" s="8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0">
        <v>3</v>
      </c>
      <c r="B36" s="11" t="s">
        <v>528</v>
      </c>
      <c r="C36" s="68"/>
      <c r="D36" s="11" t="s">
        <v>598</v>
      </c>
      <c r="E36" s="8"/>
      <c r="F36" s="8"/>
      <c r="G36" s="8"/>
      <c r="H36" s="8" t="s">
        <v>1350</v>
      </c>
      <c r="I36" s="8" t="s">
        <v>1362</v>
      </c>
      <c r="J36" s="8"/>
      <c r="K36" s="8"/>
      <c r="L36" s="164" t="s">
        <v>1880</v>
      </c>
      <c r="M36" s="8" t="str">
        <f t="shared" si="1"/>
        <v>YES</v>
      </c>
      <c r="N36" s="8" t="str">
        <f t="shared" si="2"/>
        <v>YES</v>
      </c>
      <c r="O36" s="5"/>
      <c r="P36" s="5"/>
      <c r="Q36" s="5"/>
      <c r="R36" s="5"/>
      <c r="S36" s="5"/>
      <c r="T36" s="5"/>
      <c r="U36" s="5">
        <v>1</v>
      </c>
      <c r="V36" s="5"/>
      <c r="W36" s="5"/>
      <c r="X36" s="5">
        <v>1</v>
      </c>
      <c r="Y36" s="5"/>
    </row>
    <row r="37" spans="1:25" ht="21" customHeight="1" x14ac:dyDescent="0.25">
      <c r="A37" s="60">
        <v>3</v>
      </c>
      <c r="B37" s="11" t="s">
        <v>528</v>
      </c>
      <c r="C37" s="68"/>
      <c r="D37" s="11" t="s">
        <v>599</v>
      </c>
      <c r="E37" s="8"/>
      <c r="F37" s="8"/>
      <c r="G37" s="8"/>
      <c r="H37" s="8"/>
      <c r="I37" s="8"/>
      <c r="J37" s="8"/>
      <c r="K37" s="8"/>
      <c r="L37" s="9"/>
      <c r="M37" s="8" t="str">
        <f t="shared" si="1"/>
        <v/>
      </c>
      <c r="N37" s="8" t="str">
        <f t="shared" si="2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60">
        <v>3</v>
      </c>
      <c r="B38" s="11" t="s">
        <v>529</v>
      </c>
      <c r="C38" s="68"/>
      <c r="D38" s="11" t="s">
        <v>600</v>
      </c>
      <c r="E38" s="8"/>
      <c r="F38" s="8"/>
      <c r="G38" s="8"/>
      <c r="H38" s="8"/>
      <c r="I38" s="8" t="s">
        <v>1362</v>
      </c>
      <c r="J38" s="8"/>
      <c r="K38" s="8"/>
      <c r="L38" s="164" t="s">
        <v>1880</v>
      </c>
      <c r="M38" s="8" t="str">
        <f t="shared" si="1"/>
        <v>YES</v>
      </c>
      <c r="N38" s="8" t="str">
        <f t="shared" si="2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>
        <v>1</v>
      </c>
      <c r="Y38" s="5"/>
    </row>
    <row r="39" spans="1:25" ht="21" customHeight="1" x14ac:dyDescent="0.25">
      <c r="A39" s="60">
        <v>3</v>
      </c>
      <c r="B39" s="11" t="s">
        <v>529</v>
      </c>
      <c r="C39" s="68" t="s">
        <v>72</v>
      </c>
      <c r="D39" s="11" t="s">
        <v>601</v>
      </c>
      <c r="E39" s="8"/>
      <c r="F39" s="8"/>
      <c r="G39" s="8"/>
      <c r="H39" s="8"/>
      <c r="I39" s="8" t="s">
        <v>1362</v>
      </c>
      <c r="J39" s="8"/>
      <c r="K39" s="8"/>
      <c r="L39" s="164" t="s">
        <v>1880</v>
      </c>
      <c r="M39" s="8" t="str">
        <f t="shared" si="1"/>
        <v>YES</v>
      </c>
      <c r="N39" s="8" t="str">
        <f t="shared" si="2"/>
        <v>YES</v>
      </c>
      <c r="O39" s="5"/>
      <c r="P39" s="5"/>
      <c r="Q39" s="5"/>
      <c r="R39" s="5"/>
      <c r="S39" s="5"/>
      <c r="T39" s="5"/>
      <c r="U39" s="5"/>
      <c r="V39" s="5"/>
      <c r="W39" s="5"/>
      <c r="X39" s="5">
        <v>1</v>
      </c>
      <c r="Y39" s="5"/>
    </row>
    <row r="40" spans="1:25" ht="21" customHeight="1" x14ac:dyDescent="0.25">
      <c r="A40" s="60">
        <v>3</v>
      </c>
      <c r="B40" s="11" t="s">
        <v>1040</v>
      </c>
      <c r="C40" s="68" t="s">
        <v>72</v>
      </c>
      <c r="D40" s="11" t="s">
        <v>602</v>
      </c>
      <c r="E40" s="8"/>
      <c r="F40" s="8"/>
      <c r="G40" s="8"/>
      <c r="H40" s="8"/>
      <c r="I40" s="8"/>
      <c r="J40" s="8"/>
      <c r="K40" s="8"/>
      <c r="L40" s="9"/>
      <c r="M40" s="8" t="str">
        <f t="shared" si="1"/>
        <v/>
      </c>
      <c r="N40" s="8" t="str">
        <f t="shared" si="2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60">
        <v>3</v>
      </c>
      <c r="B41" s="11" t="s">
        <v>1407</v>
      </c>
      <c r="C41" s="68">
        <v>17768</v>
      </c>
      <c r="D41" s="11"/>
      <c r="E41" s="8"/>
      <c r="F41" s="8"/>
      <c r="G41" s="8"/>
      <c r="H41" s="8"/>
      <c r="I41" s="8"/>
      <c r="J41" s="8"/>
      <c r="K41" s="8"/>
      <c r="L41" s="9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60">
        <v>4</v>
      </c>
      <c r="B42" s="11" t="s">
        <v>1103</v>
      </c>
      <c r="C42" s="68"/>
      <c r="D42" s="91" t="s">
        <v>592</v>
      </c>
      <c r="E42" s="8"/>
      <c r="F42" s="8"/>
      <c r="G42" s="8"/>
      <c r="H42" s="8"/>
      <c r="I42" s="8"/>
      <c r="J42" s="8"/>
      <c r="K42" s="8"/>
      <c r="L42" s="9"/>
      <c r="M42" s="8" t="str">
        <f t="shared" si="1"/>
        <v/>
      </c>
      <c r="N42" s="8" t="str">
        <f t="shared" si="2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60">
        <v>4</v>
      </c>
      <c r="B43" s="11" t="s">
        <v>1103</v>
      </c>
      <c r="C43" s="68" t="s">
        <v>72</v>
      </c>
      <c r="D43" s="91" t="s">
        <v>593</v>
      </c>
      <c r="E43" s="8"/>
      <c r="F43" s="8"/>
      <c r="G43" s="8"/>
      <c r="H43" s="8"/>
      <c r="I43" s="8"/>
      <c r="J43" s="8"/>
      <c r="K43" s="8"/>
      <c r="L43" s="9"/>
      <c r="M43" s="8" t="str">
        <f t="shared" si="1"/>
        <v/>
      </c>
      <c r="N43" s="8" t="str">
        <f t="shared" si="2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60">
        <v>4</v>
      </c>
      <c r="B44" s="11" t="s">
        <v>1104</v>
      </c>
      <c r="C44" s="68" t="s">
        <v>72</v>
      </c>
      <c r="D44" s="91" t="s">
        <v>594</v>
      </c>
      <c r="E44" s="8"/>
      <c r="F44" s="8"/>
      <c r="G44" s="8"/>
      <c r="H44" s="8"/>
      <c r="I44" s="8"/>
      <c r="J44" s="8"/>
      <c r="K44" s="8"/>
      <c r="L44" s="9"/>
      <c r="M44" s="8" t="str">
        <f t="shared" si="1"/>
        <v/>
      </c>
      <c r="N44" s="8" t="str">
        <f t="shared" si="2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60">
        <v>4</v>
      </c>
      <c r="B45" s="11" t="s">
        <v>1104</v>
      </c>
      <c r="C45" s="68"/>
      <c r="D45" s="91" t="s">
        <v>595</v>
      </c>
      <c r="E45" s="8"/>
      <c r="F45" s="8"/>
      <c r="G45" s="8"/>
      <c r="H45" s="8" t="s">
        <v>1350</v>
      </c>
      <c r="I45" s="8"/>
      <c r="J45" s="8"/>
      <c r="K45" s="8"/>
      <c r="L45" s="164" t="s">
        <v>1880</v>
      </c>
      <c r="M45" s="8" t="str">
        <f t="shared" si="1"/>
        <v>YES</v>
      </c>
      <c r="N45" s="8" t="str">
        <f t="shared" si="2"/>
        <v>YES</v>
      </c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</row>
    <row r="46" spans="1:25" ht="21" customHeight="1" x14ac:dyDescent="0.25">
      <c r="A46" s="60">
        <v>4</v>
      </c>
      <c r="B46" s="11" t="s">
        <v>1105</v>
      </c>
      <c r="C46" s="68"/>
      <c r="D46" s="91" t="s">
        <v>596</v>
      </c>
      <c r="E46" s="8"/>
      <c r="F46" s="8"/>
      <c r="G46" s="8"/>
      <c r="H46" s="8"/>
      <c r="I46" s="8"/>
      <c r="J46" s="8"/>
      <c r="K46" s="8"/>
      <c r="L46" s="9"/>
      <c r="M46" s="8" t="str">
        <f t="shared" si="1"/>
        <v/>
      </c>
      <c r="N46" s="8" t="str">
        <f t="shared" si="2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60">
        <v>4</v>
      </c>
      <c r="B47" s="11" t="s">
        <v>1105</v>
      </c>
      <c r="C47" s="68"/>
      <c r="D47" s="91" t="s">
        <v>597</v>
      </c>
      <c r="E47" s="8"/>
      <c r="F47" s="8"/>
      <c r="G47" s="8"/>
      <c r="H47" s="8"/>
      <c r="I47" s="8"/>
      <c r="J47" s="8"/>
      <c r="K47" s="8"/>
      <c r="L47" s="9"/>
      <c r="M47" s="8" t="str">
        <f t="shared" si="1"/>
        <v/>
      </c>
      <c r="N47" s="8" t="str">
        <f t="shared" si="2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60">
        <v>3</v>
      </c>
      <c r="B48" s="11" t="s">
        <v>1388</v>
      </c>
      <c r="C48" s="68">
        <v>17621</v>
      </c>
      <c r="D48" s="91"/>
      <c r="E48" s="8"/>
      <c r="F48" s="8"/>
      <c r="G48" s="8"/>
      <c r="H48" s="8"/>
      <c r="I48" s="8"/>
      <c r="J48" s="8"/>
      <c r="K48" s="8"/>
      <c r="L48" s="9"/>
      <c r="M48" s="8"/>
      <c r="N48" s="8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60">
        <v>4</v>
      </c>
      <c r="B49" s="11" t="s">
        <v>1106</v>
      </c>
      <c r="C49" s="68"/>
      <c r="D49" s="11" t="s">
        <v>987</v>
      </c>
      <c r="E49" s="8"/>
      <c r="F49" s="8"/>
      <c r="G49" s="8"/>
      <c r="H49" s="8"/>
      <c r="I49" s="8"/>
      <c r="J49" s="8"/>
      <c r="K49" s="8"/>
      <c r="L49" s="9"/>
      <c r="M49" s="8" t="str">
        <f t="shared" si="1"/>
        <v/>
      </c>
      <c r="N49" s="8" t="str">
        <f t="shared" si="2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60">
        <v>4</v>
      </c>
      <c r="B50" s="11" t="s">
        <v>1107</v>
      </c>
      <c r="C50" s="68"/>
      <c r="D50" s="11" t="s">
        <v>988</v>
      </c>
      <c r="E50" s="8"/>
      <c r="F50" s="8"/>
      <c r="G50" s="8"/>
      <c r="H50" s="8"/>
      <c r="I50" s="8"/>
      <c r="J50" s="8"/>
      <c r="K50" s="8"/>
      <c r="L50" s="9"/>
      <c r="M50" s="8" t="str">
        <f t="shared" si="1"/>
        <v/>
      </c>
      <c r="N50" s="8" t="str">
        <f t="shared" si="2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60">
        <v>4</v>
      </c>
      <c r="B51" s="11" t="s">
        <v>1107</v>
      </c>
      <c r="C51" s="68" t="s">
        <v>72</v>
      </c>
      <c r="D51" s="11" t="s">
        <v>989</v>
      </c>
      <c r="E51" s="8"/>
      <c r="F51" s="8"/>
      <c r="G51" s="8"/>
      <c r="H51" s="8" t="s">
        <v>1350</v>
      </c>
      <c r="I51" s="8"/>
      <c r="J51" s="8"/>
      <c r="K51" s="8"/>
      <c r="L51" s="164" t="s">
        <v>1880</v>
      </c>
      <c r="M51" s="8" t="str">
        <f t="shared" si="1"/>
        <v>YES</v>
      </c>
      <c r="N51" s="8" t="str">
        <f t="shared" si="2"/>
        <v>YES</v>
      </c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/>
    </row>
    <row r="52" spans="1:25" ht="21" customHeight="1" x14ac:dyDescent="0.25">
      <c r="A52" s="60">
        <v>4</v>
      </c>
      <c r="B52" s="11" t="s">
        <v>1108</v>
      </c>
      <c r="C52" s="68" t="s">
        <v>72</v>
      </c>
      <c r="D52" s="11" t="s">
        <v>990</v>
      </c>
      <c r="E52" s="8"/>
      <c r="F52" s="8"/>
      <c r="G52" s="8"/>
      <c r="H52" s="8"/>
      <c r="I52" s="8"/>
      <c r="J52" s="8"/>
      <c r="K52" s="8"/>
      <c r="L52" s="9"/>
      <c r="M52" s="8" t="str">
        <f t="shared" si="1"/>
        <v/>
      </c>
      <c r="N52" s="8" t="str">
        <f t="shared" si="2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60">
        <v>4</v>
      </c>
      <c r="B53" s="11" t="s">
        <v>1108</v>
      </c>
      <c r="C53" s="68"/>
      <c r="D53" s="11" t="s">
        <v>991</v>
      </c>
      <c r="E53" s="8"/>
      <c r="F53" s="8"/>
      <c r="G53" s="8"/>
      <c r="H53" s="8"/>
      <c r="I53" s="8"/>
      <c r="J53" s="8"/>
      <c r="K53" s="8"/>
      <c r="L53" s="9"/>
      <c r="M53" s="8" t="str">
        <f t="shared" si="1"/>
        <v/>
      </c>
      <c r="N53" s="8" t="str">
        <f t="shared" si="2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60">
        <v>4</v>
      </c>
      <c r="B54" s="11" t="s">
        <v>1408</v>
      </c>
      <c r="C54" s="68">
        <v>17710</v>
      </c>
      <c r="D54" s="11"/>
      <c r="E54" s="8"/>
      <c r="F54" s="8"/>
      <c r="G54" s="8"/>
      <c r="H54" s="8"/>
      <c r="I54" s="8"/>
      <c r="J54" s="8"/>
      <c r="K54" s="8"/>
      <c r="L54" s="9"/>
      <c r="M54" s="8"/>
      <c r="N54" s="8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60">
        <v>4</v>
      </c>
      <c r="B55" s="11" t="s">
        <v>1109</v>
      </c>
      <c r="C55" s="68"/>
      <c r="D55" s="11" t="s">
        <v>993</v>
      </c>
      <c r="E55" s="8"/>
      <c r="F55" s="8"/>
      <c r="G55" s="8"/>
      <c r="H55" s="8"/>
      <c r="I55" s="8"/>
      <c r="J55" s="8"/>
      <c r="K55" s="8"/>
      <c r="L55" s="9"/>
      <c r="M55" s="8" t="str">
        <f t="shared" si="1"/>
        <v/>
      </c>
      <c r="N55" s="8" t="str">
        <f t="shared" si="2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60">
        <v>4</v>
      </c>
      <c r="B56" s="11" t="s">
        <v>1109</v>
      </c>
      <c r="C56" s="68"/>
      <c r="D56" s="11" t="s">
        <v>992</v>
      </c>
      <c r="E56" s="8"/>
      <c r="F56" s="8"/>
      <c r="G56" s="8"/>
      <c r="H56" s="8" t="s">
        <v>1350</v>
      </c>
      <c r="I56" s="8"/>
      <c r="J56" s="8"/>
      <c r="K56" s="8"/>
      <c r="L56" s="164" t="s">
        <v>1880</v>
      </c>
      <c r="M56" s="8" t="str">
        <f t="shared" si="1"/>
        <v>YES</v>
      </c>
      <c r="N56" s="8" t="str">
        <f t="shared" si="2"/>
        <v>YES</v>
      </c>
      <c r="O56" s="5"/>
      <c r="P56" s="5"/>
      <c r="Q56" s="5">
        <v>1</v>
      </c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60">
        <v>4</v>
      </c>
      <c r="B57" s="11" t="s">
        <v>1110</v>
      </c>
      <c r="C57" s="68"/>
      <c r="D57" s="11" t="s">
        <v>1389</v>
      </c>
      <c r="E57" s="8"/>
      <c r="F57" s="8"/>
      <c r="G57" s="8"/>
      <c r="H57" s="8" t="s">
        <v>1350</v>
      </c>
      <c r="I57" s="8"/>
      <c r="J57" s="8"/>
      <c r="K57" s="8"/>
      <c r="L57" s="9"/>
      <c r="M57" s="8"/>
      <c r="N57" s="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60">
        <v>4</v>
      </c>
      <c r="B58" s="11" t="s">
        <v>1110</v>
      </c>
      <c r="C58" s="68"/>
      <c r="D58" s="11" t="s">
        <v>994</v>
      </c>
      <c r="E58" s="8"/>
      <c r="F58" s="8"/>
      <c r="G58" s="8"/>
      <c r="H58" s="8"/>
      <c r="I58" s="8" t="s">
        <v>1362</v>
      </c>
      <c r="J58" s="8"/>
      <c r="K58" s="8"/>
      <c r="L58" s="164" t="s">
        <v>1880</v>
      </c>
      <c r="M58" s="8" t="str">
        <f t="shared" si="1"/>
        <v>YES</v>
      </c>
      <c r="N58" s="8" t="str">
        <f t="shared" si="2"/>
        <v>YES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1</v>
      </c>
    </row>
    <row r="59" spans="1:25" ht="21" customHeight="1" x14ac:dyDescent="0.25">
      <c r="A59" s="60">
        <v>4</v>
      </c>
      <c r="B59" s="11" t="s">
        <v>1110</v>
      </c>
      <c r="C59" s="68" t="s">
        <v>72</v>
      </c>
      <c r="D59" s="11" t="s">
        <v>995</v>
      </c>
      <c r="E59" s="8"/>
      <c r="F59" s="8"/>
      <c r="G59" s="8"/>
      <c r="H59" s="8" t="s">
        <v>1350</v>
      </c>
      <c r="I59" s="8"/>
      <c r="J59" s="8"/>
      <c r="K59" s="8"/>
      <c r="L59" s="164" t="s">
        <v>1880</v>
      </c>
      <c r="M59" s="8" t="str">
        <f t="shared" si="1"/>
        <v>YES</v>
      </c>
      <c r="N59" s="8" t="str">
        <f t="shared" si="2"/>
        <v>YES</v>
      </c>
      <c r="O59" s="5"/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</row>
    <row r="60" spans="1:25" ht="21" customHeight="1" x14ac:dyDescent="0.25">
      <c r="A60" s="60">
        <v>4</v>
      </c>
      <c r="B60" s="11" t="s">
        <v>1111</v>
      </c>
      <c r="C60" s="68" t="s">
        <v>72</v>
      </c>
      <c r="D60" s="11" t="s">
        <v>996</v>
      </c>
      <c r="E60" s="8"/>
      <c r="F60" s="8"/>
      <c r="G60" s="8"/>
      <c r="H60" s="8"/>
      <c r="I60" s="8"/>
      <c r="J60" s="8"/>
      <c r="K60" s="8"/>
      <c r="L60" s="9"/>
      <c r="M60" s="8" t="str">
        <f t="shared" si="1"/>
        <v/>
      </c>
      <c r="N60" s="8" t="str">
        <f t="shared" si="2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60">
        <v>4</v>
      </c>
      <c r="B61" s="11" t="s">
        <v>1111</v>
      </c>
      <c r="C61" s="68"/>
      <c r="D61" s="11" t="s">
        <v>997</v>
      </c>
      <c r="E61" s="8"/>
      <c r="F61" s="8"/>
      <c r="G61" s="8"/>
      <c r="H61" s="8"/>
      <c r="I61" s="8"/>
      <c r="J61" s="8"/>
      <c r="K61" s="8"/>
      <c r="L61" s="9"/>
      <c r="M61" s="8" t="str">
        <f t="shared" si="1"/>
        <v/>
      </c>
      <c r="N61" s="8" t="str">
        <f t="shared" si="2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60">
        <v>4</v>
      </c>
      <c r="B62" s="11" t="s">
        <v>1390</v>
      </c>
      <c r="C62" s="68">
        <v>17743</v>
      </c>
      <c r="D62" s="11"/>
      <c r="E62" s="8"/>
      <c r="F62" s="8"/>
      <c r="G62" s="8"/>
      <c r="H62" s="8"/>
      <c r="I62" s="8"/>
      <c r="J62" s="8"/>
      <c r="K62" s="8"/>
      <c r="L62" s="9"/>
      <c r="M62" s="8"/>
      <c r="N62" s="8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60">
        <v>4</v>
      </c>
      <c r="B63" s="11" t="s">
        <v>1112</v>
      </c>
      <c r="C63" s="68"/>
      <c r="D63" s="11" t="s">
        <v>587</v>
      </c>
      <c r="E63" s="8"/>
      <c r="F63" s="8"/>
      <c r="G63" s="8"/>
      <c r="H63" s="8" t="s">
        <v>1350</v>
      </c>
      <c r="I63" s="8"/>
      <c r="J63" s="8"/>
      <c r="K63" s="8"/>
      <c r="L63" s="9"/>
      <c r="M63" s="8"/>
      <c r="N63" s="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60">
        <v>4</v>
      </c>
      <c r="B64" s="11" t="s">
        <v>1112</v>
      </c>
      <c r="C64" s="68"/>
      <c r="D64" s="11" t="s">
        <v>588</v>
      </c>
      <c r="E64" s="8"/>
      <c r="F64" s="8"/>
      <c r="G64" s="8"/>
      <c r="H64" s="8" t="s">
        <v>1350</v>
      </c>
      <c r="I64" s="8"/>
      <c r="J64" s="8"/>
      <c r="K64" s="8"/>
      <c r="L64" s="164" t="s">
        <v>1880</v>
      </c>
      <c r="M64" s="8" t="str">
        <f t="shared" si="1"/>
        <v>YES</v>
      </c>
      <c r="N64" s="8" t="str">
        <f t="shared" si="2"/>
        <v>YES</v>
      </c>
      <c r="O64" s="5"/>
      <c r="P64" s="5"/>
      <c r="Q64" s="5"/>
      <c r="R64" s="5">
        <v>1</v>
      </c>
      <c r="S64" s="5"/>
      <c r="T64" s="5"/>
      <c r="U64" s="5">
        <v>1</v>
      </c>
      <c r="V64" s="5"/>
      <c r="W64" s="5"/>
      <c r="X64" s="5"/>
      <c r="Y64" s="5"/>
    </row>
    <row r="65" spans="1:25" ht="21" customHeight="1" x14ac:dyDescent="0.25">
      <c r="A65" s="60">
        <v>4</v>
      </c>
      <c r="B65" s="11" t="s">
        <v>1113</v>
      </c>
      <c r="C65" s="68"/>
      <c r="D65" s="11" t="s">
        <v>589</v>
      </c>
      <c r="E65" s="8"/>
      <c r="F65" s="8"/>
      <c r="G65" s="8"/>
      <c r="H65" s="8" t="s">
        <v>1352</v>
      </c>
      <c r="I65" s="8"/>
      <c r="J65" s="8"/>
      <c r="K65" s="8"/>
      <c r="L65" s="164" t="s">
        <v>1880</v>
      </c>
      <c r="M65" s="8" t="str">
        <f t="shared" si="1"/>
        <v>YES</v>
      </c>
      <c r="N65" s="8" t="str">
        <f t="shared" si="2"/>
        <v>YES</v>
      </c>
      <c r="O65" s="5"/>
      <c r="P65" s="5"/>
      <c r="Q65" s="5"/>
      <c r="R65" s="5"/>
      <c r="S65" s="5"/>
      <c r="T65" s="5"/>
      <c r="U65" s="5">
        <v>1</v>
      </c>
      <c r="V65" s="5"/>
      <c r="W65" s="5"/>
      <c r="X65" s="5"/>
      <c r="Y65" s="5"/>
    </row>
    <row r="66" spans="1:25" ht="21" customHeight="1" x14ac:dyDescent="0.25">
      <c r="A66" s="60">
        <v>4</v>
      </c>
      <c r="B66" s="11" t="s">
        <v>1113</v>
      </c>
      <c r="C66" s="68" t="s">
        <v>72</v>
      </c>
      <c r="D66" s="11" t="s">
        <v>590</v>
      </c>
      <c r="E66" s="8"/>
      <c r="F66" s="8"/>
      <c r="G66" s="8"/>
      <c r="H66" s="8" t="s">
        <v>1350</v>
      </c>
      <c r="I66" s="8"/>
      <c r="J66" s="8"/>
      <c r="K66" s="8"/>
      <c r="L66" s="164" t="s">
        <v>1880</v>
      </c>
      <c r="M66" s="8" t="str">
        <f t="shared" si="1"/>
        <v>YES</v>
      </c>
      <c r="N66" s="8" t="str">
        <f t="shared" si="2"/>
        <v>YES</v>
      </c>
      <c r="O66" s="5"/>
      <c r="P66" s="5"/>
      <c r="Q66" s="5"/>
      <c r="R66" s="5"/>
      <c r="S66" s="5"/>
      <c r="T66" s="5"/>
      <c r="U66" s="5">
        <v>1</v>
      </c>
      <c r="V66" s="5"/>
      <c r="W66" s="5"/>
      <c r="X66" s="5"/>
      <c r="Y66" s="5"/>
    </row>
    <row r="67" spans="1:25" ht="21" customHeight="1" x14ac:dyDescent="0.25">
      <c r="A67" s="60">
        <v>4</v>
      </c>
      <c r="B67" s="11" t="s">
        <v>1114</v>
      </c>
      <c r="C67" s="68" t="s">
        <v>72</v>
      </c>
      <c r="D67" s="11" t="s">
        <v>591</v>
      </c>
      <c r="E67" s="8"/>
      <c r="F67" s="8"/>
      <c r="G67" s="8"/>
      <c r="H67" s="8"/>
      <c r="I67" s="8"/>
      <c r="J67" s="8"/>
      <c r="K67" s="8"/>
      <c r="L67" s="9"/>
      <c r="M67" s="8" t="str">
        <f t="shared" si="1"/>
        <v/>
      </c>
      <c r="N67" s="8" t="str">
        <f t="shared" si="2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60">
        <v>4</v>
      </c>
      <c r="B68" s="11" t="s">
        <v>1391</v>
      </c>
      <c r="C68" s="68">
        <v>17660</v>
      </c>
      <c r="D68" s="11"/>
      <c r="E68" s="8"/>
      <c r="F68" s="8"/>
      <c r="G68" s="8"/>
      <c r="H68" s="8"/>
      <c r="I68" s="8"/>
      <c r="J68" s="8"/>
      <c r="K68" s="8"/>
      <c r="L68" s="9"/>
      <c r="M68" s="8"/>
      <c r="N68" s="8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60">
        <v>5</v>
      </c>
      <c r="B69" s="11" t="s">
        <v>1115</v>
      </c>
      <c r="C69" s="68"/>
      <c r="D69" s="11" t="s">
        <v>998</v>
      </c>
      <c r="E69" s="8"/>
      <c r="F69" s="8"/>
      <c r="G69" s="8"/>
      <c r="H69" s="8"/>
      <c r="I69" s="8"/>
      <c r="J69" s="8"/>
      <c r="K69" s="8"/>
      <c r="L69" s="9"/>
      <c r="M69" s="8" t="str">
        <f t="shared" si="1"/>
        <v/>
      </c>
      <c r="N69" s="8" t="str">
        <f t="shared" si="2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60">
        <v>5</v>
      </c>
      <c r="B70" s="11" t="s">
        <v>1115</v>
      </c>
      <c r="C70" s="68"/>
      <c r="D70" s="11" t="s">
        <v>659</v>
      </c>
      <c r="E70" s="8"/>
      <c r="F70" s="8"/>
      <c r="G70" s="8"/>
      <c r="H70" s="8"/>
      <c r="I70" s="8"/>
      <c r="J70" s="8"/>
      <c r="K70" s="8"/>
      <c r="L70" s="9"/>
      <c r="M70" s="8" t="str">
        <f t="shared" si="1"/>
        <v/>
      </c>
      <c r="N70" s="8" t="str">
        <f t="shared" si="2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60">
        <v>5</v>
      </c>
      <c r="B71" s="11" t="s">
        <v>1116</v>
      </c>
      <c r="C71" s="68"/>
      <c r="D71" s="11" t="s">
        <v>660</v>
      </c>
      <c r="E71" s="8"/>
      <c r="F71" s="8"/>
      <c r="G71" s="8"/>
      <c r="H71" s="8" t="s">
        <v>1350</v>
      </c>
      <c r="I71" s="8" t="s">
        <v>1350</v>
      </c>
      <c r="J71" s="8"/>
      <c r="K71" s="8"/>
      <c r="L71" s="164" t="s">
        <v>1880</v>
      </c>
      <c r="M71" s="8" t="str">
        <f t="shared" si="1"/>
        <v>YES</v>
      </c>
      <c r="N71" s="8" t="str">
        <f t="shared" si="2"/>
        <v>YES</v>
      </c>
      <c r="O71" s="5"/>
      <c r="P71" s="5"/>
      <c r="Q71" s="5">
        <v>1</v>
      </c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60">
        <v>5</v>
      </c>
      <c r="B72" s="11" t="s">
        <v>1116</v>
      </c>
      <c r="C72" s="68"/>
      <c r="D72" s="11" t="s">
        <v>661</v>
      </c>
      <c r="E72" s="8"/>
      <c r="F72" s="8"/>
      <c r="G72" s="8"/>
      <c r="H72" s="8" t="s">
        <v>1350</v>
      </c>
      <c r="I72" s="8"/>
      <c r="J72" s="8"/>
      <c r="K72" s="8"/>
      <c r="L72" s="164" t="s">
        <v>1880</v>
      </c>
      <c r="M72" s="8" t="str">
        <f t="shared" si="1"/>
        <v>YES</v>
      </c>
      <c r="N72" s="8" t="str">
        <f t="shared" si="2"/>
        <v>YES</v>
      </c>
      <c r="O72" s="5"/>
      <c r="P72" s="5"/>
      <c r="Q72" s="5"/>
      <c r="R72" s="5"/>
      <c r="S72" s="5"/>
      <c r="T72" s="5"/>
      <c r="U72" s="5">
        <v>1</v>
      </c>
      <c r="V72" s="5"/>
      <c r="W72" s="5"/>
      <c r="X72" s="5"/>
      <c r="Y72" s="5"/>
    </row>
    <row r="73" spans="1:25" ht="21" customHeight="1" x14ac:dyDescent="0.25">
      <c r="A73" s="60">
        <v>5</v>
      </c>
      <c r="B73" s="11" t="s">
        <v>1117</v>
      </c>
      <c r="C73" s="68" t="s">
        <v>72</v>
      </c>
      <c r="D73" s="11" t="s">
        <v>662</v>
      </c>
      <c r="E73" s="8"/>
      <c r="F73" s="8"/>
      <c r="G73" s="8"/>
      <c r="H73" s="8"/>
      <c r="I73" s="8"/>
      <c r="J73" s="8"/>
      <c r="K73" s="8"/>
      <c r="L73" s="9"/>
      <c r="M73" s="8" t="str">
        <f t="shared" si="1"/>
        <v/>
      </c>
      <c r="N73" s="8" t="str">
        <f t="shared" si="2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60">
        <v>5</v>
      </c>
      <c r="B74" s="11" t="s">
        <v>1117</v>
      </c>
      <c r="C74" s="68"/>
      <c r="D74" s="11" t="s">
        <v>663</v>
      </c>
      <c r="E74" s="8"/>
      <c r="F74" s="8"/>
      <c r="G74" s="8"/>
      <c r="H74" s="8"/>
      <c r="I74" s="8" t="s">
        <v>1362</v>
      </c>
      <c r="J74" s="8"/>
      <c r="K74" s="8"/>
      <c r="L74" s="164" t="s">
        <v>1880</v>
      </c>
      <c r="M74" s="8" t="str">
        <f t="shared" si="1"/>
        <v>YES</v>
      </c>
      <c r="N74" s="8" t="str">
        <f t="shared" si="2"/>
        <v>YES</v>
      </c>
      <c r="O74" s="5"/>
      <c r="P74" s="5"/>
      <c r="Q74" s="5"/>
      <c r="R74" s="5"/>
      <c r="S74" s="5"/>
      <c r="T74" s="5"/>
      <c r="U74" s="5"/>
      <c r="V74" s="5"/>
      <c r="W74" s="5"/>
      <c r="X74" s="5">
        <v>1</v>
      </c>
      <c r="Y74" s="5"/>
    </row>
    <row r="75" spans="1:25" ht="21" customHeight="1" x14ac:dyDescent="0.25">
      <c r="A75" s="60">
        <v>5</v>
      </c>
      <c r="B75" s="11" t="s">
        <v>1409</v>
      </c>
      <c r="C75" s="68">
        <v>17685</v>
      </c>
      <c r="D75" s="11"/>
      <c r="E75" s="8"/>
      <c r="F75" s="8"/>
      <c r="G75" s="8"/>
      <c r="H75" s="8"/>
      <c r="I75" s="8"/>
      <c r="J75" s="8"/>
      <c r="K75" s="8"/>
      <c r="L75" s="9"/>
      <c r="M75" s="8"/>
      <c r="N75" s="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60">
        <v>5</v>
      </c>
      <c r="B76" s="11" t="s">
        <v>1118</v>
      </c>
      <c r="C76" s="68"/>
      <c r="D76" s="11" t="s">
        <v>681</v>
      </c>
      <c r="E76" s="8"/>
      <c r="F76" s="8"/>
      <c r="G76" s="8"/>
      <c r="H76" s="8"/>
      <c r="I76" s="8"/>
      <c r="J76" s="8"/>
      <c r="K76" s="8"/>
      <c r="L76" s="9"/>
      <c r="M76" s="8" t="str">
        <f t="shared" si="1"/>
        <v/>
      </c>
      <c r="N76" s="8" t="str">
        <f t="shared" si="2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60">
        <v>5</v>
      </c>
      <c r="B77" s="11" t="s">
        <v>1119</v>
      </c>
      <c r="C77" s="68"/>
      <c r="D77" s="11" t="s">
        <v>682</v>
      </c>
      <c r="E77" s="8"/>
      <c r="F77" s="8"/>
      <c r="G77" s="8"/>
      <c r="H77" s="8"/>
      <c r="I77" s="8"/>
      <c r="J77" s="8"/>
      <c r="K77" s="8"/>
      <c r="L77" s="9"/>
      <c r="M77" s="8" t="str">
        <f t="shared" si="1"/>
        <v/>
      </c>
      <c r="N77" s="8" t="str">
        <f t="shared" si="2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60">
        <v>5</v>
      </c>
      <c r="B78" s="11" t="s">
        <v>1119</v>
      </c>
      <c r="C78" s="68" t="s">
        <v>72</v>
      </c>
      <c r="D78" s="11" t="s">
        <v>683</v>
      </c>
      <c r="E78" s="8"/>
      <c r="F78" s="8"/>
      <c r="G78" s="8"/>
      <c r="H78" s="8" t="s">
        <v>1350</v>
      </c>
      <c r="I78" s="8"/>
      <c r="J78" s="8"/>
      <c r="K78" s="8"/>
      <c r="L78" s="164" t="s">
        <v>1880</v>
      </c>
      <c r="M78" s="8" t="str">
        <f t="shared" si="1"/>
        <v>YES</v>
      </c>
      <c r="N78" s="8" t="str">
        <f t="shared" si="2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</row>
    <row r="79" spans="1:25" ht="21" customHeight="1" x14ac:dyDescent="0.25">
      <c r="A79" s="60">
        <v>5</v>
      </c>
      <c r="B79" s="11" t="s">
        <v>1120</v>
      </c>
      <c r="C79" s="68" t="s">
        <v>72</v>
      </c>
      <c r="D79" s="11" t="s">
        <v>684</v>
      </c>
      <c r="E79" s="8"/>
      <c r="F79" s="8"/>
      <c r="G79" s="8"/>
      <c r="H79" s="8"/>
      <c r="I79" s="8"/>
      <c r="J79" s="8"/>
      <c r="K79" s="8"/>
      <c r="L79" s="9"/>
      <c r="M79" s="8" t="str">
        <f t="shared" si="1"/>
        <v/>
      </c>
      <c r="N79" s="8" t="str">
        <f t="shared" si="2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60">
        <v>5</v>
      </c>
      <c r="B80" s="11" t="s">
        <v>1120</v>
      </c>
      <c r="C80" s="68"/>
      <c r="D80" s="11" t="s">
        <v>685</v>
      </c>
      <c r="E80" s="8"/>
      <c r="F80" s="8"/>
      <c r="G80" s="8"/>
      <c r="H80" s="8"/>
      <c r="I80" s="8"/>
      <c r="J80" s="8"/>
      <c r="K80" s="8"/>
      <c r="L80" s="9"/>
      <c r="M80" s="8" t="str">
        <f t="shared" ref="M80:M155" si="3">IF(AND(ISBLANK(E80),ISBLANK(F80),ISBLANK(G80),ISBLANK(H80),ISBLANK(I80),ISBLANK(J80)),"","YES")</f>
        <v/>
      </c>
      <c r="N80" s="8" t="str">
        <f t="shared" ref="N80:N155" si="4">IF(AND(ISBLANK(E80),ISBLANK(F80),ISBLANK(G80),ISBLANK(H80),ISBLANK(I80),ISBLANK(J80),ISBLANK(K80)),"","YES")</f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60">
        <v>5</v>
      </c>
      <c r="B81" s="11" t="s">
        <v>1410</v>
      </c>
      <c r="C81" s="68">
        <v>17913</v>
      </c>
      <c r="D81" s="11"/>
      <c r="E81" s="8"/>
      <c r="F81" s="8"/>
      <c r="G81" s="8"/>
      <c r="H81" s="8"/>
      <c r="I81" s="8"/>
      <c r="J81" s="8"/>
      <c r="K81" s="8"/>
      <c r="L81" s="9"/>
      <c r="M81" s="8"/>
      <c r="N81" s="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60">
        <v>5</v>
      </c>
      <c r="B82" s="11" t="s">
        <v>1121</v>
      </c>
      <c r="C82" s="68"/>
      <c r="D82" s="11" t="s">
        <v>686</v>
      </c>
      <c r="E82" s="8"/>
      <c r="F82" s="8"/>
      <c r="G82" s="8"/>
      <c r="H82" s="8"/>
      <c r="I82" s="8"/>
      <c r="J82" s="8"/>
      <c r="K82" s="8"/>
      <c r="L82" s="9"/>
      <c r="M82" s="8" t="str">
        <f t="shared" si="3"/>
        <v/>
      </c>
      <c r="N82" s="8" t="str">
        <f t="shared" si="4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21" customHeight="1" x14ac:dyDescent="0.25">
      <c r="A83" s="60">
        <v>5</v>
      </c>
      <c r="B83" s="11" t="s">
        <v>1121</v>
      </c>
      <c r="C83" s="68"/>
      <c r="D83" s="11" t="s">
        <v>687</v>
      </c>
      <c r="E83" s="8"/>
      <c r="F83" s="8"/>
      <c r="G83" s="8"/>
      <c r="H83" s="8"/>
      <c r="I83" s="8"/>
      <c r="J83" s="8"/>
      <c r="K83" s="8"/>
      <c r="L83" s="9"/>
      <c r="M83" s="8" t="str">
        <f t="shared" si="3"/>
        <v/>
      </c>
      <c r="N83" s="8" t="str">
        <f t="shared" si="4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60">
        <v>5</v>
      </c>
      <c r="B84" s="11" t="s">
        <v>1122</v>
      </c>
      <c r="C84" s="68"/>
      <c r="D84" s="11" t="s">
        <v>688</v>
      </c>
      <c r="E84" s="8"/>
      <c r="F84" s="8"/>
      <c r="G84" s="8"/>
      <c r="H84" s="8" t="s">
        <v>1350</v>
      </c>
      <c r="I84" s="8"/>
      <c r="J84" s="8"/>
      <c r="K84" s="8"/>
      <c r="L84" s="164" t="s">
        <v>1880</v>
      </c>
      <c r="M84" s="8" t="str">
        <f t="shared" si="3"/>
        <v>YES</v>
      </c>
      <c r="N84" s="8" t="str">
        <f t="shared" si="4"/>
        <v>YES</v>
      </c>
      <c r="O84" s="5"/>
      <c r="P84" s="5"/>
      <c r="Q84" s="14"/>
      <c r="R84" s="5"/>
      <c r="S84" s="5"/>
      <c r="T84" s="5"/>
      <c r="U84" s="5">
        <v>1</v>
      </c>
      <c r="V84" s="5"/>
      <c r="W84" s="5"/>
      <c r="X84" s="5"/>
      <c r="Y84" s="5"/>
    </row>
    <row r="85" spans="1:25" ht="21" customHeight="1" x14ac:dyDescent="0.25">
      <c r="A85" s="60">
        <v>5</v>
      </c>
      <c r="B85" s="11" t="s">
        <v>1122</v>
      </c>
      <c r="C85" s="68" t="s">
        <v>72</v>
      </c>
      <c r="D85" s="11" t="s">
        <v>679</v>
      </c>
      <c r="E85" s="8"/>
      <c r="F85" s="8"/>
      <c r="G85" s="8"/>
      <c r="H85" s="8" t="s">
        <v>1350</v>
      </c>
      <c r="I85" s="8"/>
      <c r="J85" s="8"/>
      <c r="K85" s="8"/>
      <c r="L85" s="164" t="s">
        <v>1880</v>
      </c>
      <c r="M85" s="8" t="str">
        <f t="shared" si="3"/>
        <v>YES</v>
      </c>
      <c r="N85" s="8" t="str">
        <f t="shared" si="4"/>
        <v>YES</v>
      </c>
      <c r="O85" s="5"/>
      <c r="P85" s="5"/>
      <c r="Q85" s="5"/>
      <c r="R85" s="5"/>
      <c r="S85" s="5"/>
      <c r="T85" s="5"/>
      <c r="U85" s="5">
        <v>1</v>
      </c>
      <c r="V85" s="5"/>
      <c r="W85" s="5"/>
      <c r="X85" s="5"/>
      <c r="Y85" s="5"/>
    </row>
    <row r="86" spans="1:25" ht="21" customHeight="1" x14ac:dyDescent="0.25">
      <c r="A86" s="60">
        <v>5</v>
      </c>
      <c r="B86" s="11" t="s">
        <v>1123</v>
      </c>
      <c r="C86" s="68" t="s">
        <v>72</v>
      </c>
      <c r="D86" s="11" t="s">
        <v>675</v>
      </c>
      <c r="E86" s="8"/>
      <c r="F86" s="8"/>
      <c r="G86" s="8"/>
      <c r="H86" s="8"/>
      <c r="I86" s="8"/>
      <c r="J86" s="8"/>
      <c r="K86" s="8"/>
      <c r="L86" s="9"/>
      <c r="M86" s="8" t="str">
        <f t="shared" si="3"/>
        <v/>
      </c>
      <c r="N86" s="8" t="str">
        <f t="shared" si="4"/>
        <v/>
      </c>
      <c r="O86" s="5"/>
      <c r="P86" s="5"/>
      <c r="Q86" s="14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60">
        <v>5</v>
      </c>
      <c r="B87" s="11" t="s">
        <v>1123</v>
      </c>
      <c r="C87" s="68"/>
      <c r="D87" s="11" t="s">
        <v>676</v>
      </c>
      <c r="E87" s="8"/>
      <c r="F87" s="8"/>
      <c r="G87" s="8"/>
      <c r="H87" s="8"/>
      <c r="I87" s="8"/>
      <c r="J87" s="8"/>
      <c r="K87" s="8"/>
      <c r="L87" s="9"/>
      <c r="M87" s="8" t="str">
        <f t="shared" si="3"/>
        <v/>
      </c>
      <c r="N87" s="8" t="str">
        <f t="shared" si="4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60">
        <v>5</v>
      </c>
      <c r="B88" s="11" t="s">
        <v>1411</v>
      </c>
      <c r="C88" s="68">
        <v>17769</v>
      </c>
      <c r="D88" s="11"/>
      <c r="E88" s="8"/>
      <c r="F88" s="8"/>
      <c r="G88" s="8"/>
      <c r="H88" s="8"/>
      <c r="I88" s="8"/>
      <c r="J88" s="8"/>
      <c r="K88" s="8"/>
      <c r="L88" s="9"/>
      <c r="M88" s="8"/>
      <c r="N88" s="8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60">
        <v>5</v>
      </c>
      <c r="B89" s="11" t="s">
        <v>1124</v>
      </c>
      <c r="C89" s="68"/>
      <c r="D89" s="11" t="s">
        <v>677</v>
      </c>
      <c r="E89" s="8"/>
      <c r="F89" s="8"/>
      <c r="G89" s="8"/>
      <c r="H89" s="8"/>
      <c r="I89" s="8"/>
      <c r="J89" s="8"/>
      <c r="K89" s="8"/>
      <c r="L89" s="9"/>
      <c r="M89" s="8" t="str">
        <f t="shared" si="3"/>
        <v/>
      </c>
      <c r="N89" s="8" t="str">
        <f t="shared" si="4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60">
        <v>5</v>
      </c>
      <c r="B90" s="11" t="s">
        <v>1124</v>
      </c>
      <c r="C90" s="68"/>
      <c r="D90" s="11" t="s">
        <v>678</v>
      </c>
      <c r="E90" s="8"/>
      <c r="F90" s="8"/>
      <c r="G90" s="8"/>
      <c r="H90" s="8" t="s">
        <v>1350</v>
      </c>
      <c r="I90" s="8"/>
      <c r="J90" s="8"/>
      <c r="K90" s="8"/>
      <c r="L90" s="164" t="s">
        <v>1880</v>
      </c>
      <c r="M90" s="8" t="str">
        <f t="shared" si="3"/>
        <v>YES</v>
      </c>
      <c r="N90" s="8" t="str">
        <f t="shared" si="4"/>
        <v>YES</v>
      </c>
      <c r="O90" s="5"/>
      <c r="P90" s="5"/>
      <c r="Q90" s="5"/>
      <c r="R90" s="5"/>
      <c r="S90" s="5"/>
      <c r="T90" s="5"/>
      <c r="U90" s="5">
        <v>1</v>
      </c>
      <c r="V90" s="5"/>
      <c r="W90" s="5"/>
      <c r="X90" s="5"/>
      <c r="Y90" s="5"/>
    </row>
    <row r="91" spans="1:25" ht="21" customHeight="1" x14ac:dyDescent="0.25">
      <c r="A91" s="60">
        <v>5</v>
      </c>
      <c r="B91" s="11" t="s">
        <v>1125</v>
      </c>
      <c r="C91" s="68"/>
      <c r="D91" s="11" t="s">
        <v>674</v>
      </c>
      <c r="E91" s="8"/>
      <c r="F91" s="8"/>
      <c r="G91" s="8"/>
      <c r="H91" s="8" t="s">
        <v>1350</v>
      </c>
      <c r="I91" s="8"/>
      <c r="J91" s="8"/>
      <c r="K91" s="8"/>
      <c r="L91" s="164" t="s">
        <v>1880</v>
      </c>
      <c r="M91" s="8" t="str">
        <f t="shared" si="3"/>
        <v>YES</v>
      </c>
      <c r="N91" s="8" t="str">
        <f t="shared" si="4"/>
        <v>YES</v>
      </c>
      <c r="O91" s="5"/>
      <c r="P91" s="5"/>
      <c r="Q91" s="5"/>
      <c r="R91" s="5"/>
      <c r="S91" s="5"/>
      <c r="T91" s="5"/>
      <c r="U91" s="5">
        <v>1</v>
      </c>
      <c r="V91" s="5"/>
      <c r="W91" s="5"/>
      <c r="X91" s="5"/>
      <c r="Y91" s="5"/>
    </row>
    <row r="92" spans="1:25" ht="21" customHeight="1" x14ac:dyDescent="0.25">
      <c r="A92" s="60">
        <v>5</v>
      </c>
      <c r="B92" s="11" t="s">
        <v>1125</v>
      </c>
      <c r="C92" s="68"/>
      <c r="D92" s="11" t="s">
        <v>999</v>
      </c>
      <c r="E92" s="8"/>
      <c r="F92" s="8"/>
      <c r="G92" s="8"/>
      <c r="H92" s="8"/>
      <c r="I92" s="8"/>
      <c r="J92" s="8"/>
      <c r="K92" s="8"/>
      <c r="L92" s="9"/>
      <c r="M92" s="8" t="str">
        <f t="shared" si="3"/>
        <v/>
      </c>
      <c r="N92" s="8" t="str">
        <f t="shared" si="4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60">
        <v>5</v>
      </c>
      <c r="B93" s="11" t="s">
        <v>1126</v>
      </c>
      <c r="C93" s="68" t="s">
        <v>72</v>
      </c>
      <c r="D93" s="11" t="s">
        <v>1000</v>
      </c>
      <c r="E93" s="8"/>
      <c r="F93" s="8"/>
      <c r="G93" s="8"/>
      <c r="H93" s="8" t="s">
        <v>1350</v>
      </c>
      <c r="I93" s="8"/>
      <c r="J93" s="8"/>
      <c r="K93" s="8"/>
      <c r="L93" s="164" t="s">
        <v>1880</v>
      </c>
      <c r="M93" s="8" t="str">
        <f t="shared" si="3"/>
        <v>YES</v>
      </c>
      <c r="N93" s="8" t="str">
        <f t="shared" si="4"/>
        <v>YES</v>
      </c>
      <c r="O93" s="5"/>
      <c r="P93" s="5"/>
      <c r="Q93" s="5"/>
      <c r="R93" s="5"/>
      <c r="S93" s="5"/>
      <c r="T93" s="5"/>
      <c r="U93" s="5">
        <v>1</v>
      </c>
      <c r="V93" s="5"/>
      <c r="W93" s="5"/>
      <c r="X93" s="5"/>
      <c r="Y93" s="5"/>
    </row>
    <row r="94" spans="1:25" ht="21" customHeight="1" x14ac:dyDescent="0.25">
      <c r="A94" s="60">
        <v>6</v>
      </c>
      <c r="B94" s="11" t="s">
        <v>1412</v>
      </c>
      <c r="C94" s="68">
        <v>17712</v>
      </c>
      <c r="D94" s="11"/>
      <c r="E94" s="8"/>
      <c r="F94" s="8"/>
      <c r="G94" s="8"/>
      <c r="H94" s="8"/>
      <c r="I94" s="8"/>
      <c r="J94" s="8"/>
      <c r="K94" s="8"/>
      <c r="L94" s="9"/>
      <c r="M94" s="8"/>
      <c r="N94" s="8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60">
        <v>6</v>
      </c>
      <c r="B95" s="11" t="s">
        <v>1127</v>
      </c>
      <c r="C95" s="68"/>
      <c r="D95" s="11" t="s">
        <v>652</v>
      </c>
      <c r="E95" s="8"/>
      <c r="F95" s="8"/>
      <c r="G95" s="8"/>
      <c r="H95" s="8"/>
      <c r="I95" s="8"/>
      <c r="J95" s="8"/>
      <c r="K95" s="8"/>
      <c r="L95" s="9"/>
      <c r="M95" s="8" t="str">
        <f t="shared" si="3"/>
        <v/>
      </c>
      <c r="N95" s="8" t="str">
        <f t="shared" si="4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60">
        <v>6</v>
      </c>
      <c r="B96" s="11" t="s">
        <v>1127</v>
      </c>
      <c r="C96" s="68" t="s">
        <v>72</v>
      </c>
      <c r="D96" s="11" t="s">
        <v>1001</v>
      </c>
      <c r="E96" s="8"/>
      <c r="F96" s="8"/>
      <c r="G96" s="8"/>
      <c r="H96" s="8"/>
      <c r="I96" s="8"/>
      <c r="J96" s="8"/>
      <c r="K96" s="8"/>
      <c r="L96" s="9"/>
      <c r="M96" s="8" t="str">
        <f t="shared" si="3"/>
        <v/>
      </c>
      <c r="N96" s="8" t="str">
        <f t="shared" si="4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60">
        <v>6</v>
      </c>
      <c r="B97" s="11" t="s">
        <v>1128</v>
      </c>
      <c r="C97" s="68" t="s">
        <v>72</v>
      </c>
      <c r="D97" s="11" t="s">
        <v>1002</v>
      </c>
      <c r="E97" s="8"/>
      <c r="F97" s="8"/>
      <c r="G97" s="8"/>
      <c r="H97" s="8"/>
      <c r="I97" s="8"/>
      <c r="J97" s="8"/>
      <c r="K97" s="8"/>
      <c r="L97" s="9"/>
      <c r="M97" s="8" t="str">
        <f t="shared" si="3"/>
        <v/>
      </c>
      <c r="N97" s="8" t="str">
        <f t="shared" si="4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60">
        <v>6</v>
      </c>
      <c r="B98" s="11" t="s">
        <v>1128</v>
      </c>
      <c r="C98" s="68"/>
      <c r="D98" s="11" t="s">
        <v>640</v>
      </c>
      <c r="E98" s="8"/>
      <c r="F98" s="8"/>
      <c r="G98" s="8"/>
      <c r="H98" s="8"/>
      <c r="I98" s="8"/>
      <c r="J98" s="8"/>
      <c r="K98" s="8"/>
      <c r="L98" s="9"/>
      <c r="M98" s="8" t="str">
        <f t="shared" si="3"/>
        <v/>
      </c>
      <c r="N98" s="8" t="str">
        <f t="shared" si="4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60">
        <v>6</v>
      </c>
      <c r="B99" s="11" t="s">
        <v>1129</v>
      </c>
      <c r="C99" s="68"/>
      <c r="D99" s="11" t="s">
        <v>641</v>
      </c>
      <c r="E99" s="8"/>
      <c r="F99" s="8"/>
      <c r="G99" s="8"/>
      <c r="H99" s="8"/>
      <c r="I99" s="8"/>
      <c r="J99" s="8"/>
      <c r="K99" s="8"/>
      <c r="L99" s="9"/>
      <c r="M99" s="8" t="str">
        <f t="shared" si="3"/>
        <v/>
      </c>
      <c r="N99" s="8" t="str">
        <f t="shared" si="4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60">
        <v>6</v>
      </c>
      <c r="B100" s="11" t="s">
        <v>1129</v>
      </c>
      <c r="C100" s="68"/>
      <c r="D100" s="11" t="s">
        <v>642</v>
      </c>
      <c r="E100" s="8"/>
      <c r="F100" s="8"/>
      <c r="G100" s="8"/>
      <c r="H100" s="8"/>
      <c r="I100" s="8"/>
      <c r="J100" s="8"/>
      <c r="K100" s="8"/>
      <c r="L100" s="9"/>
      <c r="M100" s="8" t="str">
        <f t="shared" si="3"/>
        <v/>
      </c>
      <c r="N100" s="8" t="str">
        <f t="shared" si="4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60">
        <v>6</v>
      </c>
      <c r="B101" s="11" t="s">
        <v>1392</v>
      </c>
      <c r="C101" s="68">
        <v>17744</v>
      </c>
      <c r="D101" s="11"/>
      <c r="E101" s="8"/>
      <c r="F101" s="8"/>
      <c r="G101" s="8"/>
      <c r="H101" s="8"/>
      <c r="I101" s="8"/>
      <c r="J101" s="8"/>
      <c r="K101" s="8"/>
      <c r="L101" s="9"/>
      <c r="M101" s="8"/>
      <c r="N101" s="8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60">
        <v>6</v>
      </c>
      <c r="B102" s="11" t="s">
        <v>1130</v>
      </c>
      <c r="C102" s="68"/>
      <c r="D102" s="11" t="s">
        <v>664</v>
      </c>
      <c r="E102" s="8"/>
      <c r="F102" s="8"/>
      <c r="G102" s="8"/>
      <c r="H102" s="8"/>
      <c r="I102" s="8"/>
      <c r="J102" s="8"/>
      <c r="K102" s="8"/>
      <c r="L102" s="9"/>
      <c r="M102" s="8" t="str">
        <f t="shared" si="3"/>
        <v/>
      </c>
      <c r="N102" s="8" t="str">
        <f t="shared" si="4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60">
        <v>6</v>
      </c>
      <c r="B103" s="11" t="s">
        <v>1131</v>
      </c>
      <c r="C103" s="68"/>
      <c r="D103" s="11" t="s">
        <v>665</v>
      </c>
      <c r="E103" s="8"/>
      <c r="F103" s="8"/>
      <c r="G103" s="8"/>
      <c r="H103" s="8"/>
      <c r="I103" s="8"/>
      <c r="J103" s="8"/>
      <c r="K103" s="8"/>
      <c r="L103" s="9"/>
      <c r="M103" s="8" t="str">
        <f t="shared" si="3"/>
        <v/>
      </c>
      <c r="N103" s="8" t="str">
        <f t="shared" si="4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60">
        <v>6</v>
      </c>
      <c r="B104" s="11" t="s">
        <v>1131</v>
      </c>
      <c r="C104" s="68" t="s">
        <v>72</v>
      </c>
      <c r="D104" s="11" t="s">
        <v>666</v>
      </c>
      <c r="E104" s="8"/>
      <c r="F104" s="8"/>
      <c r="G104" s="8"/>
      <c r="H104" s="8"/>
      <c r="I104" s="8"/>
      <c r="J104" s="8"/>
      <c r="K104" s="8"/>
      <c r="L104" s="9"/>
      <c r="M104" s="8" t="str">
        <f t="shared" si="3"/>
        <v/>
      </c>
      <c r="N104" s="8" t="str">
        <f t="shared" si="4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60">
        <v>6</v>
      </c>
      <c r="B105" s="11" t="s">
        <v>1132</v>
      </c>
      <c r="C105" s="68" t="s">
        <v>72</v>
      </c>
      <c r="D105" s="11" t="s">
        <v>667</v>
      </c>
      <c r="E105" s="8"/>
      <c r="F105" s="8"/>
      <c r="G105" s="8"/>
      <c r="H105" s="8" t="s">
        <v>1350</v>
      </c>
      <c r="I105" s="8"/>
      <c r="J105" s="8"/>
      <c r="K105" s="8"/>
      <c r="L105" s="164" t="s">
        <v>1880</v>
      </c>
      <c r="M105" s="8" t="str">
        <f t="shared" si="3"/>
        <v>YES</v>
      </c>
      <c r="N105" s="8" t="str">
        <f t="shared" si="4"/>
        <v>YES</v>
      </c>
      <c r="O105" s="5"/>
      <c r="P105" s="5"/>
      <c r="Q105" s="5">
        <v>1</v>
      </c>
      <c r="R105" s="5">
        <v>1</v>
      </c>
      <c r="S105" s="5"/>
      <c r="T105" s="5"/>
      <c r="U105" s="5"/>
      <c r="V105" s="5"/>
      <c r="W105" s="5"/>
      <c r="X105" s="5"/>
      <c r="Y105" s="5"/>
    </row>
    <row r="106" spans="1:25" ht="21" customHeight="1" x14ac:dyDescent="0.25">
      <c r="A106" s="60">
        <v>6</v>
      </c>
      <c r="B106" s="11" t="s">
        <v>1132</v>
      </c>
      <c r="C106" s="68"/>
      <c r="D106" s="11" t="s">
        <v>668</v>
      </c>
      <c r="E106" s="8"/>
      <c r="F106" s="8"/>
      <c r="G106" s="8"/>
      <c r="H106" s="8"/>
      <c r="I106" s="8"/>
      <c r="J106" s="8"/>
      <c r="K106" s="8"/>
      <c r="L106" s="9"/>
      <c r="M106" s="8" t="str">
        <f t="shared" si="3"/>
        <v/>
      </c>
      <c r="N106" s="8" t="str">
        <f t="shared" si="4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92">
        <v>6</v>
      </c>
      <c r="B107" s="26" t="s">
        <v>1413</v>
      </c>
      <c r="C107" s="81">
        <v>17642</v>
      </c>
      <c r="D107" s="11"/>
      <c r="E107" s="8"/>
      <c r="F107" s="8"/>
      <c r="G107" s="8"/>
      <c r="H107" s="8"/>
      <c r="I107" s="8"/>
      <c r="J107" s="8"/>
      <c r="K107" s="8"/>
      <c r="L107" s="9"/>
      <c r="M107" s="8"/>
      <c r="N107" s="8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92">
        <v>6</v>
      </c>
      <c r="B108" s="26" t="s">
        <v>1133</v>
      </c>
      <c r="C108" s="81"/>
      <c r="D108" s="26" t="s">
        <v>669</v>
      </c>
      <c r="E108" s="8"/>
      <c r="F108" s="8"/>
      <c r="G108" s="8"/>
      <c r="H108" s="8"/>
      <c r="I108" s="8"/>
      <c r="J108" s="8"/>
      <c r="K108" s="8"/>
      <c r="L108" s="9"/>
      <c r="M108" s="8" t="str">
        <f t="shared" si="3"/>
        <v/>
      </c>
      <c r="N108" s="8" t="str">
        <f t="shared" si="4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60">
        <v>6</v>
      </c>
      <c r="B109" s="11" t="s">
        <v>1133</v>
      </c>
      <c r="C109" s="68"/>
      <c r="D109" s="11" t="s">
        <v>670</v>
      </c>
      <c r="E109" s="8"/>
      <c r="F109" s="8"/>
      <c r="G109" s="8"/>
      <c r="H109" s="8" t="s">
        <v>1350</v>
      </c>
      <c r="I109" s="8"/>
      <c r="J109" s="8"/>
      <c r="K109" s="8"/>
      <c r="L109" s="164" t="s">
        <v>1880</v>
      </c>
      <c r="M109" s="8" t="str">
        <f t="shared" si="3"/>
        <v>YES</v>
      </c>
      <c r="N109" s="8" t="str">
        <f t="shared" si="4"/>
        <v>YES</v>
      </c>
      <c r="O109" s="5"/>
      <c r="P109" s="5"/>
      <c r="Q109" s="5"/>
      <c r="R109" s="5"/>
      <c r="S109" s="5"/>
      <c r="T109" s="5"/>
      <c r="U109" s="5">
        <v>1</v>
      </c>
      <c r="V109" s="5"/>
      <c r="W109" s="5"/>
      <c r="X109" s="5"/>
      <c r="Y109" s="5"/>
    </row>
    <row r="110" spans="1:25" ht="21" customHeight="1" x14ac:dyDescent="0.25">
      <c r="A110" s="60">
        <v>6</v>
      </c>
      <c r="B110" s="11" t="s">
        <v>1134</v>
      </c>
      <c r="C110" s="68"/>
      <c r="D110" s="11" t="s">
        <v>671</v>
      </c>
      <c r="E110" s="8"/>
      <c r="F110" s="8"/>
      <c r="G110" s="8"/>
      <c r="H110" s="8" t="s">
        <v>1350</v>
      </c>
      <c r="I110" s="8"/>
      <c r="J110" s="8"/>
      <c r="K110" s="8"/>
      <c r="L110" s="164" t="s">
        <v>1880</v>
      </c>
      <c r="M110" s="8" t="str">
        <f t="shared" si="3"/>
        <v>YES</v>
      </c>
      <c r="N110" s="8" t="str">
        <f t="shared" si="4"/>
        <v>YES</v>
      </c>
      <c r="O110" s="5"/>
      <c r="P110" s="5"/>
      <c r="Q110" s="5"/>
      <c r="R110" s="5"/>
      <c r="S110" s="5"/>
      <c r="T110" s="5"/>
      <c r="U110" s="5">
        <v>1</v>
      </c>
      <c r="V110" s="5"/>
      <c r="W110" s="5"/>
      <c r="X110" s="5"/>
      <c r="Y110" s="5"/>
    </row>
    <row r="111" spans="1:25" ht="21" customHeight="1" x14ac:dyDescent="0.25">
      <c r="A111" s="60">
        <v>6</v>
      </c>
      <c r="B111" s="11" t="s">
        <v>1134</v>
      </c>
      <c r="C111" s="68" t="s">
        <v>72</v>
      </c>
      <c r="D111" s="11" t="s">
        <v>672</v>
      </c>
      <c r="E111" s="8"/>
      <c r="F111" s="8"/>
      <c r="G111" s="8"/>
      <c r="H111" s="8"/>
      <c r="I111" s="8"/>
      <c r="J111" s="8"/>
      <c r="K111" s="8"/>
      <c r="L111" s="9"/>
      <c r="M111" s="8" t="str">
        <f t="shared" si="3"/>
        <v/>
      </c>
      <c r="N111" s="8" t="str">
        <f t="shared" si="4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60">
        <v>6</v>
      </c>
      <c r="B112" s="11" t="s">
        <v>1135</v>
      </c>
      <c r="C112" s="68" t="s">
        <v>72</v>
      </c>
      <c r="D112" s="11" t="s">
        <v>673</v>
      </c>
      <c r="E112" s="8"/>
      <c r="F112" s="8"/>
      <c r="G112" s="8"/>
      <c r="H112" s="8"/>
      <c r="I112" s="8"/>
      <c r="J112" s="8"/>
      <c r="K112" s="8"/>
      <c r="L112" s="9"/>
      <c r="M112" s="8" t="str">
        <f t="shared" si="3"/>
        <v/>
      </c>
      <c r="N112" s="8" t="str">
        <f t="shared" si="4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37" s="42" customFormat="1" ht="21" customHeight="1" x14ac:dyDescent="0.25">
      <c r="A113" s="60">
        <v>6</v>
      </c>
      <c r="B113" s="11" t="s">
        <v>1135</v>
      </c>
      <c r="C113" s="68"/>
      <c r="D113" s="11" t="s">
        <v>658</v>
      </c>
      <c r="E113" s="8"/>
      <c r="F113" s="8"/>
      <c r="G113" s="8"/>
      <c r="H113" s="8" t="s">
        <v>1350</v>
      </c>
      <c r="I113" s="8"/>
      <c r="J113" s="8"/>
      <c r="K113" s="8"/>
      <c r="L113" s="164" t="s">
        <v>1880</v>
      </c>
      <c r="M113" s="8" t="str">
        <f t="shared" si="3"/>
        <v>YES</v>
      </c>
      <c r="N113" s="8" t="str">
        <f t="shared" si="4"/>
        <v>YES</v>
      </c>
      <c r="O113" s="5"/>
      <c r="P113" s="5"/>
      <c r="Q113" s="5"/>
      <c r="R113" s="5"/>
      <c r="S113" s="5"/>
      <c r="T113" s="5"/>
      <c r="U113" s="5">
        <v>1</v>
      </c>
      <c r="V113" s="5"/>
      <c r="W113" s="5"/>
      <c r="X113" s="5"/>
      <c r="Y113" s="5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s="42" customFormat="1" ht="21" customHeight="1" x14ac:dyDescent="0.25">
      <c r="A114" s="60">
        <v>6</v>
      </c>
      <c r="B114" s="11" t="s">
        <v>1414</v>
      </c>
      <c r="C114" s="68">
        <v>17687</v>
      </c>
      <c r="D114" s="11"/>
      <c r="E114" s="8"/>
      <c r="F114" s="8"/>
      <c r="G114" s="8"/>
      <c r="H114" s="8"/>
      <c r="I114" s="8"/>
      <c r="J114" s="8"/>
      <c r="K114" s="8"/>
      <c r="L114" s="9"/>
      <c r="M114" s="8"/>
      <c r="N114" s="8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/>
    </row>
    <row r="115" spans="1:37" ht="21" customHeight="1" x14ac:dyDescent="0.25">
      <c r="A115" s="60">
        <v>6</v>
      </c>
      <c r="B115" s="11" t="s">
        <v>1136</v>
      </c>
      <c r="C115" s="68"/>
      <c r="D115" s="11" t="s">
        <v>653</v>
      </c>
      <c r="E115" s="8"/>
      <c r="F115" s="8"/>
      <c r="G115" s="8"/>
      <c r="H115" s="8"/>
      <c r="I115" s="8"/>
      <c r="J115" s="8"/>
      <c r="K115" s="8"/>
      <c r="L115" s="9"/>
      <c r="M115" s="8" t="str">
        <f t="shared" si="3"/>
        <v/>
      </c>
      <c r="N115" s="8" t="str">
        <f t="shared" si="4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37" ht="21" customHeight="1" x14ac:dyDescent="0.25">
      <c r="A116" s="60">
        <v>6</v>
      </c>
      <c r="B116" s="11" t="s">
        <v>1136</v>
      </c>
      <c r="C116" s="68"/>
      <c r="D116" s="11" t="s">
        <v>654</v>
      </c>
      <c r="E116" s="8"/>
      <c r="F116" s="8"/>
      <c r="G116" s="8"/>
      <c r="H116" s="8"/>
      <c r="I116" s="8"/>
      <c r="J116" s="8"/>
      <c r="K116" s="8"/>
      <c r="L116" s="9"/>
      <c r="M116" s="8" t="str">
        <f t="shared" si="3"/>
        <v/>
      </c>
      <c r="N116" s="8" t="str">
        <f t="shared" si="4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37" ht="21" customHeight="1" x14ac:dyDescent="0.25">
      <c r="A117" s="60">
        <v>6</v>
      </c>
      <c r="B117" s="11" t="s">
        <v>1137</v>
      </c>
      <c r="C117" s="68"/>
      <c r="D117" s="11" t="s">
        <v>655</v>
      </c>
      <c r="E117" s="8"/>
      <c r="F117" s="8"/>
      <c r="G117" s="8"/>
      <c r="H117" s="8"/>
      <c r="I117" s="8"/>
      <c r="J117" s="8"/>
      <c r="K117" s="8"/>
      <c r="L117" s="9"/>
      <c r="M117" s="8" t="str">
        <f t="shared" si="3"/>
        <v/>
      </c>
      <c r="N117" s="8" t="str">
        <f t="shared" si="4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37" ht="21" customHeight="1" x14ac:dyDescent="0.25">
      <c r="A118" s="60">
        <v>6</v>
      </c>
      <c r="B118" s="11" t="s">
        <v>1137</v>
      </c>
      <c r="C118" s="68" t="s">
        <v>72</v>
      </c>
      <c r="D118" s="11" t="s">
        <v>656</v>
      </c>
      <c r="E118" s="8"/>
      <c r="F118" s="8"/>
      <c r="G118" s="8"/>
      <c r="H118" s="8"/>
      <c r="I118" s="8"/>
      <c r="J118" s="8"/>
      <c r="K118" s="8"/>
      <c r="L118" s="9"/>
      <c r="M118" s="8" t="str">
        <f t="shared" si="3"/>
        <v/>
      </c>
      <c r="N118" s="8" t="str">
        <f t="shared" si="4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37" ht="21" customHeight="1" x14ac:dyDescent="0.25">
      <c r="A119" s="60">
        <v>6</v>
      </c>
      <c r="B119" s="11" t="s">
        <v>1138</v>
      </c>
      <c r="C119" s="68"/>
      <c r="D119" s="11" t="s">
        <v>657</v>
      </c>
      <c r="E119" s="8"/>
      <c r="F119" s="8"/>
      <c r="G119" s="8"/>
      <c r="H119" s="8"/>
      <c r="I119" s="8"/>
      <c r="J119" s="8"/>
      <c r="K119" s="8"/>
      <c r="L119" s="9"/>
      <c r="M119" s="8" t="str">
        <f t="shared" si="3"/>
        <v/>
      </c>
      <c r="N119" s="8" t="str">
        <f t="shared" si="4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37" ht="21" customHeight="1" x14ac:dyDescent="0.25">
      <c r="A120" s="60">
        <v>7</v>
      </c>
      <c r="B120" s="11" t="s">
        <v>1393</v>
      </c>
      <c r="C120" s="68">
        <v>17745</v>
      </c>
      <c r="D120" s="11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37" ht="21" customHeight="1" x14ac:dyDescent="0.25">
      <c r="A121" s="60">
        <v>7</v>
      </c>
      <c r="B121" s="11" t="s">
        <v>1139</v>
      </c>
      <c r="C121" s="68"/>
      <c r="D121" s="11" t="s">
        <v>1003</v>
      </c>
      <c r="E121" s="8"/>
      <c r="F121" s="8"/>
      <c r="G121" s="8"/>
      <c r="H121" s="8"/>
      <c r="I121" s="8"/>
      <c r="J121" s="8"/>
      <c r="K121" s="8"/>
      <c r="L121" s="9"/>
      <c r="M121" s="8" t="str">
        <f t="shared" si="3"/>
        <v/>
      </c>
      <c r="N121" s="8" t="str">
        <f t="shared" si="4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37" ht="21" customHeight="1" x14ac:dyDescent="0.25">
      <c r="A122" s="60">
        <v>7</v>
      </c>
      <c r="B122" s="11" t="s">
        <v>1140</v>
      </c>
      <c r="C122" s="68"/>
      <c r="D122" s="11" t="s">
        <v>1004</v>
      </c>
      <c r="E122" s="8"/>
      <c r="F122" s="8"/>
      <c r="G122" s="8"/>
      <c r="H122" s="8"/>
      <c r="I122" s="8"/>
      <c r="J122" s="8"/>
      <c r="K122" s="8"/>
      <c r="L122" s="9"/>
      <c r="M122" s="8" t="str">
        <f t="shared" si="3"/>
        <v/>
      </c>
      <c r="N122" s="8" t="str">
        <f t="shared" si="4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37" ht="21" customHeight="1" x14ac:dyDescent="0.25">
      <c r="A123" s="60">
        <v>7</v>
      </c>
      <c r="B123" s="11" t="s">
        <v>1140</v>
      </c>
      <c r="C123" s="68" t="s">
        <v>72</v>
      </c>
      <c r="D123" s="11" t="s">
        <v>1005</v>
      </c>
      <c r="E123" s="8"/>
      <c r="F123" s="8"/>
      <c r="G123" s="8"/>
      <c r="H123" s="8" t="s">
        <v>1350</v>
      </c>
      <c r="I123" s="8"/>
      <c r="J123" s="8"/>
      <c r="K123" s="8"/>
      <c r="L123" s="164" t="s">
        <v>1880</v>
      </c>
      <c r="M123" s="8" t="str">
        <f t="shared" si="3"/>
        <v>YES</v>
      </c>
      <c r="N123" s="8" t="str">
        <f t="shared" si="4"/>
        <v>YES</v>
      </c>
      <c r="O123" s="5"/>
      <c r="P123" s="5"/>
      <c r="Q123" s="5"/>
      <c r="R123" s="5"/>
      <c r="S123" s="5"/>
      <c r="T123" s="5"/>
      <c r="U123" s="5">
        <v>1</v>
      </c>
      <c r="V123" s="5"/>
      <c r="W123" s="5"/>
      <c r="X123" s="5"/>
      <c r="Y123" s="5"/>
    </row>
    <row r="124" spans="1:37" ht="21" customHeight="1" x14ac:dyDescent="0.25">
      <c r="A124" s="60">
        <v>7</v>
      </c>
      <c r="B124" s="11" t="s">
        <v>1141</v>
      </c>
      <c r="C124" s="68" t="s">
        <v>72</v>
      </c>
      <c r="D124" s="11" t="s">
        <v>1006</v>
      </c>
      <c r="E124" s="8"/>
      <c r="F124" s="8"/>
      <c r="G124" s="8"/>
      <c r="H124" s="8"/>
      <c r="I124" s="8"/>
      <c r="J124" s="8"/>
      <c r="K124" s="8"/>
      <c r="L124" s="9"/>
      <c r="M124" s="8" t="str">
        <f t="shared" si="3"/>
        <v/>
      </c>
      <c r="N124" s="8" t="str">
        <f t="shared" si="4"/>
        <v/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37" ht="21" customHeight="1" x14ac:dyDescent="0.25">
      <c r="A125" s="60">
        <v>7</v>
      </c>
      <c r="B125" s="11" t="s">
        <v>1141</v>
      </c>
      <c r="C125" s="68"/>
      <c r="D125" s="11" t="s">
        <v>1007</v>
      </c>
      <c r="E125" s="8"/>
      <c r="F125" s="8"/>
      <c r="G125" s="8"/>
      <c r="H125" s="8"/>
      <c r="I125" s="8"/>
      <c r="J125" s="8"/>
      <c r="K125" s="8"/>
      <c r="L125" s="9"/>
      <c r="M125" s="8" t="str">
        <f t="shared" si="3"/>
        <v/>
      </c>
      <c r="N125" s="8" t="str">
        <f t="shared" si="4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37" ht="21" customHeight="1" x14ac:dyDescent="0.25">
      <c r="A126" s="60">
        <v>7</v>
      </c>
      <c r="B126" s="11" t="s">
        <v>1394</v>
      </c>
      <c r="C126" s="68">
        <v>17623</v>
      </c>
      <c r="D126" s="11"/>
      <c r="E126" s="8"/>
      <c r="F126" s="8"/>
      <c r="G126" s="8"/>
      <c r="H126" s="8"/>
      <c r="I126" s="8"/>
      <c r="J126" s="8"/>
      <c r="K126" s="8"/>
      <c r="L126" s="9"/>
      <c r="M126" s="8"/>
      <c r="N126" s="8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37" ht="21" customHeight="1" x14ac:dyDescent="0.25">
      <c r="A127" s="60">
        <v>7</v>
      </c>
      <c r="B127" s="11" t="s">
        <v>1142</v>
      </c>
      <c r="C127" s="68"/>
      <c r="D127" s="91" t="s">
        <v>643</v>
      </c>
      <c r="E127" s="8"/>
      <c r="F127" s="8"/>
      <c r="G127" s="8"/>
      <c r="H127" s="8"/>
      <c r="I127" s="8"/>
      <c r="J127" s="8"/>
      <c r="K127" s="8"/>
      <c r="L127" s="9"/>
      <c r="M127" s="8" t="str">
        <f t="shared" si="3"/>
        <v/>
      </c>
      <c r="N127" s="8" t="str">
        <f t="shared" si="4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37" ht="21" customHeight="1" x14ac:dyDescent="0.25">
      <c r="A128" s="60">
        <v>7</v>
      </c>
      <c r="B128" s="11" t="s">
        <v>1143</v>
      </c>
      <c r="C128" s="68"/>
      <c r="D128" s="91" t="s">
        <v>644</v>
      </c>
      <c r="E128" s="8"/>
      <c r="F128" s="8"/>
      <c r="G128" s="8"/>
      <c r="H128" s="8"/>
      <c r="I128" s="8"/>
      <c r="J128" s="8"/>
      <c r="K128" s="8"/>
      <c r="L128" s="9"/>
      <c r="M128" s="8" t="str">
        <f t="shared" si="3"/>
        <v/>
      </c>
      <c r="N128" s="8" t="str">
        <f t="shared" si="4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customHeight="1" x14ac:dyDescent="0.25">
      <c r="A129" s="60">
        <v>7</v>
      </c>
      <c r="B129" s="11" t="s">
        <v>1143</v>
      </c>
      <c r="C129" s="68" t="s">
        <v>72</v>
      </c>
      <c r="D129" s="91" t="s">
        <v>645</v>
      </c>
      <c r="E129" s="8"/>
      <c r="F129" s="8"/>
      <c r="G129" s="8"/>
      <c r="H129" s="8"/>
      <c r="I129" s="8"/>
      <c r="J129" s="8"/>
      <c r="K129" s="8"/>
      <c r="L129" s="9"/>
      <c r="M129" s="8" t="str">
        <f t="shared" si="3"/>
        <v/>
      </c>
      <c r="N129" s="8" t="str">
        <f t="shared" si="4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1" customHeight="1" x14ac:dyDescent="0.25">
      <c r="A130" s="60">
        <v>7</v>
      </c>
      <c r="B130" s="11" t="s">
        <v>1144</v>
      </c>
      <c r="C130" s="68" t="s">
        <v>72</v>
      </c>
      <c r="D130" s="91" t="s">
        <v>646</v>
      </c>
      <c r="E130" s="8"/>
      <c r="F130" s="8"/>
      <c r="G130" s="8"/>
      <c r="H130" s="8"/>
      <c r="I130" s="8"/>
      <c r="J130" s="8"/>
      <c r="K130" s="8"/>
      <c r="L130" s="9"/>
      <c r="M130" s="8" t="str">
        <f t="shared" si="3"/>
        <v/>
      </c>
      <c r="N130" s="8" t="str">
        <f t="shared" si="4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 x14ac:dyDescent="0.25">
      <c r="A131" s="60">
        <v>7</v>
      </c>
      <c r="B131" s="11" t="s">
        <v>1144</v>
      </c>
      <c r="C131" s="68"/>
      <c r="D131" s="91" t="s">
        <v>647</v>
      </c>
      <c r="E131" s="8"/>
      <c r="F131" s="8"/>
      <c r="G131" s="8"/>
      <c r="H131" s="8"/>
      <c r="I131" s="8"/>
      <c r="J131" s="8"/>
      <c r="K131" s="8"/>
      <c r="L131" s="9"/>
      <c r="M131" s="8" t="str">
        <f t="shared" si="3"/>
        <v/>
      </c>
      <c r="N131" s="8" t="str">
        <f t="shared" si="4"/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1" customHeight="1" x14ac:dyDescent="0.25">
      <c r="A132" s="60">
        <v>6</v>
      </c>
      <c r="B132" s="11" t="s">
        <v>1395</v>
      </c>
      <c r="C132" s="68">
        <v>17642</v>
      </c>
      <c r="D132" s="91"/>
      <c r="E132" s="8"/>
      <c r="F132" s="8"/>
      <c r="G132" s="8"/>
      <c r="H132" s="8"/>
      <c r="I132" s="8"/>
      <c r="J132" s="8"/>
      <c r="K132" s="8"/>
      <c r="L132" s="9"/>
      <c r="M132" s="8"/>
      <c r="N132" s="8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customHeight="1" x14ac:dyDescent="0.25">
      <c r="A133" s="60">
        <v>7</v>
      </c>
      <c r="B133" s="11" t="s">
        <v>1145</v>
      </c>
      <c r="C133" s="68"/>
      <c r="D133" s="91" t="s">
        <v>648</v>
      </c>
      <c r="E133" s="8"/>
      <c r="F133" s="8"/>
      <c r="G133" s="8"/>
      <c r="H133" s="8" t="s">
        <v>1350</v>
      </c>
      <c r="I133" s="8"/>
      <c r="J133" s="8"/>
      <c r="K133" s="8"/>
      <c r="L133" s="164" t="s">
        <v>1880</v>
      </c>
      <c r="M133" s="8" t="str">
        <f t="shared" si="3"/>
        <v>YES</v>
      </c>
      <c r="N133" s="8" t="str">
        <f t="shared" si="4"/>
        <v>YES</v>
      </c>
      <c r="O133" s="5"/>
      <c r="P133" s="5"/>
      <c r="Q133" s="5"/>
      <c r="R133" s="5"/>
      <c r="S133" s="5"/>
      <c r="T133" s="5"/>
      <c r="U133" s="5">
        <v>1</v>
      </c>
      <c r="V133" s="5"/>
      <c r="W133" s="5"/>
      <c r="X133" s="5"/>
      <c r="Y133" s="5"/>
    </row>
    <row r="134" spans="1:25" ht="21" customHeight="1" x14ac:dyDescent="0.25">
      <c r="A134" s="60">
        <v>7</v>
      </c>
      <c r="B134" s="11" t="s">
        <v>1145</v>
      </c>
      <c r="C134" s="68"/>
      <c r="D134" s="91" t="s">
        <v>649</v>
      </c>
      <c r="E134" s="8"/>
      <c r="F134" s="8"/>
      <c r="G134" s="8"/>
      <c r="H134" s="8" t="s">
        <v>1350</v>
      </c>
      <c r="I134" s="8"/>
      <c r="J134" s="8"/>
      <c r="K134" s="8"/>
      <c r="L134" s="164" t="s">
        <v>1880</v>
      </c>
      <c r="M134" s="8" t="str">
        <f t="shared" si="3"/>
        <v>YES</v>
      </c>
      <c r="N134" s="8" t="str">
        <f t="shared" si="4"/>
        <v>YES</v>
      </c>
      <c r="O134" s="5"/>
      <c r="P134" s="5"/>
      <c r="Q134" s="5"/>
      <c r="R134" s="5"/>
      <c r="S134" s="5"/>
      <c r="T134" s="5"/>
      <c r="U134" s="5">
        <v>1</v>
      </c>
      <c r="V134" s="5"/>
      <c r="W134" s="5"/>
      <c r="X134" s="5"/>
      <c r="Y134" s="5"/>
    </row>
    <row r="135" spans="1:25" ht="21" customHeight="1" x14ac:dyDescent="0.25">
      <c r="A135" s="60">
        <v>7</v>
      </c>
      <c r="B135" s="11" t="s">
        <v>1146</v>
      </c>
      <c r="C135" s="68"/>
      <c r="D135" s="91" t="s">
        <v>650</v>
      </c>
      <c r="E135" s="8"/>
      <c r="F135" s="8"/>
      <c r="G135" s="8"/>
      <c r="H135" s="8"/>
      <c r="I135" s="8"/>
      <c r="J135" s="8"/>
      <c r="K135" s="8"/>
      <c r="L135" s="9" t="s">
        <v>1396</v>
      </c>
      <c r="M135" s="8" t="str">
        <f t="shared" si="3"/>
        <v/>
      </c>
      <c r="N135" s="8" t="str">
        <f t="shared" si="4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 x14ac:dyDescent="0.25">
      <c r="A136" s="60">
        <v>7</v>
      </c>
      <c r="B136" s="11" t="s">
        <v>1146</v>
      </c>
      <c r="C136" s="68"/>
      <c r="D136" s="91" t="s">
        <v>651</v>
      </c>
      <c r="E136" s="8"/>
      <c r="F136" s="8"/>
      <c r="G136" s="8"/>
      <c r="H136" s="8"/>
      <c r="I136" s="8"/>
      <c r="J136" s="8"/>
      <c r="K136" s="8"/>
      <c r="L136" s="9"/>
      <c r="M136" s="8" t="str">
        <f t="shared" si="3"/>
        <v/>
      </c>
      <c r="N136" s="8" t="str">
        <f t="shared" si="4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1" customHeight="1" x14ac:dyDescent="0.25">
      <c r="A137" s="60">
        <v>7</v>
      </c>
      <c r="B137" s="11" t="s">
        <v>1147</v>
      </c>
      <c r="C137" s="68" t="s">
        <v>72</v>
      </c>
      <c r="D137" s="91" t="s">
        <v>639</v>
      </c>
      <c r="E137" s="8"/>
      <c r="F137" s="8"/>
      <c r="G137" s="8"/>
      <c r="H137" s="8"/>
      <c r="I137" s="8"/>
      <c r="J137" s="8"/>
      <c r="K137" s="8"/>
      <c r="L137" s="9"/>
      <c r="M137" s="8" t="str">
        <f t="shared" si="3"/>
        <v/>
      </c>
      <c r="N137" s="8" t="str">
        <f t="shared" si="4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1" customHeight="1" x14ac:dyDescent="0.25">
      <c r="A138" s="60">
        <v>7</v>
      </c>
      <c r="B138" s="11" t="s">
        <v>1147</v>
      </c>
      <c r="C138" s="68"/>
      <c r="D138" s="91" t="s">
        <v>634</v>
      </c>
      <c r="E138" s="8"/>
      <c r="F138" s="8"/>
      <c r="G138" s="8"/>
      <c r="H138" s="8"/>
      <c r="I138" s="8"/>
      <c r="J138" s="8"/>
      <c r="K138" s="8"/>
      <c r="L138" s="9"/>
      <c r="M138" s="8" t="str">
        <f t="shared" si="3"/>
        <v/>
      </c>
      <c r="N138" s="8" t="str">
        <f t="shared" si="4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1" customHeight="1" x14ac:dyDescent="0.25">
      <c r="A139" s="60">
        <v>6</v>
      </c>
      <c r="B139" s="11" t="s">
        <v>1397</v>
      </c>
      <c r="C139" s="68">
        <v>17995</v>
      </c>
      <c r="D139" s="91"/>
      <c r="E139" s="8"/>
      <c r="F139" s="8"/>
      <c r="G139" s="8"/>
      <c r="H139" s="8"/>
      <c r="I139" s="8"/>
      <c r="J139" s="8"/>
      <c r="K139" s="8"/>
      <c r="L139" s="9"/>
      <c r="M139" s="8"/>
      <c r="N139" s="8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1" customHeight="1" x14ac:dyDescent="0.25">
      <c r="A140" s="60">
        <v>7</v>
      </c>
      <c r="B140" s="11" t="s">
        <v>1148</v>
      </c>
      <c r="C140" s="68"/>
      <c r="D140" s="91" t="s">
        <v>635</v>
      </c>
      <c r="E140" s="8"/>
      <c r="F140" s="8"/>
      <c r="G140" s="8"/>
      <c r="H140" s="8" t="s">
        <v>1350</v>
      </c>
      <c r="I140" s="8"/>
      <c r="J140" s="8"/>
      <c r="K140" s="8"/>
      <c r="L140" s="164" t="s">
        <v>1880</v>
      </c>
      <c r="M140" s="8" t="str">
        <f t="shared" si="3"/>
        <v>YES</v>
      </c>
      <c r="N140" s="8" t="str">
        <f t="shared" si="4"/>
        <v>YES</v>
      </c>
      <c r="O140" s="5"/>
      <c r="P140" s="5"/>
      <c r="Q140" s="5"/>
      <c r="R140" s="5"/>
      <c r="S140" s="5"/>
      <c r="T140" s="5"/>
      <c r="U140" s="5">
        <v>1</v>
      </c>
      <c r="V140" s="5"/>
      <c r="W140" s="5"/>
      <c r="X140" s="5"/>
      <c r="Y140" s="5"/>
    </row>
    <row r="141" spans="1:25" ht="21" customHeight="1" x14ac:dyDescent="0.25">
      <c r="A141" s="60">
        <v>7</v>
      </c>
      <c r="B141" s="11" t="s">
        <v>1148</v>
      </c>
      <c r="C141" s="68"/>
      <c r="D141" s="91" t="s">
        <v>636</v>
      </c>
      <c r="E141" s="8"/>
      <c r="F141" s="8"/>
      <c r="G141" s="8"/>
      <c r="H141" s="8"/>
      <c r="I141" s="8"/>
      <c r="J141" s="8"/>
      <c r="K141" s="8"/>
      <c r="L141" s="9"/>
      <c r="M141" s="8" t="str">
        <f t="shared" si="3"/>
        <v/>
      </c>
      <c r="N141" s="8" t="str">
        <f t="shared" si="4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1" customHeight="1" x14ac:dyDescent="0.25">
      <c r="A142" s="60">
        <v>7</v>
      </c>
      <c r="B142" s="11" t="s">
        <v>1149</v>
      </c>
      <c r="C142" s="68"/>
      <c r="D142" s="91" t="s">
        <v>637</v>
      </c>
      <c r="E142" s="8"/>
      <c r="F142" s="8"/>
      <c r="G142" s="8"/>
      <c r="H142" s="8"/>
      <c r="I142" s="8"/>
      <c r="J142" s="8"/>
      <c r="K142" s="8"/>
      <c r="L142" s="9"/>
      <c r="M142" s="8" t="str">
        <f t="shared" si="3"/>
        <v/>
      </c>
      <c r="N142" s="8" t="str">
        <f t="shared" si="4"/>
        <v/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1" customHeight="1" x14ac:dyDescent="0.25">
      <c r="A143" s="60">
        <v>7</v>
      </c>
      <c r="B143" s="11" t="s">
        <v>1149</v>
      </c>
      <c r="C143" s="68"/>
      <c r="D143" s="91" t="s">
        <v>638</v>
      </c>
      <c r="E143" s="8"/>
      <c r="F143" s="8"/>
      <c r="G143" s="8"/>
      <c r="H143" s="8"/>
      <c r="I143" s="8"/>
      <c r="J143" s="8"/>
      <c r="K143" s="8"/>
      <c r="L143" s="9"/>
      <c r="M143" s="8" t="str">
        <f t="shared" si="3"/>
        <v/>
      </c>
      <c r="N143" s="8" t="str">
        <f t="shared" si="4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1" customHeight="1" x14ac:dyDescent="0.25">
      <c r="A144" s="60">
        <v>7</v>
      </c>
      <c r="B144" s="11" t="s">
        <v>1150</v>
      </c>
      <c r="C144" s="68" t="s">
        <v>72</v>
      </c>
      <c r="D144" s="91" t="s">
        <v>633</v>
      </c>
      <c r="E144" s="8"/>
      <c r="F144" s="8"/>
      <c r="G144" s="8"/>
      <c r="H144" s="8"/>
      <c r="I144" s="8"/>
      <c r="J144" s="8"/>
      <c r="K144" s="8"/>
      <c r="L144" s="9"/>
      <c r="M144" s="8" t="str">
        <f t="shared" si="3"/>
        <v/>
      </c>
      <c r="N144" s="8" t="str">
        <f t="shared" si="4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1" customHeight="1" x14ac:dyDescent="0.25">
      <c r="A145" s="60">
        <v>8</v>
      </c>
      <c r="B145" s="11" t="s">
        <v>1398</v>
      </c>
      <c r="C145" s="68">
        <v>17689</v>
      </c>
      <c r="D145" s="91"/>
      <c r="E145" s="8"/>
      <c r="F145" s="8"/>
      <c r="G145" s="8"/>
      <c r="H145" s="8"/>
      <c r="I145" s="8"/>
      <c r="J145" s="8"/>
      <c r="K145" s="8"/>
      <c r="L145" s="9"/>
      <c r="M145" s="8"/>
      <c r="N145" s="8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1" customHeight="1" x14ac:dyDescent="0.25">
      <c r="A146" s="60">
        <v>8</v>
      </c>
      <c r="B146" s="11" t="s">
        <v>1151</v>
      </c>
      <c r="C146" s="68" t="s">
        <v>72</v>
      </c>
      <c r="D146" s="11" t="s">
        <v>617</v>
      </c>
      <c r="E146" s="8"/>
      <c r="F146" s="8"/>
      <c r="G146" s="8"/>
      <c r="H146" s="8"/>
      <c r="I146" s="8"/>
      <c r="J146" s="8"/>
      <c r="K146" s="8"/>
      <c r="L146" s="9"/>
      <c r="M146" s="8" t="str">
        <f t="shared" si="3"/>
        <v/>
      </c>
      <c r="N146" s="8" t="str">
        <f t="shared" si="4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1" customHeight="1" x14ac:dyDescent="0.25">
      <c r="A147" s="60">
        <v>8</v>
      </c>
      <c r="B147" s="11" t="s">
        <v>1152</v>
      </c>
      <c r="C147" s="68" t="s">
        <v>72</v>
      </c>
      <c r="D147" s="11" t="s">
        <v>614</v>
      </c>
      <c r="E147" s="8"/>
      <c r="F147" s="8"/>
      <c r="G147" s="8"/>
      <c r="H147" s="8" t="s">
        <v>1350</v>
      </c>
      <c r="I147" s="8" t="s">
        <v>1362</v>
      </c>
      <c r="J147" s="8"/>
      <c r="K147" s="8"/>
      <c r="L147" s="164" t="s">
        <v>1880</v>
      </c>
      <c r="M147" s="8" t="str">
        <f t="shared" si="3"/>
        <v>YES</v>
      </c>
      <c r="N147" s="8" t="str">
        <f t="shared" si="4"/>
        <v>YES</v>
      </c>
      <c r="O147" s="5"/>
      <c r="P147" s="5"/>
      <c r="Q147" s="5"/>
      <c r="R147" s="5"/>
      <c r="S147" s="5"/>
      <c r="T147" s="5"/>
      <c r="U147" s="5">
        <v>1</v>
      </c>
      <c r="V147" s="5"/>
      <c r="W147" s="5"/>
      <c r="X147" s="5">
        <v>1</v>
      </c>
      <c r="Y147" s="5"/>
    </row>
    <row r="148" spans="1:25" ht="21" customHeight="1" x14ac:dyDescent="0.25">
      <c r="A148" s="60">
        <v>8</v>
      </c>
      <c r="B148" s="11" t="s">
        <v>1152</v>
      </c>
      <c r="C148" s="68"/>
      <c r="D148" s="11" t="s">
        <v>613</v>
      </c>
      <c r="E148" s="8"/>
      <c r="F148" s="8"/>
      <c r="G148" s="8"/>
      <c r="H148" s="8" t="s">
        <v>1350</v>
      </c>
      <c r="I148" s="8"/>
      <c r="J148" s="8"/>
      <c r="K148" s="8"/>
      <c r="L148" s="164" t="s">
        <v>1880</v>
      </c>
      <c r="M148" s="8" t="str">
        <f t="shared" si="3"/>
        <v>YES</v>
      </c>
      <c r="N148" s="8" t="str">
        <f t="shared" si="4"/>
        <v>YES</v>
      </c>
      <c r="O148" s="5"/>
      <c r="P148" s="5"/>
      <c r="Q148" s="5">
        <v>1</v>
      </c>
      <c r="R148" s="5"/>
      <c r="S148" s="5"/>
      <c r="T148" s="5"/>
      <c r="U148" s="5"/>
      <c r="V148" s="5"/>
      <c r="W148" s="5"/>
      <c r="X148" s="5"/>
      <c r="Y148" s="5"/>
    </row>
    <row r="149" spans="1:25" ht="21" customHeight="1" x14ac:dyDescent="0.25">
      <c r="A149" s="60">
        <v>8</v>
      </c>
      <c r="B149" s="11" t="s">
        <v>1153</v>
      </c>
      <c r="C149" s="68"/>
      <c r="D149" s="11" t="s">
        <v>613</v>
      </c>
      <c r="E149" s="8"/>
      <c r="F149" s="8"/>
      <c r="G149" s="8"/>
      <c r="H149" s="8"/>
      <c r="I149" s="8"/>
      <c r="J149" s="8"/>
      <c r="K149" s="8"/>
      <c r="L149" s="9"/>
      <c r="M149" s="8" t="str">
        <f t="shared" si="3"/>
        <v/>
      </c>
      <c r="N149" s="8" t="str">
        <f t="shared" si="4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1" customHeight="1" x14ac:dyDescent="0.25">
      <c r="A150" s="60">
        <v>8</v>
      </c>
      <c r="B150" s="11" t="s">
        <v>1153</v>
      </c>
      <c r="C150" s="68"/>
      <c r="D150" s="11" t="s">
        <v>1008</v>
      </c>
      <c r="E150" s="8"/>
      <c r="F150" s="8"/>
      <c r="G150" s="8"/>
      <c r="H150" s="8"/>
      <c r="I150" s="8"/>
      <c r="J150" s="8"/>
      <c r="K150" s="8"/>
      <c r="L150" s="9"/>
      <c r="M150" s="8" t="str">
        <f t="shared" si="3"/>
        <v/>
      </c>
      <c r="N150" s="8" t="str">
        <f t="shared" si="4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1" customHeight="1" x14ac:dyDescent="0.25">
      <c r="A151" s="60">
        <v>8</v>
      </c>
      <c r="B151" s="11" t="s">
        <v>1399</v>
      </c>
      <c r="C151" s="68">
        <v>17688</v>
      </c>
      <c r="D151" s="11"/>
      <c r="E151" s="8"/>
      <c r="F151" s="8"/>
      <c r="G151" s="8"/>
      <c r="H151" s="8"/>
      <c r="I151" s="8"/>
      <c r="J151" s="8"/>
      <c r="K151" s="8"/>
      <c r="L151" s="9"/>
      <c r="M151" s="8"/>
      <c r="N151" s="8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1" customHeight="1" x14ac:dyDescent="0.25">
      <c r="B152" s="11" t="s">
        <v>1154</v>
      </c>
      <c r="C152" s="68"/>
      <c r="D152" s="11" t="s">
        <v>620</v>
      </c>
      <c r="E152" s="8"/>
      <c r="F152" s="8"/>
      <c r="G152" s="8"/>
      <c r="H152" s="8"/>
      <c r="I152" s="8"/>
      <c r="J152" s="8"/>
      <c r="K152" s="8"/>
      <c r="L152" s="9"/>
      <c r="M152" s="8" t="str">
        <f t="shared" si="3"/>
        <v/>
      </c>
      <c r="N152" s="8" t="str">
        <f t="shared" si="4"/>
        <v/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1" customHeight="1" x14ac:dyDescent="0.25">
      <c r="A153" s="60">
        <v>8</v>
      </c>
      <c r="B153" s="11" t="s">
        <v>1155</v>
      </c>
      <c r="C153" s="68"/>
      <c r="D153" s="11" t="s">
        <v>621</v>
      </c>
      <c r="E153" s="8"/>
      <c r="F153" s="8"/>
      <c r="G153" s="8"/>
      <c r="H153" s="8"/>
      <c r="I153" s="8"/>
      <c r="J153" s="8"/>
      <c r="K153" s="8"/>
      <c r="L153" s="9"/>
      <c r="M153" s="8" t="str">
        <f t="shared" si="3"/>
        <v/>
      </c>
      <c r="N153" s="8" t="str">
        <f t="shared" si="4"/>
        <v/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customHeight="1" x14ac:dyDescent="0.25">
      <c r="A154" s="60">
        <v>8</v>
      </c>
      <c r="B154" s="11" t="s">
        <v>1155</v>
      </c>
      <c r="C154" s="68" t="s">
        <v>72</v>
      </c>
      <c r="D154" s="11" t="s">
        <v>622</v>
      </c>
      <c r="E154" s="8"/>
      <c r="F154" s="8"/>
      <c r="G154" s="8"/>
      <c r="H154" s="8"/>
      <c r="I154" s="8"/>
      <c r="J154" s="8"/>
      <c r="K154" s="8"/>
      <c r="L154" s="9"/>
      <c r="M154" s="8" t="str">
        <f t="shared" si="3"/>
        <v/>
      </c>
      <c r="N154" s="8" t="str">
        <f t="shared" si="4"/>
        <v/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1" customHeight="1" x14ac:dyDescent="0.25">
      <c r="A155" s="60">
        <v>8</v>
      </c>
      <c r="B155" s="11" t="s">
        <v>1156</v>
      </c>
      <c r="C155" s="68" t="s">
        <v>72</v>
      </c>
      <c r="D155" s="11" t="s">
        <v>623</v>
      </c>
      <c r="E155" s="8"/>
      <c r="F155" s="8"/>
      <c r="G155" s="8"/>
      <c r="H155" s="8"/>
      <c r="I155" s="8"/>
      <c r="J155" s="8"/>
      <c r="K155" s="8"/>
      <c r="L155" s="9"/>
      <c r="M155" s="8" t="str">
        <f t="shared" si="3"/>
        <v/>
      </c>
      <c r="N155" s="8" t="str">
        <f t="shared" si="4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customHeight="1" x14ac:dyDescent="0.25">
      <c r="A156" s="60">
        <v>8</v>
      </c>
      <c r="B156" s="11" t="s">
        <v>1156</v>
      </c>
      <c r="C156" s="68"/>
      <c r="D156" s="11" t="s">
        <v>624</v>
      </c>
      <c r="E156" s="8"/>
      <c r="F156" s="8"/>
      <c r="G156" s="8"/>
      <c r="H156" s="8"/>
      <c r="I156" s="8"/>
      <c r="J156" s="8"/>
      <c r="K156" s="8"/>
      <c r="L156" s="9"/>
      <c r="M156" s="8" t="str">
        <f t="shared" ref="M156:M231" si="5">IF(AND(ISBLANK(E156),ISBLANK(F156),ISBLANK(G156),ISBLANK(H156),ISBLANK(I156),ISBLANK(J156)),"","YES")</f>
        <v/>
      </c>
      <c r="N156" s="8" t="str">
        <f t="shared" ref="N156:N231" si="6">IF(AND(ISBLANK(E156),ISBLANK(F156),ISBLANK(G156),ISBLANK(H156),ISBLANK(I156),ISBLANK(J156),ISBLANK(K156)),"","YES")</f>
        <v/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customHeight="1" x14ac:dyDescent="0.25">
      <c r="A157" s="60">
        <v>8</v>
      </c>
      <c r="B157" s="11" t="s">
        <v>1415</v>
      </c>
      <c r="C157" s="68">
        <v>17713</v>
      </c>
      <c r="D157" s="11"/>
      <c r="E157" s="8"/>
      <c r="F157" s="8"/>
      <c r="G157" s="8"/>
      <c r="H157" s="8"/>
      <c r="I157" s="8"/>
      <c r="J157" s="8"/>
      <c r="K157" s="8"/>
      <c r="L157" s="9"/>
      <c r="M157" s="8"/>
      <c r="N157" s="8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customHeight="1" x14ac:dyDescent="0.25">
      <c r="A158" s="60">
        <v>8</v>
      </c>
      <c r="B158" s="11" t="s">
        <v>1157</v>
      </c>
      <c r="C158" s="68"/>
      <c r="D158" s="11" t="s">
        <v>625</v>
      </c>
      <c r="E158" s="8"/>
      <c r="F158" s="8"/>
      <c r="G158" s="8"/>
      <c r="H158" s="8"/>
      <c r="I158" s="8"/>
      <c r="J158" s="8"/>
      <c r="K158" s="8"/>
      <c r="L158" s="9"/>
      <c r="M158" s="8" t="str">
        <f t="shared" si="5"/>
        <v/>
      </c>
      <c r="N158" s="8" t="str">
        <f t="shared" si="6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customHeight="1" x14ac:dyDescent="0.25">
      <c r="A159" s="60">
        <v>8</v>
      </c>
      <c r="B159" s="11" t="s">
        <v>1157</v>
      </c>
      <c r="C159" s="68"/>
      <c r="D159" s="11" t="s">
        <v>626</v>
      </c>
      <c r="E159" s="8"/>
      <c r="F159" s="8"/>
      <c r="G159" s="8"/>
      <c r="H159" s="8"/>
      <c r="I159" s="8"/>
      <c r="J159" s="8"/>
      <c r="K159" s="8"/>
      <c r="L159" s="9"/>
      <c r="M159" s="8" t="str">
        <f t="shared" si="5"/>
        <v/>
      </c>
      <c r="N159" s="8" t="str">
        <f t="shared" si="6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customHeight="1" x14ac:dyDescent="0.25">
      <c r="A160" s="60">
        <v>8</v>
      </c>
      <c r="B160" s="11" t="s">
        <v>1158</v>
      </c>
      <c r="C160" s="68"/>
      <c r="D160" s="11" t="s">
        <v>627</v>
      </c>
      <c r="E160" s="8"/>
      <c r="F160" s="8"/>
      <c r="G160" s="8"/>
      <c r="H160" s="8"/>
      <c r="I160" s="8"/>
      <c r="J160" s="8"/>
      <c r="K160" s="8"/>
      <c r="L160" s="9"/>
      <c r="M160" s="8" t="str">
        <f t="shared" si="5"/>
        <v/>
      </c>
      <c r="N160" s="8" t="str">
        <f t="shared" si="6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customHeight="1" x14ac:dyDescent="0.25">
      <c r="A161" s="60">
        <v>8</v>
      </c>
      <c r="B161" s="11" t="s">
        <v>1158</v>
      </c>
      <c r="C161" s="68" t="s">
        <v>72</v>
      </c>
      <c r="D161" s="11" t="s">
        <v>628</v>
      </c>
      <c r="E161" s="8"/>
      <c r="F161" s="8"/>
      <c r="G161" s="8"/>
      <c r="H161" s="8"/>
      <c r="I161" s="8"/>
      <c r="J161" s="8"/>
      <c r="K161" s="8"/>
      <c r="L161" s="9"/>
      <c r="M161" s="8" t="str">
        <f t="shared" si="5"/>
        <v/>
      </c>
      <c r="N161" s="8" t="str">
        <f t="shared" si="6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customHeight="1" x14ac:dyDescent="0.25">
      <c r="A162" s="60">
        <v>8</v>
      </c>
      <c r="B162" s="11" t="s">
        <v>1159</v>
      </c>
      <c r="C162" s="68" t="s">
        <v>72</v>
      </c>
      <c r="D162" s="11" t="s">
        <v>629</v>
      </c>
      <c r="E162" s="8"/>
      <c r="F162" s="8"/>
      <c r="G162" s="8"/>
      <c r="H162" s="8"/>
      <c r="I162" s="8"/>
      <c r="J162" s="8"/>
      <c r="K162" s="8"/>
      <c r="L162" s="9"/>
      <c r="M162" s="8" t="str">
        <f t="shared" si="5"/>
        <v/>
      </c>
      <c r="N162" s="8" t="str">
        <f t="shared" si="6"/>
        <v/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customHeight="1" x14ac:dyDescent="0.25">
      <c r="A163" s="60">
        <v>8</v>
      </c>
      <c r="B163" s="11" t="s">
        <v>1159</v>
      </c>
      <c r="C163" s="68"/>
      <c r="D163" s="11" t="s">
        <v>630</v>
      </c>
      <c r="E163" s="8"/>
      <c r="F163" s="8"/>
      <c r="G163" s="8"/>
      <c r="H163" s="8" t="s">
        <v>1350</v>
      </c>
      <c r="I163" s="8"/>
      <c r="J163" s="8"/>
      <c r="K163" s="8"/>
      <c r="L163" s="164" t="s">
        <v>1880</v>
      </c>
      <c r="M163" s="8" t="str">
        <f t="shared" si="5"/>
        <v>YES</v>
      </c>
      <c r="N163" s="8" t="str">
        <f t="shared" si="6"/>
        <v>YES</v>
      </c>
      <c r="O163" s="5"/>
      <c r="P163" s="5"/>
      <c r="Q163" s="5"/>
      <c r="R163" s="5"/>
      <c r="S163" s="5"/>
      <c r="T163" s="5"/>
      <c r="U163" s="5">
        <v>1</v>
      </c>
      <c r="V163" s="5"/>
      <c r="W163" s="5"/>
      <c r="X163" s="5"/>
      <c r="Y163" s="5"/>
    </row>
    <row r="164" spans="1:25" ht="21" customHeight="1" x14ac:dyDescent="0.25">
      <c r="A164" s="60">
        <v>8</v>
      </c>
      <c r="B164" s="11" t="s">
        <v>1416</v>
      </c>
      <c r="C164" s="68">
        <v>17622</v>
      </c>
      <c r="D164" s="11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customHeight="1" x14ac:dyDescent="0.25">
      <c r="A165" s="60">
        <v>8</v>
      </c>
      <c r="B165" s="11" t="s">
        <v>1160</v>
      </c>
      <c r="C165" s="68"/>
      <c r="D165" s="11" t="s">
        <v>631</v>
      </c>
      <c r="E165" s="8"/>
      <c r="F165" s="8"/>
      <c r="G165" s="8"/>
      <c r="H165" s="8" t="s">
        <v>1350</v>
      </c>
      <c r="I165" s="8"/>
      <c r="J165" s="8"/>
      <c r="K165" s="8"/>
      <c r="L165" s="164" t="s">
        <v>1880</v>
      </c>
      <c r="M165" s="8" t="str">
        <f t="shared" si="5"/>
        <v>YES</v>
      </c>
      <c r="N165" s="8" t="str">
        <f t="shared" si="6"/>
        <v>YES</v>
      </c>
      <c r="O165" s="5"/>
      <c r="P165" s="5"/>
      <c r="Q165" s="5"/>
      <c r="R165" s="5"/>
      <c r="S165" s="5"/>
      <c r="T165" s="5"/>
      <c r="U165" s="5">
        <v>1</v>
      </c>
      <c r="V165" s="5"/>
      <c r="W165" s="5"/>
      <c r="X165" s="5"/>
      <c r="Y165" s="5"/>
    </row>
    <row r="166" spans="1:25" ht="21" customHeight="1" x14ac:dyDescent="0.25">
      <c r="A166" s="60">
        <v>8</v>
      </c>
      <c r="B166" s="11" t="s">
        <v>1160</v>
      </c>
      <c r="C166" s="68"/>
      <c r="D166" s="11" t="s">
        <v>632</v>
      </c>
      <c r="E166" s="8"/>
      <c r="F166" s="8"/>
      <c r="G166" s="8"/>
      <c r="H166" s="8" t="s">
        <v>1350</v>
      </c>
      <c r="I166" s="8"/>
      <c r="J166" s="8"/>
      <c r="K166" s="8"/>
      <c r="L166" s="164" t="s">
        <v>1880</v>
      </c>
      <c r="M166" s="8" t="str">
        <f t="shared" si="5"/>
        <v>YES</v>
      </c>
      <c r="N166" s="8" t="str">
        <f t="shared" si="6"/>
        <v>YES</v>
      </c>
      <c r="O166" s="5"/>
      <c r="P166" s="5"/>
      <c r="Q166" s="5"/>
      <c r="R166" s="5">
        <v>1</v>
      </c>
      <c r="S166" s="5"/>
      <c r="T166" s="5"/>
      <c r="U166" s="5"/>
      <c r="V166" s="5"/>
      <c r="W166" s="5"/>
      <c r="X166" s="5"/>
      <c r="Y166" s="5"/>
    </row>
    <row r="167" spans="1:25" ht="21" customHeight="1" x14ac:dyDescent="0.25">
      <c r="A167" s="60">
        <v>8</v>
      </c>
      <c r="B167" s="11" t="s">
        <v>1161</v>
      </c>
      <c r="C167" s="68"/>
      <c r="D167" s="11" t="s">
        <v>618</v>
      </c>
      <c r="E167" s="8"/>
      <c r="F167" s="8"/>
      <c r="G167" s="8"/>
      <c r="H167" s="8" t="s">
        <v>1350</v>
      </c>
      <c r="I167" s="8"/>
      <c r="J167" s="8"/>
      <c r="K167" s="8"/>
      <c r="L167" s="164" t="s">
        <v>1880</v>
      </c>
      <c r="M167" s="8" t="str">
        <f t="shared" si="5"/>
        <v>YES</v>
      </c>
      <c r="N167" s="8" t="str">
        <f t="shared" si="6"/>
        <v>YES</v>
      </c>
      <c r="O167" s="5"/>
      <c r="P167" s="5"/>
      <c r="Q167" s="5"/>
      <c r="R167" s="5"/>
      <c r="S167" s="5"/>
      <c r="T167" s="5"/>
      <c r="U167" s="5">
        <v>1</v>
      </c>
      <c r="V167" s="5"/>
      <c r="W167" s="5"/>
      <c r="X167" s="5"/>
      <c r="Y167" s="5"/>
    </row>
    <row r="168" spans="1:25" ht="21" customHeight="1" x14ac:dyDescent="0.25">
      <c r="A168" s="60">
        <v>8</v>
      </c>
      <c r="B168" s="11" t="s">
        <v>1161</v>
      </c>
      <c r="C168" s="68" t="s">
        <v>72</v>
      </c>
      <c r="D168" s="11" t="s">
        <v>615</v>
      </c>
      <c r="E168" s="8"/>
      <c r="F168" s="8"/>
      <c r="G168" s="8"/>
      <c r="H168" s="8"/>
      <c r="I168" s="8"/>
      <c r="J168" s="8"/>
      <c r="K168" s="8"/>
      <c r="L168" s="9"/>
      <c r="M168" s="8" t="str">
        <f t="shared" si="5"/>
        <v/>
      </c>
      <c r="N168" s="8" t="str">
        <f t="shared" si="6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customHeight="1" x14ac:dyDescent="0.25">
      <c r="A169" s="60">
        <v>8</v>
      </c>
      <c r="B169" s="11" t="s">
        <v>1162</v>
      </c>
      <c r="C169" s="68"/>
      <c r="D169" s="11" t="s">
        <v>616</v>
      </c>
      <c r="E169" s="8"/>
      <c r="F169" s="8"/>
      <c r="G169" s="8"/>
      <c r="H169" s="8" t="s">
        <v>1350</v>
      </c>
      <c r="I169" s="8"/>
      <c r="J169" s="8"/>
      <c r="K169" s="8"/>
      <c r="L169" s="164" t="s">
        <v>1880</v>
      </c>
      <c r="M169" s="8" t="str">
        <f t="shared" si="5"/>
        <v>YES</v>
      </c>
      <c r="N169" s="8" t="str">
        <f t="shared" si="6"/>
        <v>YES</v>
      </c>
      <c r="O169" s="5"/>
      <c r="P169" s="5"/>
      <c r="Q169" s="5"/>
      <c r="R169" s="5"/>
      <c r="S169" s="5"/>
      <c r="T169" s="5"/>
      <c r="U169" s="5">
        <v>1</v>
      </c>
      <c r="V169" s="5"/>
      <c r="W169" s="5"/>
      <c r="X169" s="5"/>
      <c r="Y169" s="5"/>
    </row>
    <row r="170" spans="1:25" ht="21" customHeight="1" x14ac:dyDescent="0.25">
      <c r="A170" s="60">
        <v>9</v>
      </c>
      <c r="B170" s="11" t="s">
        <v>1400</v>
      </c>
      <c r="C170" s="68">
        <v>17972</v>
      </c>
      <c r="D170" s="11"/>
      <c r="E170" s="8"/>
      <c r="F170" s="8"/>
      <c r="G170" s="8"/>
      <c r="H170" s="8"/>
      <c r="I170" s="8"/>
      <c r="J170" s="8"/>
      <c r="K170" s="8"/>
      <c r="L170" s="9"/>
      <c r="M170" s="8"/>
      <c r="N170" s="8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 x14ac:dyDescent="0.25">
      <c r="A171" s="60">
        <v>9</v>
      </c>
      <c r="B171" s="11" t="s">
        <v>1163</v>
      </c>
      <c r="C171" s="68"/>
      <c r="D171" s="11" t="s">
        <v>779</v>
      </c>
      <c r="E171" s="8"/>
      <c r="F171" s="8"/>
      <c r="G171" s="8"/>
      <c r="H171" s="8"/>
      <c r="I171" s="8"/>
      <c r="J171" s="8"/>
      <c r="K171" s="8"/>
      <c r="L171" s="9"/>
      <c r="M171" s="8" t="str">
        <f t="shared" si="5"/>
        <v/>
      </c>
      <c r="N171" s="8" t="str">
        <f t="shared" si="6"/>
        <v/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 x14ac:dyDescent="0.25">
      <c r="A172" s="60">
        <v>9</v>
      </c>
      <c r="B172" s="11" t="s">
        <v>1164</v>
      </c>
      <c r="C172" s="68"/>
      <c r="D172" s="11" t="s">
        <v>778</v>
      </c>
      <c r="E172" s="8"/>
      <c r="F172" s="8"/>
      <c r="G172" s="8"/>
      <c r="H172" s="8"/>
      <c r="I172" s="8"/>
      <c r="J172" s="8"/>
      <c r="K172" s="8"/>
      <c r="L172" s="9"/>
      <c r="M172" s="8" t="str">
        <f t="shared" si="5"/>
        <v/>
      </c>
      <c r="N172" s="8" t="str">
        <f t="shared" si="6"/>
        <v/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 x14ac:dyDescent="0.25">
      <c r="A173" s="60">
        <v>9</v>
      </c>
      <c r="B173" s="11" t="s">
        <v>1164</v>
      </c>
      <c r="C173" s="68" t="s">
        <v>72</v>
      </c>
      <c r="D173" s="11" t="s">
        <v>765</v>
      </c>
      <c r="E173" s="8"/>
      <c r="F173" s="8"/>
      <c r="G173" s="8"/>
      <c r="H173" s="8" t="s">
        <v>1350</v>
      </c>
      <c r="I173" s="8"/>
      <c r="J173" s="8"/>
      <c r="K173" s="8"/>
      <c r="L173" s="9"/>
      <c r="M173" s="8" t="str">
        <f t="shared" si="5"/>
        <v>YES</v>
      </c>
      <c r="N173" s="8" t="str">
        <f t="shared" si="6"/>
        <v>YES</v>
      </c>
      <c r="O173" s="5"/>
      <c r="P173" s="5"/>
      <c r="Q173" s="5"/>
      <c r="R173" s="5"/>
      <c r="S173" s="5"/>
      <c r="T173" s="5"/>
      <c r="U173" s="5">
        <v>1</v>
      </c>
      <c r="V173" s="5"/>
      <c r="W173" s="5"/>
      <c r="X173" s="5"/>
      <c r="Y173" s="5"/>
    </row>
    <row r="174" spans="1:25" ht="21" customHeight="1" x14ac:dyDescent="0.25">
      <c r="A174" s="60">
        <v>9</v>
      </c>
      <c r="B174" s="11" t="s">
        <v>1165</v>
      </c>
      <c r="C174" s="68" t="s">
        <v>72</v>
      </c>
      <c r="D174" s="11" t="s">
        <v>766</v>
      </c>
      <c r="E174" s="8"/>
      <c r="F174" s="8"/>
      <c r="G174" s="8"/>
      <c r="H174" s="8"/>
      <c r="I174" s="8"/>
      <c r="J174" s="8"/>
      <c r="K174" s="8"/>
      <c r="L174" s="9"/>
      <c r="M174" s="8" t="str">
        <f t="shared" si="5"/>
        <v/>
      </c>
      <c r="N174" s="8" t="str">
        <f t="shared" si="6"/>
        <v/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1" customHeight="1" x14ac:dyDescent="0.25">
      <c r="A175" s="60">
        <v>9</v>
      </c>
      <c r="B175" s="11" t="s">
        <v>1165</v>
      </c>
      <c r="C175" s="68"/>
      <c r="D175" s="11" t="s">
        <v>784</v>
      </c>
      <c r="E175" s="8"/>
      <c r="F175" s="8"/>
      <c r="G175" s="8"/>
      <c r="H175" s="8" t="s">
        <v>1350</v>
      </c>
      <c r="I175" s="8"/>
      <c r="J175" s="8"/>
      <c r="K175" s="8"/>
      <c r="L175" s="9"/>
      <c r="M175" s="8" t="str">
        <f t="shared" si="5"/>
        <v>YES</v>
      </c>
      <c r="N175" s="8" t="str">
        <f t="shared" si="6"/>
        <v>YES</v>
      </c>
      <c r="O175" s="5"/>
      <c r="P175" s="5"/>
      <c r="Q175" s="5"/>
      <c r="R175" s="5"/>
      <c r="S175" s="5"/>
      <c r="T175" s="5"/>
      <c r="U175" s="5">
        <v>1</v>
      </c>
      <c r="V175" s="5"/>
      <c r="W175" s="5"/>
      <c r="X175" s="5"/>
      <c r="Y175" s="5"/>
    </row>
    <row r="176" spans="1:25" ht="21" customHeight="1" x14ac:dyDescent="0.25">
      <c r="A176" s="60">
        <v>9</v>
      </c>
      <c r="B176" s="11" t="s">
        <v>1401</v>
      </c>
      <c r="C176" s="68">
        <v>17890</v>
      </c>
      <c r="D176" s="11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1" customHeight="1" x14ac:dyDescent="0.25">
      <c r="A177" s="60">
        <v>9</v>
      </c>
      <c r="B177" s="11" t="s">
        <v>1166</v>
      </c>
      <c r="C177" s="68"/>
      <c r="D177" s="11" t="s">
        <v>788</v>
      </c>
      <c r="E177" s="8"/>
      <c r="F177" s="8"/>
      <c r="G177" s="8"/>
      <c r="H177" s="8" t="s">
        <v>1350</v>
      </c>
      <c r="I177" s="8" t="s">
        <v>1352</v>
      </c>
      <c r="J177" s="8"/>
      <c r="K177" s="8"/>
      <c r="L177" s="9"/>
      <c r="M177" s="8" t="str">
        <f t="shared" si="5"/>
        <v>YES</v>
      </c>
      <c r="N177" s="8" t="str">
        <f t="shared" si="6"/>
        <v>YES</v>
      </c>
      <c r="O177" s="5"/>
      <c r="P177" s="5"/>
      <c r="Q177" s="5"/>
      <c r="R177" s="5"/>
      <c r="S177" s="5"/>
      <c r="T177" s="5"/>
      <c r="U177" s="5">
        <v>1</v>
      </c>
      <c r="V177" s="5"/>
      <c r="W177" s="5"/>
      <c r="X177" s="5"/>
      <c r="Y177" s="5"/>
    </row>
    <row r="178" spans="1:25" ht="21" customHeight="1" x14ac:dyDescent="0.25">
      <c r="A178" s="60">
        <v>9</v>
      </c>
      <c r="B178" s="11" t="s">
        <v>1167</v>
      </c>
      <c r="C178" s="68"/>
      <c r="D178" s="11" t="s">
        <v>789</v>
      </c>
      <c r="E178" s="8"/>
      <c r="F178" s="8"/>
      <c r="G178" s="8"/>
      <c r="H178" s="8" t="s">
        <v>1350</v>
      </c>
      <c r="I178" s="8"/>
      <c r="J178" s="8"/>
      <c r="K178" s="8"/>
      <c r="L178" s="9"/>
      <c r="M178" s="8" t="str">
        <f t="shared" si="5"/>
        <v>YES</v>
      </c>
      <c r="N178" s="8" t="str">
        <f t="shared" si="6"/>
        <v>YES</v>
      </c>
      <c r="O178" s="5"/>
      <c r="P178" s="5"/>
      <c r="Q178" s="5"/>
      <c r="R178" s="5">
        <v>1</v>
      </c>
      <c r="S178" s="5"/>
      <c r="T178" s="5"/>
      <c r="U178" s="5"/>
      <c r="V178" s="5"/>
      <c r="W178" s="5"/>
      <c r="X178" s="5"/>
      <c r="Y178" s="5"/>
    </row>
    <row r="179" spans="1:25" ht="21" customHeight="1" x14ac:dyDescent="0.25">
      <c r="A179" s="60">
        <v>9</v>
      </c>
      <c r="B179" s="11" t="s">
        <v>1167</v>
      </c>
      <c r="C179" s="68" t="s">
        <v>72</v>
      </c>
      <c r="D179" s="11" t="s">
        <v>790</v>
      </c>
      <c r="E179" s="8"/>
      <c r="F179" s="8"/>
      <c r="G179" s="8"/>
      <c r="H179" s="8"/>
      <c r="I179" s="8"/>
      <c r="J179" s="8"/>
      <c r="K179" s="8"/>
      <c r="L179" s="9"/>
      <c r="M179" s="8" t="str">
        <f t="shared" si="5"/>
        <v/>
      </c>
      <c r="N179" s="8" t="str">
        <f t="shared" si="6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1" customHeight="1" x14ac:dyDescent="0.25">
      <c r="A180" s="60">
        <v>9</v>
      </c>
      <c r="B180" s="11" t="s">
        <v>1168</v>
      </c>
      <c r="C180" s="68" t="s">
        <v>72</v>
      </c>
      <c r="D180" s="11" t="s">
        <v>791</v>
      </c>
      <c r="E180" s="8"/>
      <c r="F180" s="8"/>
      <c r="G180" s="8"/>
      <c r="H180" s="8"/>
      <c r="I180" s="8"/>
      <c r="J180" s="8"/>
      <c r="K180" s="8"/>
      <c r="L180" s="9"/>
      <c r="M180" s="8" t="str">
        <f t="shared" si="5"/>
        <v/>
      </c>
      <c r="N180" s="8" t="str">
        <f t="shared" si="6"/>
        <v/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1" customHeight="1" x14ac:dyDescent="0.25">
      <c r="A181" s="60">
        <v>9</v>
      </c>
      <c r="B181" s="11" t="s">
        <v>1168</v>
      </c>
      <c r="C181" s="68"/>
      <c r="D181" s="11" t="s">
        <v>792</v>
      </c>
      <c r="E181" s="8"/>
      <c r="F181" s="8"/>
      <c r="G181" s="8"/>
      <c r="H181" s="8"/>
      <c r="I181" s="8"/>
      <c r="J181" s="8"/>
      <c r="K181" s="8"/>
      <c r="L181" s="9"/>
      <c r="M181" s="8" t="str">
        <f t="shared" si="5"/>
        <v/>
      </c>
      <c r="N181" s="8" t="str">
        <f t="shared" si="6"/>
        <v/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1" customHeight="1" x14ac:dyDescent="0.25">
      <c r="A182" s="60">
        <v>9</v>
      </c>
      <c r="B182" s="11" t="s">
        <v>1417</v>
      </c>
      <c r="C182" s="68">
        <v>17644</v>
      </c>
      <c r="D182" s="11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1" customHeight="1" x14ac:dyDescent="0.25">
      <c r="A183" s="60">
        <v>9</v>
      </c>
      <c r="B183" s="11" t="s">
        <v>1169</v>
      </c>
      <c r="C183" s="68"/>
      <c r="D183" s="11" t="s">
        <v>793</v>
      </c>
      <c r="E183" s="8"/>
      <c r="F183" s="8"/>
      <c r="G183" s="8"/>
      <c r="H183" s="8"/>
      <c r="I183" s="8"/>
      <c r="J183" s="8"/>
      <c r="K183" s="8"/>
      <c r="L183" s="9"/>
      <c r="M183" s="8" t="str">
        <f t="shared" si="5"/>
        <v/>
      </c>
      <c r="N183" s="8" t="str">
        <f t="shared" si="6"/>
        <v/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21" customHeight="1" x14ac:dyDescent="0.25">
      <c r="A184" s="60">
        <v>9</v>
      </c>
      <c r="B184" s="11" t="s">
        <v>1169</v>
      </c>
      <c r="C184" s="68"/>
      <c r="D184" s="11" t="s">
        <v>794</v>
      </c>
      <c r="E184" s="8"/>
      <c r="F184" s="8"/>
      <c r="G184" s="8"/>
      <c r="H184" s="8" t="s">
        <v>1350</v>
      </c>
      <c r="I184" s="8"/>
      <c r="J184" s="8"/>
      <c r="K184" s="8"/>
      <c r="L184" s="9"/>
      <c r="M184" s="8" t="str">
        <f t="shared" si="5"/>
        <v>YES</v>
      </c>
      <c r="N184" s="8" t="str">
        <f t="shared" si="6"/>
        <v>YES</v>
      </c>
      <c r="O184" s="5"/>
      <c r="P184" s="5"/>
      <c r="Q184" s="5">
        <v>1</v>
      </c>
      <c r="R184" s="5"/>
      <c r="S184" s="5"/>
      <c r="T184" s="5"/>
      <c r="U184" s="5"/>
      <c r="V184" s="5"/>
      <c r="W184" s="5"/>
      <c r="X184" s="5"/>
      <c r="Y184" s="5"/>
    </row>
    <row r="185" spans="1:25" ht="21" customHeight="1" x14ac:dyDescent="0.25">
      <c r="A185" s="60">
        <v>9</v>
      </c>
      <c r="B185" s="11" t="s">
        <v>1170</v>
      </c>
      <c r="C185" s="68"/>
      <c r="D185" s="11" t="s">
        <v>795</v>
      </c>
      <c r="E185" s="8"/>
      <c r="F185" s="8"/>
      <c r="G185" s="8"/>
      <c r="H185" s="8" t="s">
        <v>1350</v>
      </c>
      <c r="I185" s="8"/>
      <c r="J185" s="8"/>
      <c r="K185" s="8"/>
      <c r="L185" s="9"/>
      <c r="M185" s="8" t="str">
        <f t="shared" si="5"/>
        <v>YES</v>
      </c>
      <c r="N185" s="8" t="str">
        <f t="shared" si="6"/>
        <v>YES</v>
      </c>
      <c r="O185" s="5"/>
      <c r="P185" s="5"/>
      <c r="Q185" s="5"/>
      <c r="R185" s="5"/>
      <c r="S185" s="5"/>
      <c r="T185" s="5"/>
      <c r="U185" s="5">
        <v>1</v>
      </c>
      <c r="V185" s="5"/>
      <c r="W185" s="5"/>
      <c r="X185" s="5"/>
      <c r="Y185" s="5"/>
    </row>
    <row r="186" spans="1:25" ht="21" customHeight="1" x14ac:dyDescent="0.25">
      <c r="A186" s="60">
        <v>9</v>
      </c>
      <c r="B186" s="11" t="s">
        <v>1170</v>
      </c>
      <c r="C186" s="68" t="s">
        <v>72</v>
      </c>
      <c r="D186" s="11" t="s">
        <v>796</v>
      </c>
      <c r="E186" s="8"/>
      <c r="F186" s="8"/>
      <c r="G186" s="8"/>
      <c r="H186" s="8" t="s">
        <v>1350</v>
      </c>
      <c r="I186" s="8"/>
      <c r="J186" s="8"/>
      <c r="K186" s="8"/>
      <c r="L186" s="9"/>
      <c r="M186" s="8" t="str">
        <f t="shared" si="5"/>
        <v>YES</v>
      </c>
      <c r="N186" s="8" t="str">
        <f t="shared" si="6"/>
        <v>YES</v>
      </c>
      <c r="O186" s="5"/>
      <c r="P186" s="5"/>
      <c r="Q186" s="5"/>
      <c r="R186" s="5"/>
      <c r="S186" s="5"/>
      <c r="T186" s="5"/>
      <c r="U186" s="5">
        <v>1</v>
      </c>
      <c r="V186" s="5"/>
      <c r="W186" s="5"/>
      <c r="X186" s="5"/>
      <c r="Y186" s="5"/>
    </row>
    <row r="187" spans="1:25" ht="21" customHeight="1" x14ac:dyDescent="0.25">
      <c r="A187" s="60">
        <v>9</v>
      </c>
      <c r="B187" s="11" t="s">
        <v>1171</v>
      </c>
      <c r="C187" s="68" t="s">
        <v>72</v>
      </c>
      <c r="D187" s="11" t="s">
        <v>797</v>
      </c>
      <c r="E187" s="8"/>
      <c r="F187" s="8"/>
      <c r="G187" s="8"/>
      <c r="H187" s="8"/>
      <c r="I187" s="8"/>
      <c r="J187" s="8"/>
      <c r="K187" s="8"/>
      <c r="L187" s="9"/>
      <c r="M187" s="8" t="str">
        <f t="shared" si="5"/>
        <v/>
      </c>
      <c r="N187" s="8" t="str">
        <f t="shared" si="6"/>
        <v/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21" customHeight="1" x14ac:dyDescent="0.25">
      <c r="A188" s="60">
        <v>9</v>
      </c>
      <c r="B188" s="11" t="s">
        <v>1171</v>
      </c>
      <c r="C188" s="68"/>
      <c r="D188" s="11" t="s">
        <v>798</v>
      </c>
      <c r="E188" s="8"/>
      <c r="F188" s="8"/>
      <c r="G188" s="8"/>
      <c r="H188" s="8"/>
      <c r="I188" s="8"/>
      <c r="J188" s="8"/>
      <c r="K188" s="8"/>
      <c r="L188" s="9"/>
      <c r="M188" s="8" t="str">
        <f t="shared" si="5"/>
        <v/>
      </c>
      <c r="N188" s="8" t="str">
        <f t="shared" si="6"/>
        <v/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21" customHeight="1" x14ac:dyDescent="0.25">
      <c r="A189" s="60">
        <v>9</v>
      </c>
      <c r="B189" s="11" t="s">
        <v>1418</v>
      </c>
      <c r="C189" s="68">
        <v>17798</v>
      </c>
      <c r="D189" s="11"/>
      <c r="E189" s="8"/>
      <c r="F189" s="8"/>
      <c r="G189" s="8"/>
      <c r="H189" s="8"/>
      <c r="I189" s="8"/>
      <c r="J189" s="8"/>
      <c r="K189" s="8"/>
      <c r="L189" s="9"/>
      <c r="M189" s="8"/>
      <c r="N189" s="8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21" customHeight="1" x14ac:dyDescent="0.25">
      <c r="A190" s="60">
        <v>9</v>
      </c>
      <c r="B190" s="11" t="s">
        <v>1172</v>
      </c>
      <c r="C190" s="68"/>
      <c r="D190" s="11" t="s">
        <v>799</v>
      </c>
      <c r="E190" s="8"/>
      <c r="F190" s="8"/>
      <c r="G190" s="8"/>
      <c r="H190" s="8"/>
      <c r="I190" s="8"/>
      <c r="J190" s="8"/>
      <c r="K190" s="8"/>
      <c r="L190" s="9"/>
      <c r="M190" s="8" t="str">
        <f t="shared" si="5"/>
        <v/>
      </c>
      <c r="N190" s="8" t="str">
        <f t="shared" si="6"/>
        <v/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1" customHeight="1" x14ac:dyDescent="0.25">
      <c r="A191" s="60">
        <v>9</v>
      </c>
      <c r="B191" s="11" t="s">
        <v>1172</v>
      </c>
      <c r="C191" s="68"/>
      <c r="D191" s="11" t="s">
        <v>800</v>
      </c>
      <c r="E191" s="8"/>
      <c r="F191" s="8"/>
      <c r="G191" s="8"/>
      <c r="H191" s="8" t="s">
        <v>1350</v>
      </c>
      <c r="I191" s="8"/>
      <c r="J191" s="8"/>
      <c r="K191" s="8"/>
      <c r="L191" s="9"/>
      <c r="M191" s="8" t="str">
        <f t="shared" si="5"/>
        <v>YES</v>
      </c>
      <c r="N191" s="8" t="str">
        <f t="shared" si="6"/>
        <v>YES</v>
      </c>
      <c r="O191" s="5"/>
      <c r="P191" s="5"/>
      <c r="Q191" s="5"/>
      <c r="R191" s="5">
        <v>1</v>
      </c>
      <c r="S191" s="5"/>
      <c r="T191" s="5"/>
      <c r="U191" s="5"/>
      <c r="V191" s="5"/>
      <c r="W191" s="5"/>
      <c r="X191" s="5"/>
      <c r="Y191" s="5"/>
    </row>
    <row r="192" spans="1:25" ht="21" customHeight="1" x14ac:dyDescent="0.25">
      <c r="A192" s="60">
        <v>9</v>
      </c>
      <c r="B192" s="11" t="s">
        <v>1173</v>
      </c>
      <c r="C192" s="68"/>
      <c r="D192" s="11" t="s">
        <v>801</v>
      </c>
      <c r="E192" s="8"/>
      <c r="F192" s="8"/>
      <c r="G192" s="8"/>
      <c r="H192" s="8"/>
      <c r="I192" s="8"/>
      <c r="J192" s="8"/>
      <c r="K192" s="8"/>
      <c r="L192" s="9"/>
      <c r="M192" s="8" t="str">
        <f t="shared" si="5"/>
        <v/>
      </c>
      <c r="N192" s="8" t="str">
        <f t="shared" si="6"/>
        <v/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21" customHeight="1" x14ac:dyDescent="0.25">
      <c r="A193" s="60">
        <v>9</v>
      </c>
      <c r="B193" s="11" t="s">
        <v>1173</v>
      </c>
      <c r="C193" s="68" t="s">
        <v>72</v>
      </c>
      <c r="D193" s="11" t="s">
        <v>786</v>
      </c>
      <c r="E193" s="8"/>
      <c r="F193" s="8"/>
      <c r="G193" s="8"/>
      <c r="H193" s="8" t="s">
        <v>1350</v>
      </c>
      <c r="I193" s="8"/>
      <c r="J193" s="8"/>
      <c r="K193" s="8"/>
      <c r="L193" s="9"/>
      <c r="M193" s="8" t="str">
        <f t="shared" si="5"/>
        <v>YES</v>
      </c>
      <c r="N193" s="8" t="str">
        <f t="shared" si="6"/>
        <v>YES</v>
      </c>
      <c r="O193" s="5"/>
      <c r="P193" s="5"/>
      <c r="Q193" s="5">
        <v>1</v>
      </c>
      <c r="R193" s="5"/>
      <c r="S193" s="5"/>
      <c r="T193" s="5"/>
      <c r="U193" s="5"/>
      <c r="V193" s="5"/>
      <c r="W193" s="5"/>
      <c r="X193" s="5"/>
      <c r="Y193" s="5"/>
    </row>
    <row r="194" spans="1:25" ht="21" customHeight="1" x14ac:dyDescent="0.25">
      <c r="A194" s="60">
        <v>9</v>
      </c>
      <c r="B194" s="11" t="s">
        <v>1174</v>
      </c>
      <c r="C194" s="68" t="s">
        <v>72</v>
      </c>
      <c r="D194" s="11" t="s">
        <v>785</v>
      </c>
      <c r="E194" s="8"/>
      <c r="F194" s="8"/>
      <c r="G194" s="8"/>
      <c r="H194" s="8"/>
      <c r="I194" s="8"/>
      <c r="J194" s="8"/>
      <c r="K194" s="8"/>
      <c r="L194" s="9"/>
      <c r="M194" s="8" t="str">
        <f t="shared" si="5"/>
        <v/>
      </c>
      <c r="N194" s="8" t="str">
        <f t="shared" si="6"/>
        <v/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21" customHeight="1" x14ac:dyDescent="0.25">
      <c r="A195" s="60">
        <v>10</v>
      </c>
      <c r="B195" s="11" t="s">
        <v>1419</v>
      </c>
      <c r="C195" s="68">
        <v>17716</v>
      </c>
      <c r="D195" s="107"/>
      <c r="E195" s="8"/>
      <c r="F195" s="8"/>
      <c r="G195" s="8"/>
      <c r="H195" s="8"/>
      <c r="I195" s="8"/>
      <c r="J195" s="8"/>
      <c r="K195" s="8"/>
      <c r="L195" s="9"/>
      <c r="M195" s="8"/>
      <c r="N195" s="8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1" customHeight="1" x14ac:dyDescent="0.25">
      <c r="A196" s="60">
        <v>10</v>
      </c>
      <c r="B196" s="11" t="s">
        <v>1175</v>
      </c>
      <c r="C196" s="68"/>
      <c r="D196" s="93" t="s">
        <v>759</v>
      </c>
      <c r="E196" s="8"/>
      <c r="F196" s="8"/>
      <c r="G196" s="8"/>
      <c r="H196" s="8"/>
      <c r="I196" s="8"/>
      <c r="J196" s="8"/>
      <c r="K196" s="8"/>
      <c r="L196" s="9"/>
      <c r="M196" s="8" t="str">
        <f t="shared" si="5"/>
        <v/>
      </c>
      <c r="N196" s="8" t="str">
        <f t="shared" si="6"/>
        <v/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21" customHeight="1" x14ac:dyDescent="0.25">
      <c r="A197" s="60">
        <v>10</v>
      </c>
      <c r="B197" s="11" t="s">
        <v>1175</v>
      </c>
      <c r="C197" s="68" t="s">
        <v>72</v>
      </c>
      <c r="D197" s="93" t="s">
        <v>781</v>
      </c>
      <c r="E197" s="8"/>
      <c r="F197" s="8"/>
      <c r="G197" s="8"/>
      <c r="H197" s="8" t="s">
        <v>1350</v>
      </c>
      <c r="I197" s="8"/>
      <c r="J197" s="8"/>
      <c r="K197" s="8"/>
      <c r="L197" s="9"/>
      <c r="M197" s="8" t="str">
        <f t="shared" si="5"/>
        <v>YES</v>
      </c>
      <c r="N197" s="8" t="str">
        <f t="shared" si="6"/>
        <v>YES</v>
      </c>
      <c r="O197" s="5"/>
      <c r="P197" s="5"/>
      <c r="Q197" s="5"/>
      <c r="R197" s="5"/>
      <c r="S197" s="5"/>
      <c r="T197" s="5"/>
      <c r="U197" s="5">
        <v>1</v>
      </c>
      <c r="V197" s="5"/>
      <c r="W197" s="5"/>
      <c r="X197" s="5"/>
      <c r="Y197" s="5"/>
    </row>
    <row r="198" spans="1:25" ht="21" customHeight="1" x14ac:dyDescent="0.25">
      <c r="A198" s="60">
        <v>10</v>
      </c>
      <c r="B198" s="11" t="s">
        <v>1176</v>
      </c>
      <c r="C198" s="68" t="s">
        <v>72</v>
      </c>
      <c r="D198" s="93" t="s">
        <v>780</v>
      </c>
      <c r="E198" s="8"/>
      <c r="F198" s="8"/>
      <c r="G198" s="8"/>
      <c r="H198" s="8"/>
      <c r="I198" s="8"/>
      <c r="J198" s="8"/>
      <c r="K198" s="8"/>
      <c r="L198" s="9"/>
      <c r="M198" s="8" t="str">
        <f t="shared" si="5"/>
        <v/>
      </c>
      <c r="N198" s="8" t="str">
        <f t="shared" si="6"/>
        <v/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21" customHeight="1" x14ac:dyDescent="0.25">
      <c r="A199" s="60">
        <v>10</v>
      </c>
      <c r="B199" s="11" t="s">
        <v>1176</v>
      </c>
      <c r="C199" s="68"/>
      <c r="D199" s="93" t="s">
        <v>743</v>
      </c>
      <c r="E199" s="8"/>
      <c r="F199" s="8"/>
      <c r="G199" s="8"/>
      <c r="H199" s="8"/>
      <c r="I199" s="8"/>
      <c r="J199" s="8"/>
      <c r="K199" s="8"/>
      <c r="L199" s="9"/>
      <c r="M199" s="8" t="str">
        <f t="shared" si="5"/>
        <v/>
      </c>
      <c r="N199" s="8" t="str">
        <f t="shared" si="6"/>
        <v/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21" customHeight="1" x14ac:dyDescent="0.25">
      <c r="A200" s="60">
        <v>10</v>
      </c>
      <c r="B200" s="11" t="s">
        <v>1177</v>
      </c>
      <c r="C200" s="68"/>
      <c r="D200" s="93" t="s">
        <v>744</v>
      </c>
      <c r="E200" s="8"/>
      <c r="F200" s="8"/>
      <c r="G200" s="8"/>
      <c r="H200" s="8"/>
      <c r="I200" s="8"/>
      <c r="J200" s="8"/>
      <c r="K200" s="8"/>
      <c r="L200" s="9"/>
      <c r="M200" s="8" t="str">
        <f t="shared" si="5"/>
        <v/>
      </c>
      <c r="N200" s="8" t="str">
        <f t="shared" si="6"/>
        <v/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21" customHeight="1" x14ac:dyDescent="0.25">
      <c r="A201" s="60">
        <v>10</v>
      </c>
      <c r="B201" s="11" t="s">
        <v>1177</v>
      </c>
      <c r="C201" s="68"/>
      <c r="D201" s="93" t="s">
        <v>745</v>
      </c>
      <c r="E201" s="8"/>
      <c r="F201" s="8"/>
      <c r="G201" s="8"/>
      <c r="H201" s="8"/>
      <c r="I201" s="8"/>
      <c r="J201" s="8"/>
      <c r="K201" s="8"/>
      <c r="L201" s="9"/>
      <c r="M201" s="8" t="str">
        <f t="shared" si="5"/>
        <v/>
      </c>
      <c r="N201" s="8" t="str">
        <f t="shared" si="6"/>
        <v/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21" customHeight="1" x14ac:dyDescent="0.25">
      <c r="A202" s="60">
        <v>10</v>
      </c>
      <c r="B202" s="11" t="s">
        <v>1402</v>
      </c>
      <c r="C202" s="68">
        <v>17776</v>
      </c>
      <c r="D202" s="93"/>
      <c r="E202" s="8"/>
      <c r="F202" s="8"/>
      <c r="G202" s="8"/>
      <c r="H202" s="8"/>
      <c r="I202" s="8"/>
      <c r="J202" s="8"/>
      <c r="K202" s="8"/>
      <c r="L202" s="9"/>
      <c r="M202" s="8"/>
      <c r="N202" s="8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21" customHeight="1" x14ac:dyDescent="0.25">
      <c r="A203" s="60">
        <v>10</v>
      </c>
      <c r="B203" s="11" t="s">
        <v>1178</v>
      </c>
      <c r="C203" s="68"/>
      <c r="D203" s="11" t="s">
        <v>767</v>
      </c>
      <c r="E203" s="8"/>
      <c r="F203" s="8"/>
      <c r="G203" s="8"/>
      <c r="H203" s="8" t="s">
        <v>1350</v>
      </c>
      <c r="I203" s="8"/>
      <c r="J203" s="8"/>
      <c r="K203" s="8"/>
      <c r="L203" s="9"/>
      <c r="M203" s="8" t="str">
        <f t="shared" si="5"/>
        <v>YES</v>
      </c>
      <c r="N203" s="8" t="str">
        <f t="shared" si="6"/>
        <v>YES</v>
      </c>
      <c r="O203" s="5"/>
      <c r="P203" s="5"/>
      <c r="Q203" s="5"/>
      <c r="R203" s="5"/>
      <c r="S203" s="5"/>
      <c r="T203" s="5"/>
      <c r="U203" s="5">
        <v>1</v>
      </c>
      <c r="V203" s="5"/>
      <c r="W203" s="5"/>
      <c r="X203" s="5"/>
      <c r="Y203" s="5"/>
    </row>
    <row r="204" spans="1:25" ht="21" customHeight="1" x14ac:dyDescent="0.25">
      <c r="A204" s="60">
        <v>10</v>
      </c>
      <c r="B204" s="11" t="s">
        <v>1179</v>
      </c>
      <c r="C204" s="68"/>
      <c r="D204" s="11" t="s">
        <v>768</v>
      </c>
      <c r="E204" s="8"/>
      <c r="F204" s="8"/>
      <c r="G204" s="8"/>
      <c r="H204" s="8" t="s">
        <v>1350</v>
      </c>
      <c r="I204" s="8"/>
      <c r="J204" s="8"/>
      <c r="K204" s="8"/>
      <c r="L204" s="9"/>
      <c r="M204" s="8" t="str">
        <f t="shared" si="5"/>
        <v>YES</v>
      </c>
      <c r="N204" s="8" t="str">
        <f t="shared" si="6"/>
        <v>YES</v>
      </c>
      <c r="O204" s="5"/>
      <c r="P204" s="5"/>
      <c r="Q204" s="5"/>
      <c r="R204" s="5"/>
      <c r="S204" s="5"/>
      <c r="T204" s="5"/>
      <c r="U204" s="5">
        <v>1</v>
      </c>
      <c r="V204" s="5"/>
      <c r="W204" s="5"/>
      <c r="X204" s="5"/>
      <c r="Y204" s="5"/>
    </row>
    <row r="205" spans="1:25" ht="21" customHeight="1" x14ac:dyDescent="0.25">
      <c r="A205" s="60">
        <v>10</v>
      </c>
      <c r="B205" s="11" t="s">
        <v>1179</v>
      </c>
      <c r="C205" s="68"/>
      <c r="D205" s="11" t="s">
        <v>769</v>
      </c>
      <c r="E205" s="8"/>
      <c r="F205" s="8"/>
      <c r="G205" s="8"/>
      <c r="H205" s="8" t="s">
        <v>1350</v>
      </c>
      <c r="I205" s="8"/>
      <c r="J205" s="8"/>
      <c r="K205" s="8"/>
      <c r="L205" s="9"/>
      <c r="M205" s="8" t="str">
        <f t="shared" si="5"/>
        <v>YES</v>
      </c>
      <c r="N205" s="8" t="str">
        <f t="shared" si="6"/>
        <v>YES</v>
      </c>
      <c r="O205" s="5"/>
      <c r="P205" s="5"/>
      <c r="Q205" s="5">
        <v>1</v>
      </c>
      <c r="R205" s="5"/>
      <c r="S205" s="5"/>
      <c r="T205" s="5"/>
      <c r="U205" s="5"/>
      <c r="V205" s="5"/>
      <c r="W205" s="5"/>
      <c r="X205" s="5"/>
      <c r="Y205" s="5"/>
    </row>
    <row r="206" spans="1:25" ht="21" customHeight="1" x14ac:dyDescent="0.25">
      <c r="A206" s="60">
        <v>10</v>
      </c>
      <c r="B206" s="11" t="s">
        <v>1180</v>
      </c>
      <c r="C206" s="68" t="s">
        <v>72</v>
      </c>
      <c r="D206" s="11" t="s">
        <v>770</v>
      </c>
      <c r="E206" s="8"/>
      <c r="F206" s="8"/>
      <c r="G206" s="8"/>
      <c r="H206" s="8" t="s">
        <v>1350</v>
      </c>
      <c r="I206" s="8"/>
      <c r="J206" s="8"/>
      <c r="K206" s="8"/>
      <c r="L206" s="9"/>
      <c r="M206" s="8" t="str">
        <f t="shared" si="5"/>
        <v>YES</v>
      </c>
      <c r="N206" s="8" t="str">
        <f t="shared" si="6"/>
        <v>YES</v>
      </c>
      <c r="O206" s="5"/>
      <c r="P206" s="5"/>
      <c r="Q206" s="5">
        <v>1</v>
      </c>
      <c r="R206" s="5"/>
      <c r="S206" s="5"/>
      <c r="T206" s="5"/>
      <c r="U206" s="5"/>
      <c r="V206" s="5"/>
      <c r="W206" s="5"/>
      <c r="X206" s="5"/>
      <c r="Y206" s="5"/>
    </row>
    <row r="207" spans="1:25" ht="21" customHeight="1" x14ac:dyDescent="0.25">
      <c r="A207" s="60">
        <v>10</v>
      </c>
      <c r="B207" s="11" t="s">
        <v>1180</v>
      </c>
      <c r="C207" s="68"/>
      <c r="D207" s="11" t="s">
        <v>771</v>
      </c>
      <c r="E207" s="8"/>
      <c r="F207" s="8"/>
      <c r="G207" s="8"/>
      <c r="H207" s="8"/>
      <c r="I207" s="8"/>
      <c r="J207" s="8"/>
      <c r="K207" s="8"/>
      <c r="L207" s="9"/>
      <c r="M207" s="8" t="str">
        <f t="shared" si="5"/>
        <v/>
      </c>
      <c r="N207" s="8" t="str">
        <f t="shared" si="6"/>
        <v/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21" customHeight="1" x14ac:dyDescent="0.25">
      <c r="A208" s="60">
        <v>10</v>
      </c>
      <c r="B208" s="11" t="s">
        <v>1403</v>
      </c>
      <c r="C208" s="68">
        <v>17996</v>
      </c>
      <c r="D208" s="11"/>
      <c r="E208" s="8"/>
      <c r="F208" s="8"/>
      <c r="G208" s="8"/>
      <c r="H208" s="8"/>
      <c r="I208" s="8"/>
      <c r="J208" s="8"/>
      <c r="K208" s="8"/>
      <c r="L208" s="9"/>
      <c r="M208" s="8"/>
      <c r="N208" s="8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1" customHeight="1" x14ac:dyDescent="0.25">
      <c r="A209" s="60">
        <v>10</v>
      </c>
      <c r="B209" s="11" t="s">
        <v>1181</v>
      </c>
      <c r="C209" s="68"/>
      <c r="D209" s="11" t="s">
        <v>772</v>
      </c>
      <c r="E209" s="8"/>
      <c r="F209" s="8"/>
      <c r="G209" s="8"/>
      <c r="H209" s="8" t="s">
        <v>1350</v>
      </c>
      <c r="I209" s="8"/>
      <c r="J209" s="8"/>
      <c r="K209" s="8"/>
      <c r="L209" s="9"/>
      <c r="M209" s="8" t="str">
        <f t="shared" si="5"/>
        <v>YES</v>
      </c>
      <c r="N209" s="8" t="str">
        <f t="shared" si="6"/>
        <v>YES</v>
      </c>
      <c r="O209" s="5"/>
      <c r="P209" s="5"/>
      <c r="Q209" s="5">
        <v>1</v>
      </c>
      <c r="R209" s="5"/>
      <c r="S209" s="5"/>
      <c r="T209" s="5"/>
      <c r="U209" s="5"/>
      <c r="V209" s="5"/>
      <c r="W209" s="5"/>
      <c r="X209" s="5"/>
      <c r="Y209" s="5"/>
    </row>
    <row r="210" spans="1:25" ht="21" customHeight="1" x14ac:dyDescent="0.25">
      <c r="A210" s="60">
        <v>10</v>
      </c>
      <c r="B210" s="11" t="s">
        <v>1181</v>
      </c>
      <c r="C210" s="68"/>
      <c r="D210" s="11" t="s">
        <v>773</v>
      </c>
      <c r="E210" s="8"/>
      <c r="F210" s="8"/>
      <c r="G210" s="8"/>
      <c r="H210" s="8" t="s">
        <v>1350</v>
      </c>
      <c r="I210" s="8"/>
      <c r="J210" s="8"/>
      <c r="K210" s="8"/>
      <c r="L210" s="9"/>
      <c r="M210" s="8" t="str">
        <f t="shared" si="5"/>
        <v>YES</v>
      </c>
      <c r="N210" s="8" t="str">
        <f t="shared" si="6"/>
        <v>YES</v>
      </c>
      <c r="O210" s="5"/>
      <c r="P210" s="5"/>
      <c r="Q210" s="5"/>
      <c r="R210" s="5"/>
      <c r="S210" s="5"/>
      <c r="T210" s="5"/>
      <c r="U210" s="5">
        <v>1</v>
      </c>
      <c r="V210" s="5"/>
      <c r="W210" s="5"/>
      <c r="X210" s="5"/>
      <c r="Y210" s="5"/>
    </row>
    <row r="211" spans="1:25" ht="21" customHeight="1" x14ac:dyDescent="0.25">
      <c r="A211" s="60">
        <v>10</v>
      </c>
      <c r="B211" s="11" t="s">
        <v>1182</v>
      </c>
      <c r="C211" s="68"/>
      <c r="D211" s="11" t="s">
        <v>774</v>
      </c>
      <c r="E211" s="8"/>
      <c r="F211" s="8"/>
      <c r="G211" s="8"/>
      <c r="H211" s="8" t="s">
        <v>1350</v>
      </c>
      <c r="I211" s="8"/>
      <c r="J211" s="8"/>
      <c r="K211" s="8"/>
      <c r="L211" s="9"/>
      <c r="M211" s="8" t="str">
        <f t="shared" si="5"/>
        <v>YES</v>
      </c>
      <c r="N211" s="8" t="str">
        <f t="shared" si="6"/>
        <v>YES</v>
      </c>
      <c r="O211" s="5"/>
      <c r="P211" s="5"/>
      <c r="Q211" s="5"/>
      <c r="R211" s="5">
        <v>1</v>
      </c>
      <c r="S211" s="5"/>
      <c r="T211" s="5"/>
      <c r="U211" s="5"/>
      <c r="V211" s="5"/>
      <c r="W211" s="5"/>
      <c r="X211" s="5"/>
      <c r="Y211" s="5"/>
    </row>
    <row r="212" spans="1:25" ht="21" customHeight="1" x14ac:dyDescent="0.25">
      <c r="A212" s="60">
        <v>10</v>
      </c>
      <c r="B212" s="11" t="s">
        <v>1182</v>
      </c>
      <c r="C212" s="68" t="s">
        <v>72</v>
      </c>
      <c r="D212" s="11" t="s">
        <v>775</v>
      </c>
      <c r="E212" s="8"/>
      <c r="F212" s="8"/>
      <c r="G212" s="8"/>
      <c r="H212" s="8"/>
      <c r="I212" s="8"/>
      <c r="J212" s="8"/>
      <c r="K212" s="8"/>
      <c r="L212" s="9"/>
      <c r="M212" s="8" t="str">
        <f t="shared" si="5"/>
        <v/>
      </c>
      <c r="N212" s="8" t="str">
        <f t="shared" si="6"/>
        <v/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1" customHeight="1" x14ac:dyDescent="0.25">
      <c r="A213" s="60">
        <v>10</v>
      </c>
      <c r="B213" s="11" t="s">
        <v>1183</v>
      </c>
      <c r="C213" s="68" t="s">
        <v>72</v>
      </c>
      <c r="D213" s="11" t="s">
        <v>776</v>
      </c>
      <c r="E213" s="8"/>
      <c r="F213" s="8"/>
      <c r="G213" s="8"/>
      <c r="H213" s="8"/>
      <c r="I213" s="8"/>
      <c r="J213" s="8"/>
      <c r="K213" s="8"/>
      <c r="L213" s="9"/>
      <c r="M213" s="8" t="str">
        <f t="shared" si="5"/>
        <v/>
      </c>
      <c r="N213" s="8" t="str">
        <f t="shared" si="6"/>
        <v/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1" customHeight="1" x14ac:dyDescent="0.25">
      <c r="A214" s="60">
        <v>10</v>
      </c>
      <c r="B214" s="11" t="s">
        <v>1183</v>
      </c>
      <c r="C214" s="68"/>
      <c r="D214" s="11" t="s">
        <v>777</v>
      </c>
      <c r="E214" s="8"/>
      <c r="F214" s="8"/>
      <c r="G214" s="8"/>
      <c r="H214" s="8"/>
      <c r="I214" s="8"/>
      <c r="J214" s="8"/>
      <c r="K214" s="8"/>
      <c r="L214" s="9"/>
      <c r="M214" s="8" t="str">
        <f t="shared" si="5"/>
        <v/>
      </c>
      <c r="N214" s="8" t="str">
        <f t="shared" si="6"/>
        <v/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1" customHeight="1" x14ac:dyDescent="0.25">
      <c r="A215" s="60">
        <v>10</v>
      </c>
      <c r="B215" s="11" t="s">
        <v>1420</v>
      </c>
      <c r="C215" s="68">
        <v>17625</v>
      </c>
      <c r="D215" s="11"/>
      <c r="E215" s="8"/>
      <c r="F215" s="8"/>
      <c r="G215" s="8"/>
      <c r="H215" s="8"/>
      <c r="I215" s="8"/>
      <c r="J215" s="8"/>
      <c r="K215" s="8"/>
      <c r="L215" s="9"/>
      <c r="M215" s="8"/>
      <c r="N215" s="8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1" customHeight="1" x14ac:dyDescent="0.25">
      <c r="A216" s="60">
        <v>10</v>
      </c>
      <c r="B216" s="11" t="s">
        <v>1184</v>
      </c>
      <c r="C216" s="68"/>
      <c r="D216" s="11" t="s">
        <v>764</v>
      </c>
      <c r="E216" s="8"/>
      <c r="F216" s="8"/>
      <c r="G216" s="8"/>
      <c r="H216" s="8"/>
      <c r="I216" s="8"/>
      <c r="J216" s="8"/>
      <c r="K216" s="8"/>
      <c r="L216" s="9"/>
      <c r="M216" s="8" t="str">
        <f t="shared" si="5"/>
        <v/>
      </c>
      <c r="N216" s="8" t="str">
        <f t="shared" si="6"/>
        <v/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1" customHeight="1" x14ac:dyDescent="0.25">
      <c r="A217" s="60">
        <v>10</v>
      </c>
      <c r="B217" s="11" t="s">
        <v>1184</v>
      </c>
      <c r="C217" s="68"/>
      <c r="D217" s="11" t="s">
        <v>760</v>
      </c>
      <c r="E217" s="8"/>
      <c r="F217" s="8"/>
      <c r="G217" s="8"/>
      <c r="H217" s="8" t="s">
        <v>1350</v>
      </c>
      <c r="I217" s="8"/>
      <c r="J217" s="8"/>
      <c r="K217" s="8"/>
      <c r="L217" s="9"/>
      <c r="M217" s="8" t="str">
        <f t="shared" si="5"/>
        <v>YES</v>
      </c>
      <c r="N217" s="8" t="str">
        <f t="shared" si="6"/>
        <v>YES</v>
      </c>
      <c r="O217" s="5"/>
      <c r="P217" s="5"/>
      <c r="Q217" s="5"/>
      <c r="R217" s="5"/>
      <c r="S217" s="5"/>
      <c r="T217" s="5"/>
      <c r="U217" s="5">
        <v>1</v>
      </c>
      <c r="V217" s="5"/>
      <c r="W217" s="5"/>
      <c r="X217" s="5"/>
      <c r="Y217" s="5"/>
    </row>
    <row r="218" spans="1:25" ht="21" customHeight="1" x14ac:dyDescent="0.25">
      <c r="A218" s="60">
        <v>10</v>
      </c>
      <c r="B218" s="11" t="s">
        <v>1185</v>
      </c>
      <c r="C218" s="68"/>
      <c r="D218" s="11" t="s">
        <v>761</v>
      </c>
      <c r="E218" s="8"/>
      <c r="F218" s="8"/>
      <c r="G218" s="8"/>
      <c r="H218" s="8" t="s">
        <v>1350</v>
      </c>
      <c r="I218" s="8"/>
      <c r="J218" s="8"/>
      <c r="K218" s="8"/>
      <c r="L218" s="9"/>
      <c r="M218" s="8" t="str">
        <f t="shared" si="5"/>
        <v>YES</v>
      </c>
      <c r="N218" s="8" t="str">
        <f t="shared" si="6"/>
        <v>YES</v>
      </c>
      <c r="O218" s="5"/>
      <c r="P218" s="5"/>
      <c r="Q218" s="5"/>
      <c r="R218" s="5"/>
      <c r="S218" s="5"/>
      <c r="T218" s="5"/>
      <c r="U218" s="5">
        <v>1</v>
      </c>
      <c r="V218" s="5"/>
      <c r="W218" s="5"/>
      <c r="X218" s="5"/>
      <c r="Y218" s="5"/>
    </row>
    <row r="219" spans="1:25" ht="21" customHeight="1" x14ac:dyDescent="0.25">
      <c r="A219" s="60">
        <v>10</v>
      </c>
      <c r="B219" s="11" t="s">
        <v>1185</v>
      </c>
      <c r="C219" s="68" t="s">
        <v>72</v>
      </c>
      <c r="D219" s="11" t="s">
        <v>762</v>
      </c>
      <c r="E219" s="8"/>
      <c r="F219" s="8"/>
      <c r="G219" s="8"/>
      <c r="H219" s="8"/>
      <c r="I219" s="8"/>
      <c r="J219" s="8"/>
      <c r="K219" s="8"/>
      <c r="L219" s="9"/>
      <c r="M219" s="8" t="str">
        <f t="shared" si="5"/>
        <v/>
      </c>
      <c r="N219" s="8" t="str">
        <f t="shared" si="6"/>
        <v/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1" customHeight="1" x14ac:dyDescent="0.25">
      <c r="A220" s="60">
        <v>10</v>
      </c>
      <c r="B220" s="11" t="s">
        <v>1186</v>
      </c>
      <c r="C220" s="68"/>
      <c r="D220" s="11" t="s">
        <v>763</v>
      </c>
      <c r="E220" s="8"/>
      <c r="F220" s="8"/>
      <c r="G220" s="8"/>
      <c r="H220" s="8"/>
      <c r="I220" s="8"/>
      <c r="J220" s="8"/>
      <c r="K220" s="8"/>
      <c r="L220" s="9"/>
      <c r="M220" s="8" t="str">
        <f t="shared" si="5"/>
        <v/>
      </c>
      <c r="N220" s="8" t="str">
        <f t="shared" si="6"/>
        <v/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21" customHeight="1" x14ac:dyDescent="0.25">
      <c r="A221" s="60">
        <v>11</v>
      </c>
      <c r="B221" s="11" t="s">
        <v>1421</v>
      </c>
      <c r="C221" s="68">
        <v>17814</v>
      </c>
      <c r="D221" s="11"/>
      <c r="E221" s="8"/>
      <c r="F221" s="8"/>
      <c r="G221" s="8"/>
      <c r="H221" s="8"/>
      <c r="I221" s="8"/>
      <c r="J221" s="8"/>
      <c r="K221" s="8"/>
      <c r="L221" s="9"/>
      <c r="M221" s="8"/>
      <c r="N221" s="8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1" customHeight="1" x14ac:dyDescent="0.25">
      <c r="A222" s="60">
        <v>11</v>
      </c>
      <c r="B222" s="11" t="s">
        <v>1187</v>
      </c>
      <c r="C222" s="68"/>
      <c r="D222" s="11" t="s">
        <v>740</v>
      </c>
      <c r="E222" s="8"/>
      <c r="F222" s="8"/>
      <c r="G222" s="8"/>
      <c r="H222" s="8"/>
      <c r="I222" s="8"/>
      <c r="J222" s="8"/>
      <c r="K222" s="8"/>
      <c r="L222" s="9"/>
      <c r="M222" s="8" t="str">
        <f t="shared" si="5"/>
        <v/>
      </c>
      <c r="N222" s="8" t="str">
        <f t="shared" si="6"/>
        <v/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1" customHeight="1" x14ac:dyDescent="0.25">
      <c r="A223" s="60">
        <v>11</v>
      </c>
      <c r="B223" s="11" t="s">
        <v>1187</v>
      </c>
      <c r="C223" s="68"/>
      <c r="D223" s="11" t="s">
        <v>741</v>
      </c>
      <c r="E223" s="8"/>
      <c r="F223" s="8"/>
      <c r="G223" s="8"/>
      <c r="H223" s="8"/>
      <c r="I223" s="8"/>
      <c r="J223" s="8"/>
      <c r="K223" s="8"/>
      <c r="L223" s="9"/>
      <c r="M223" s="8" t="str">
        <f t="shared" si="5"/>
        <v/>
      </c>
      <c r="N223" s="8" t="str">
        <f t="shared" si="6"/>
        <v/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21" customHeight="1" x14ac:dyDescent="0.25">
      <c r="A224" s="60">
        <v>11</v>
      </c>
      <c r="B224" s="11" t="s">
        <v>1188</v>
      </c>
      <c r="C224" s="68"/>
      <c r="D224" s="11" t="s">
        <v>736</v>
      </c>
      <c r="E224" s="8"/>
      <c r="F224" s="8"/>
      <c r="G224" s="8"/>
      <c r="H224" s="8" t="s">
        <v>1350</v>
      </c>
      <c r="I224" s="8"/>
      <c r="J224" s="8"/>
      <c r="K224" s="8"/>
      <c r="L224" s="9"/>
      <c r="M224" s="8" t="str">
        <f t="shared" si="5"/>
        <v>YES</v>
      </c>
      <c r="N224" s="8" t="str">
        <f t="shared" si="6"/>
        <v>YES</v>
      </c>
      <c r="O224" s="5"/>
      <c r="P224" s="5"/>
      <c r="Q224" s="5"/>
      <c r="R224" s="5"/>
      <c r="S224" s="5"/>
      <c r="T224" s="5"/>
      <c r="U224" s="5">
        <v>1</v>
      </c>
      <c r="V224" s="5"/>
      <c r="W224" s="5"/>
      <c r="X224" s="5"/>
      <c r="Y224" s="5"/>
    </row>
    <row r="225" spans="1:25" ht="21" customHeight="1" x14ac:dyDescent="0.25">
      <c r="A225" s="60">
        <v>11</v>
      </c>
      <c r="B225" s="11" t="s">
        <v>1188</v>
      </c>
      <c r="C225" s="68" t="s">
        <v>72</v>
      </c>
      <c r="D225" s="11" t="s">
        <v>783</v>
      </c>
      <c r="E225" s="8"/>
      <c r="F225" s="8"/>
      <c r="G225" s="8"/>
      <c r="H225" s="8"/>
      <c r="I225" s="8"/>
      <c r="J225" s="8"/>
      <c r="K225" s="8"/>
      <c r="L225" s="9"/>
      <c r="M225" s="8" t="str">
        <f t="shared" si="5"/>
        <v/>
      </c>
      <c r="N225" s="8" t="str">
        <f t="shared" si="6"/>
        <v/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21" customHeight="1" x14ac:dyDescent="0.25">
      <c r="A226" s="60">
        <v>11</v>
      </c>
      <c r="B226" s="11" t="s">
        <v>1189</v>
      </c>
      <c r="C226" s="68" t="s">
        <v>72</v>
      </c>
      <c r="D226" s="11" t="s">
        <v>782</v>
      </c>
      <c r="E226" s="8"/>
      <c r="F226" s="8"/>
      <c r="G226" s="8"/>
      <c r="H226" s="8"/>
      <c r="I226" s="8"/>
      <c r="J226" s="8"/>
      <c r="K226" s="8"/>
      <c r="L226" s="9"/>
      <c r="M226" s="8" t="str">
        <f t="shared" si="5"/>
        <v/>
      </c>
      <c r="N226" s="8" t="str">
        <f t="shared" si="6"/>
        <v/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21" customHeight="1" x14ac:dyDescent="0.25">
      <c r="A227" s="60">
        <v>11</v>
      </c>
      <c r="B227" s="11" t="s">
        <v>1189</v>
      </c>
      <c r="C227" s="68"/>
      <c r="D227" s="11" t="s">
        <v>721</v>
      </c>
      <c r="E227" s="8"/>
      <c r="F227" s="8"/>
      <c r="G227" s="8"/>
      <c r="H227" s="8"/>
      <c r="I227" s="8"/>
      <c r="J227" s="8"/>
      <c r="K227" s="8"/>
      <c r="L227" s="9"/>
      <c r="M227" s="8" t="str">
        <f t="shared" si="5"/>
        <v/>
      </c>
      <c r="N227" s="8" t="str">
        <f t="shared" si="6"/>
        <v/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21" customHeight="1" x14ac:dyDescent="0.25">
      <c r="A228" s="60">
        <v>10</v>
      </c>
      <c r="B228" s="11" t="s">
        <v>1404</v>
      </c>
      <c r="C228" s="68">
        <v>17644</v>
      </c>
      <c r="D228" s="11"/>
      <c r="E228" s="8"/>
      <c r="F228" s="8"/>
      <c r="G228" s="8"/>
      <c r="H228" s="8"/>
      <c r="I228" s="8"/>
      <c r="J228" s="8"/>
      <c r="K228" s="8"/>
      <c r="L228" s="9"/>
      <c r="M228" s="8"/>
      <c r="N228" s="8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21" customHeight="1" x14ac:dyDescent="0.25">
      <c r="A229" s="60">
        <v>11</v>
      </c>
      <c r="B229" s="11" t="s">
        <v>1190</v>
      </c>
      <c r="C229" s="68"/>
      <c r="D229" s="11" t="s">
        <v>746</v>
      </c>
      <c r="E229" s="8"/>
      <c r="F229" s="8"/>
      <c r="G229" s="8"/>
      <c r="H229" s="8" t="s">
        <v>1350</v>
      </c>
      <c r="I229" s="8"/>
      <c r="J229" s="8"/>
      <c r="K229" s="8"/>
      <c r="L229" s="9"/>
      <c r="M229" s="8" t="str">
        <f t="shared" si="5"/>
        <v>YES</v>
      </c>
      <c r="N229" s="8" t="str">
        <f t="shared" si="6"/>
        <v>YES</v>
      </c>
      <c r="O229" s="5"/>
      <c r="P229" s="5"/>
      <c r="Q229" s="5"/>
      <c r="R229" s="5"/>
      <c r="S229" s="5"/>
      <c r="T229" s="5"/>
      <c r="U229" s="5">
        <v>1</v>
      </c>
      <c r="V229" s="5"/>
      <c r="W229" s="5"/>
      <c r="X229" s="5"/>
      <c r="Y229" s="5"/>
    </row>
    <row r="230" spans="1:25" ht="21" customHeight="1" x14ac:dyDescent="0.25">
      <c r="A230" s="60">
        <v>11</v>
      </c>
      <c r="B230" s="11" t="s">
        <v>1190</v>
      </c>
      <c r="C230" s="68"/>
      <c r="D230" s="11" t="s">
        <v>747</v>
      </c>
      <c r="E230" s="8"/>
      <c r="F230" s="8"/>
      <c r="G230" s="8"/>
      <c r="H230" s="8" t="s">
        <v>1350</v>
      </c>
      <c r="I230" s="8"/>
      <c r="J230" s="8"/>
      <c r="K230" s="8"/>
      <c r="L230" s="9"/>
      <c r="M230" s="8" t="str">
        <f t="shared" si="5"/>
        <v>YES</v>
      </c>
      <c r="N230" s="8" t="str">
        <f t="shared" si="6"/>
        <v>YES</v>
      </c>
      <c r="O230" s="5"/>
      <c r="P230" s="5"/>
      <c r="Q230" s="5"/>
      <c r="R230" s="5"/>
      <c r="S230" s="5"/>
      <c r="T230" s="5"/>
      <c r="U230" s="5">
        <v>1</v>
      </c>
      <c r="V230" s="5"/>
      <c r="W230" s="5"/>
      <c r="X230" s="5"/>
      <c r="Y230" s="5"/>
    </row>
    <row r="231" spans="1:25" ht="21" customHeight="1" x14ac:dyDescent="0.25">
      <c r="A231" s="60">
        <v>11</v>
      </c>
      <c r="B231" s="11" t="s">
        <v>1191</v>
      </c>
      <c r="C231" s="68"/>
      <c r="D231" s="11" t="s">
        <v>748</v>
      </c>
      <c r="E231" s="8"/>
      <c r="F231" s="8"/>
      <c r="G231" s="8"/>
      <c r="H231" s="8"/>
      <c r="I231" s="8"/>
      <c r="J231" s="8"/>
      <c r="K231" s="8"/>
      <c r="L231" s="9"/>
      <c r="M231" s="8" t="str">
        <f t="shared" si="5"/>
        <v/>
      </c>
      <c r="N231" s="8" t="str">
        <f t="shared" si="6"/>
        <v/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1" customHeight="1" x14ac:dyDescent="0.25">
      <c r="A232" s="60">
        <v>11</v>
      </c>
      <c r="B232" s="11" t="s">
        <v>1191</v>
      </c>
      <c r="C232" s="68" t="s">
        <v>72</v>
      </c>
      <c r="D232" s="11" t="s">
        <v>749</v>
      </c>
      <c r="E232" s="8"/>
      <c r="F232" s="8"/>
      <c r="G232" s="8"/>
      <c r="H232" s="8" t="s">
        <v>1350</v>
      </c>
      <c r="I232" s="8"/>
      <c r="J232" s="8"/>
      <c r="K232" s="8"/>
      <c r="L232" s="9"/>
      <c r="M232" s="8" t="str">
        <f t="shared" ref="M232:M306" si="7">IF(AND(ISBLANK(E232),ISBLANK(F232),ISBLANK(G232),ISBLANK(H232),ISBLANK(I232),ISBLANK(J232)),"","YES")</f>
        <v>YES</v>
      </c>
      <c r="N232" s="8" t="str">
        <f t="shared" ref="N232:N306" si="8">IF(AND(ISBLANK(E232),ISBLANK(F232),ISBLANK(G232),ISBLANK(H232),ISBLANK(I232),ISBLANK(J232),ISBLANK(K232)),"","YES")</f>
        <v>YES</v>
      </c>
      <c r="O232" s="5"/>
      <c r="P232" s="5"/>
      <c r="Q232" s="5"/>
      <c r="R232" s="5"/>
      <c r="S232" s="5"/>
      <c r="T232" s="5"/>
      <c r="U232" s="5">
        <v>1</v>
      </c>
      <c r="V232" s="5"/>
      <c r="W232" s="5"/>
      <c r="X232" s="5"/>
      <c r="Y232" s="5"/>
    </row>
    <row r="233" spans="1:25" ht="21" customHeight="1" x14ac:dyDescent="0.25">
      <c r="A233" s="60">
        <v>11</v>
      </c>
      <c r="B233" s="11" t="s">
        <v>1192</v>
      </c>
      <c r="C233" s="68" t="s">
        <v>72</v>
      </c>
      <c r="D233" s="11" t="s">
        <v>750</v>
      </c>
      <c r="E233" s="8"/>
      <c r="F233" s="8"/>
      <c r="G233" s="8"/>
      <c r="H233" s="8" t="s">
        <v>1350</v>
      </c>
      <c r="I233" s="8"/>
      <c r="J233" s="8"/>
      <c r="K233" s="8"/>
      <c r="L233" s="9"/>
      <c r="M233" s="8" t="str">
        <f t="shared" si="7"/>
        <v>YES</v>
      </c>
      <c r="N233" s="8" t="str">
        <f t="shared" si="8"/>
        <v>YES</v>
      </c>
      <c r="O233" s="5"/>
      <c r="P233" s="5"/>
      <c r="Q233" s="5"/>
      <c r="R233" s="5"/>
      <c r="S233" s="5"/>
      <c r="T233" s="5"/>
      <c r="U233" s="5">
        <v>1</v>
      </c>
      <c r="V233" s="5"/>
      <c r="W233" s="5"/>
      <c r="X233" s="5"/>
      <c r="Y233" s="5"/>
    </row>
    <row r="234" spans="1:25" ht="21" customHeight="1" x14ac:dyDescent="0.25">
      <c r="A234" s="60">
        <v>11</v>
      </c>
      <c r="B234" s="11" t="s">
        <v>1192</v>
      </c>
      <c r="C234" s="68"/>
      <c r="D234" s="11" t="s">
        <v>751</v>
      </c>
      <c r="E234" s="8"/>
      <c r="F234" s="8"/>
      <c r="G234" s="8"/>
      <c r="H234" s="8"/>
      <c r="I234" s="8"/>
      <c r="J234" s="8"/>
      <c r="K234" s="8"/>
      <c r="L234" s="9"/>
      <c r="M234" s="8" t="str">
        <f t="shared" si="7"/>
        <v/>
      </c>
      <c r="N234" s="8" t="str">
        <f t="shared" si="8"/>
        <v/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1" customHeight="1" x14ac:dyDescent="0.25">
      <c r="A235" s="60">
        <v>11</v>
      </c>
      <c r="B235" s="11" t="s">
        <v>1422</v>
      </c>
      <c r="C235" s="68">
        <v>17717</v>
      </c>
      <c r="D235" s="11"/>
      <c r="E235" s="8"/>
      <c r="F235" s="8"/>
      <c r="G235" s="8"/>
      <c r="H235" s="8"/>
      <c r="I235" s="8"/>
      <c r="J235" s="8"/>
      <c r="K235" s="8"/>
      <c r="L235" s="9"/>
      <c r="M235" s="8"/>
      <c r="N235" s="8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21" customHeight="1" x14ac:dyDescent="0.25">
      <c r="A236" s="60">
        <v>11</v>
      </c>
      <c r="B236" s="11" t="s">
        <v>1193</v>
      </c>
      <c r="C236" s="68"/>
      <c r="D236" s="11" t="s">
        <v>752</v>
      </c>
      <c r="E236" s="8"/>
      <c r="F236" s="8"/>
      <c r="G236" s="8"/>
      <c r="H236" s="8"/>
      <c r="I236" s="8"/>
      <c r="J236" s="8"/>
      <c r="K236" s="8"/>
      <c r="L236" s="9"/>
      <c r="M236" s="8" t="str">
        <f t="shared" si="7"/>
        <v/>
      </c>
      <c r="N236" s="8" t="str">
        <f t="shared" si="8"/>
        <v/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21" customHeight="1" x14ac:dyDescent="0.25">
      <c r="A237" s="60">
        <v>11</v>
      </c>
      <c r="B237" s="11" t="s">
        <v>1193</v>
      </c>
      <c r="C237" s="68"/>
      <c r="D237" s="11" t="s">
        <v>753</v>
      </c>
      <c r="E237" s="8"/>
      <c r="F237" s="8"/>
      <c r="G237" s="8"/>
      <c r="H237" s="8" t="s">
        <v>1350</v>
      </c>
      <c r="I237" s="8"/>
      <c r="J237" s="8"/>
      <c r="K237" s="8"/>
      <c r="L237" s="9"/>
      <c r="M237" s="8" t="str">
        <f t="shared" si="7"/>
        <v>YES</v>
      </c>
      <c r="N237" s="8" t="str">
        <f t="shared" si="8"/>
        <v>YES</v>
      </c>
      <c r="O237" s="5"/>
      <c r="P237" s="5"/>
      <c r="Q237" s="5"/>
      <c r="R237" s="5">
        <v>1</v>
      </c>
      <c r="S237" s="5"/>
      <c r="T237" s="5"/>
      <c r="U237" s="5"/>
      <c r="V237" s="5"/>
      <c r="W237" s="5"/>
      <c r="X237" s="5"/>
      <c r="Y237" s="5"/>
    </row>
    <row r="238" spans="1:25" ht="21" customHeight="1" x14ac:dyDescent="0.25">
      <c r="A238" s="60">
        <v>11</v>
      </c>
      <c r="B238" s="11" t="s">
        <v>1194</v>
      </c>
      <c r="C238" s="68"/>
      <c r="D238" s="11" t="s">
        <v>754</v>
      </c>
      <c r="E238" s="8"/>
      <c r="F238" s="8"/>
      <c r="G238" s="8"/>
      <c r="H238" s="8" t="s">
        <v>1350</v>
      </c>
      <c r="I238" s="8"/>
      <c r="J238" s="8"/>
      <c r="K238" s="8"/>
      <c r="L238" s="9"/>
      <c r="M238" s="8" t="str">
        <f t="shared" si="7"/>
        <v>YES</v>
      </c>
      <c r="N238" s="8" t="str">
        <f t="shared" si="8"/>
        <v>YES</v>
      </c>
      <c r="O238" s="5"/>
      <c r="P238" s="5"/>
      <c r="Q238" s="5"/>
      <c r="R238" s="5"/>
      <c r="S238" s="5"/>
      <c r="T238" s="5"/>
      <c r="U238" s="5">
        <v>1</v>
      </c>
      <c r="V238" s="5"/>
      <c r="W238" s="5"/>
      <c r="X238" s="5"/>
      <c r="Y238" s="5"/>
    </row>
    <row r="239" spans="1:25" ht="21" customHeight="1" x14ac:dyDescent="0.25">
      <c r="A239" s="60">
        <v>11</v>
      </c>
      <c r="B239" s="11" t="s">
        <v>1194</v>
      </c>
      <c r="C239" s="68"/>
      <c r="D239" s="11" t="s">
        <v>755</v>
      </c>
      <c r="E239" s="8"/>
      <c r="F239" s="8"/>
      <c r="G239" s="8"/>
      <c r="H239" s="8"/>
      <c r="I239" s="8"/>
      <c r="J239" s="8"/>
      <c r="K239" s="8"/>
      <c r="L239" s="9"/>
      <c r="M239" s="8" t="str">
        <f t="shared" si="7"/>
        <v/>
      </c>
      <c r="N239" s="8" t="str">
        <f t="shared" si="8"/>
        <v/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21" customHeight="1" x14ac:dyDescent="0.25">
      <c r="A240" s="60">
        <v>11</v>
      </c>
      <c r="B240" s="11" t="s">
        <v>1195</v>
      </c>
      <c r="C240" s="68" t="s">
        <v>72</v>
      </c>
      <c r="D240" s="11" t="s">
        <v>756</v>
      </c>
      <c r="E240" s="8"/>
      <c r="F240" s="8"/>
      <c r="G240" s="8"/>
      <c r="H240" s="8" t="s">
        <v>1350</v>
      </c>
      <c r="I240" s="8"/>
      <c r="J240" s="8"/>
      <c r="K240" s="8"/>
      <c r="L240" s="9"/>
      <c r="M240" s="8" t="str">
        <f t="shared" si="7"/>
        <v>YES</v>
      </c>
      <c r="N240" s="8" t="str">
        <f t="shared" si="8"/>
        <v>YES</v>
      </c>
      <c r="O240" s="5"/>
      <c r="P240" s="5"/>
      <c r="Q240" s="5">
        <v>1</v>
      </c>
      <c r="R240" s="5"/>
      <c r="S240" s="5"/>
      <c r="T240" s="5"/>
      <c r="U240" s="5"/>
      <c r="V240" s="5"/>
      <c r="W240" s="5"/>
      <c r="X240" s="5"/>
      <c r="Y240" s="5"/>
    </row>
    <row r="241" spans="1:26" ht="21" customHeight="1" x14ac:dyDescent="0.25">
      <c r="A241" s="60">
        <v>11</v>
      </c>
      <c r="B241" s="11" t="s">
        <v>1195</v>
      </c>
      <c r="C241" s="68"/>
      <c r="D241" s="11" t="s">
        <v>757</v>
      </c>
      <c r="E241" s="8"/>
      <c r="F241" s="8"/>
      <c r="G241" s="8"/>
      <c r="H241" s="8"/>
      <c r="I241" s="8"/>
      <c r="J241" s="8"/>
      <c r="K241" s="8"/>
      <c r="L241" s="9"/>
      <c r="M241" s="8" t="str">
        <f t="shared" si="7"/>
        <v/>
      </c>
      <c r="N241" s="8" t="str">
        <f t="shared" si="8"/>
        <v/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6" ht="21" customHeight="1" x14ac:dyDescent="0.25">
      <c r="A242" s="60">
        <v>11</v>
      </c>
      <c r="B242" s="11" t="s">
        <v>1423</v>
      </c>
      <c r="C242" s="68">
        <v>17747</v>
      </c>
      <c r="D242" s="11"/>
      <c r="E242" s="8"/>
      <c r="F242" s="8"/>
      <c r="G242" s="8"/>
      <c r="H242" s="8"/>
      <c r="I242" s="8"/>
      <c r="J242" s="8"/>
      <c r="K242" s="8"/>
      <c r="L242" s="9"/>
      <c r="M242" s="8"/>
      <c r="N242" s="8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6" ht="21" customHeight="1" x14ac:dyDescent="0.25">
      <c r="A243" s="60">
        <v>11</v>
      </c>
      <c r="B243" s="11" t="s">
        <v>1196</v>
      </c>
      <c r="C243" s="68"/>
      <c r="D243" s="11" t="s">
        <v>758</v>
      </c>
      <c r="E243" s="8"/>
      <c r="F243" s="8"/>
      <c r="G243" s="8"/>
      <c r="H243" s="8"/>
      <c r="I243" s="8"/>
      <c r="J243" s="8"/>
      <c r="K243" s="8"/>
      <c r="L243" s="9"/>
      <c r="M243" s="8" t="str">
        <f t="shared" si="7"/>
        <v/>
      </c>
      <c r="N243" s="8" t="str">
        <f t="shared" si="8"/>
        <v/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6" ht="21" customHeight="1" x14ac:dyDescent="0.25">
      <c r="A244" s="60">
        <v>11</v>
      </c>
      <c r="B244" s="11" t="s">
        <v>1196</v>
      </c>
      <c r="C244" s="68"/>
      <c r="D244" s="11" t="s">
        <v>742</v>
      </c>
      <c r="E244" s="8"/>
      <c r="F244" s="8"/>
      <c r="G244" s="8"/>
      <c r="H244" s="8" t="s">
        <v>1350</v>
      </c>
      <c r="I244" s="8"/>
      <c r="J244" s="8"/>
      <c r="K244" s="8"/>
      <c r="L244" s="9"/>
      <c r="M244" s="8" t="str">
        <f t="shared" si="7"/>
        <v>YES</v>
      </c>
      <c r="N244" s="8" t="str">
        <f t="shared" si="8"/>
        <v>YES</v>
      </c>
      <c r="O244" s="5"/>
      <c r="P244" s="5"/>
      <c r="Q244" s="5"/>
      <c r="R244" s="5"/>
      <c r="S244" s="5"/>
      <c r="T244" s="5"/>
      <c r="U244" s="5">
        <v>1</v>
      </c>
      <c r="V244" s="5"/>
      <c r="W244" s="5"/>
      <c r="X244" s="5"/>
      <c r="Y244" s="5"/>
    </row>
    <row r="245" spans="1:26" ht="21" customHeight="1" x14ac:dyDescent="0.25">
      <c r="A245" s="60">
        <v>11</v>
      </c>
      <c r="B245" s="11" t="s">
        <v>1197</v>
      </c>
      <c r="C245" s="68"/>
      <c r="D245" s="11" t="s">
        <v>737</v>
      </c>
      <c r="E245" s="8"/>
      <c r="F245" s="8"/>
      <c r="G245" s="8"/>
      <c r="H245" s="8"/>
      <c r="I245" s="8"/>
      <c r="J245" s="8"/>
      <c r="K245" s="8"/>
      <c r="L245" s="9"/>
      <c r="M245" s="8" t="str">
        <f t="shared" si="7"/>
        <v/>
      </c>
      <c r="N245" s="8" t="str">
        <f t="shared" si="8"/>
        <v/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6" ht="21" customHeight="1" x14ac:dyDescent="0.25">
      <c r="A246" s="60">
        <v>11</v>
      </c>
      <c r="B246" s="11" t="s">
        <v>1197</v>
      </c>
      <c r="C246" s="68" t="s">
        <v>72</v>
      </c>
      <c r="D246" s="11" t="s">
        <v>738</v>
      </c>
      <c r="E246" s="8"/>
      <c r="F246" s="8"/>
      <c r="G246" s="8"/>
      <c r="H246" s="8" t="s">
        <v>1350</v>
      </c>
      <c r="I246" s="8"/>
      <c r="J246" s="8"/>
      <c r="K246" s="8"/>
      <c r="L246" s="9"/>
      <c r="M246" s="8" t="str">
        <f t="shared" si="7"/>
        <v>YES</v>
      </c>
      <c r="N246" s="8" t="str">
        <f t="shared" si="8"/>
        <v>YES</v>
      </c>
      <c r="O246" s="5"/>
      <c r="P246" s="5"/>
      <c r="Q246" s="5"/>
      <c r="R246" s="5"/>
      <c r="S246" s="5"/>
      <c r="T246" s="5"/>
      <c r="U246" s="5">
        <v>1</v>
      </c>
      <c r="V246" s="5"/>
      <c r="W246" s="5"/>
      <c r="X246" s="5"/>
      <c r="Y246" s="5"/>
    </row>
    <row r="247" spans="1:26" ht="21" customHeight="1" x14ac:dyDescent="0.25">
      <c r="A247" s="60">
        <v>11</v>
      </c>
      <c r="B247" s="11" t="s">
        <v>1198</v>
      </c>
      <c r="C247" s="68" t="s">
        <v>72</v>
      </c>
      <c r="D247" s="11" t="s">
        <v>739</v>
      </c>
      <c r="E247" s="8"/>
      <c r="F247" s="8"/>
      <c r="G247" s="8"/>
      <c r="H247" s="8"/>
      <c r="I247" s="8"/>
      <c r="J247" s="8"/>
      <c r="K247" s="8"/>
      <c r="L247" s="9"/>
      <c r="M247" s="8" t="str">
        <f t="shared" si="7"/>
        <v/>
      </c>
      <c r="N247" s="8" t="str">
        <f t="shared" si="8"/>
        <v/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6" ht="21" customHeight="1" x14ac:dyDescent="0.25">
      <c r="A248" s="60">
        <v>11</v>
      </c>
      <c r="B248" s="11" t="s">
        <v>1405</v>
      </c>
      <c r="C248" s="68">
        <v>17844</v>
      </c>
      <c r="D248" s="11"/>
      <c r="E248" s="8"/>
      <c r="F248" s="8"/>
      <c r="G248" s="8"/>
      <c r="H248" s="8"/>
      <c r="I248" s="8"/>
      <c r="J248" s="8"/>
      <c r="K248" s="8"/>
      <c r="L248" s="9"/>
      <c r="M248" s="8"/>
      <c r="N248" s="8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6" ht="21" customHeight="1" x14ac:dyDescent="0.25">
      <c r="A249" s="60">
        <v>12</v>
      </c>
      <c r="B249" s="11" t="s">
        <v>1199</v>
      </c>
      <c r="C249" s="68"/>
      <c r="D249" s="11" t="s">
        <v>717</v>
      </c>
      <c r="E249" s="8"/>
      <c r="F249" s="8"/>
      <c r="G249" s="8"/>
      <c r="H249" s="8" t="s">
        <v>1350</v>
      </c>
      <c r="I249" s="8"/>
      <c r="J249" s="8"/>
      <c r="K249" s="8"/>
      <c r="L249" s="164" t="s">
        <v>1880</v>
      </c>
      <c r="M249" s="8" t="str">
        <f t="shared" si="7"/>
        <v>YES</v>
      </c>
      <c r="N249" s="8" t="str">
        <f t="shared" si="8"/>
        <v>YES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1"/>
    </row>
    <row r="250" spans="1:26" ht="21" customHeight="1" x14ac:dyDescent="0.25">
      <c r="A250" s="60">
        <v>12</v>
      </c>
      <c r="B250" s="11" t="s">
        <v>1199</v>
      </c>
      <c r="C250" s="68" t="s">
        <v>72</v>
      </c>
      <c r="D250" s="11" t="s">
        <v>718</v>
      </c>
      <c r="E250" s="8"/>
      <c r="F250" s="8"/>
      <c r="G250" s="8"/>
      <c r="H250" s="8"/>
      <c r="I250" s="8"/>
      <c r="J250" s="8"/>
      <c r="K250" s="8"/>
      <c r="L250" s="9"/>
      <c r="M250" s="8" t="str">
        <f t="shared" si="7"/>
        <v/>
      </c>
      <c r="N250" s="8" t="str">
        <f t="shared" si="8"/>
        <v/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6" ht="21" customHeight="1" x14ac:dyDescent="0.25">
      <c r="A251" s="60">
        <v>12</v>
      </c>
      <c r="B251" s="11" t="s">
        <v>1200</v>
      </c>
      <c r="C251" s="68" t="s">
        <v>72</v>
      </c>
      <c r="D251" s="11" t="s">
        <v>719</v>
      </c>
      <c r="E251" s="8"/>
      <c r="F251" s="8"/>
      <c r="G251" s="8"/>
      <c r="H251" s="8"/>
      <c r="I251" s="8"/>
      <c r="J251" s="8"/>
      <c r="K251" s="8"/>
      <c r="L251" s="9"/>
      <c r="M251" s="8" t="str">
        <f t="shared" si="7"/>
        <v/>
      </c>
      <c r="N251" s="8" t="str">
        <f t="shared" si="8"/>
        <v/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6" ht="21" customHeight="1" x14ac:dyDescent="0.25">
      <c r="A252" s="60">
        <v>12</v>
      </c>
      <c r="B252" s="11" t="s">
        <v>1200</v>
      </c>
      <c r="C252" s="68"/>
      <c r="D252" s="11" t="s">
        <v>714</v>
      </c>
      <c r="E252" s="8"/>
      <c r="F252" s="8"/>
      <c r="G252" s="8"/>
      <c r="H252" s="8"/>
      <c r="I252" s="8"/>
      <c r="J252" s="8"/>
      <c r="K252" s="8"/>
      <c r="L252" s="9"/>
      <c r="M252" s="8" t="str">
        <f t="shared" si="7"/>
        <v/>
      </c>
      <c r="N252" s="8" t="str">
        <f t="shared" si="8"/>
        <v/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6" ht="21" customHeight="1" x14ac:dyDescent="0.25">
      <c r="A253" s="60">
        <v>12</v>
      </c>
      <c r="B253" s="11" t="s">
        <v>1201</v>
      </c>
      <c r="C253" s="68"/>
      <c r="D253" s="11" t="s">
        <v>1009</v>
      </c>
      <c r="E253" s="8"/>
      <c r="F253" s="8"/>
      <c r="G253" s="8"/>
      <c r="H253" s="8"/>
      <c r="I253" s="8"/>
      <c r="J253" s="8"/>
      <c r="K253" s="8"/>
      <c r="L253" s="9"/>
      <c r="M253" s="8" t="str">
        <f t="shared" si="7"/>
        <v/>
      </c>
      <c r="N253" s="8" t="str">
        <f t="shared" si="8"/>
        <v/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6" ht="21" customHeight="1" x14ac:dyDescent="0.25">
      <c r="A254" s="60">
        <v>12</v>
      </c>
      <c r="B254" s="11" t="s">
        <v>1201</v>
      </c>
      <c r="C254" s="68"/>
      <c r="D254" s="11" t="s">
        <v>1010</v>
      </c>
      <c r="E254" s="8"/>
      <c r="F254" s="8"/>
      <c r="G254" s="8"/>
      <c r="H254" s="8"/>
      <c r="I254" s="8"/>
      <c r="J254" s="8"/>
      <c r="K254" s="8"/>
      <c r="L254" s="9"/>
      <c r="M254" s="8" t="str">
        <f t="shared" si="7"/>
        <v/>
      </c>
      <c r="N254" s="8" t="str">
        <f t="shared" si="8"/>
        <v/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6" ht="21" customHeight="1" x14ac:dyDescent="0.25">
      <c r="A255" s="60">
        <v>12</v>
      </c>
      <c r="B255" s="11" t="s">
        <v>1424</v>
      </c>
      <c r="C255" s="68">
        <v>17718</v>
      </c>
      <c r="D255" s="11"/>
      <c r="E255" s="8"/>
      <c r="F255" s="8"/>
      <c r="G255" s="8"/>
      <c r="H255" s="8"/>
      <c r="I255" s="8"/>
      <c r="J255" s="8"/>
      <c r="K255" s="8"/>
      <c r="L255" s="9"/>
      <c r="M255" s="8"/>
      <c r="N255" s="8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6" ht="21" customHeight="1" x14ac:dyDescent="0.25">
      <c r="A256" s="60">
        <v>12</v>
      </c>
      <c r="B256" s="11" t="s">
        <v>1202</v>
      </c>
      <c r="C256" s="68"/>
      <c r="D256" s="11" t="s">
        <v>722</v>
      </c>
      <c r="E256" s="8"/>
      <c r="F256" s="8"/>
      <c r="G256" s="8"/>
      <c r="H256" s="8"/>
      <c r="I256" s="8"/>
      <c r="J256" s="8"/>
      <c r="K256" s="8"/>
      <c r="L256" s="9"/>
      <c r="M256" s="8" t="str">
        <f t="shared" si="7"/>
        <v/>
      </c>
      <c r="N256" s="8" t="str">
        <f t="shared" si="8"/>
        <v/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6" ht="21" customHeight="1" x14ac:dyDescent="0.25">
      <c r="A257" s="60">
        <v>12</v>
      </c>
      <c r="B257" s="11" t="s">
        <v>1202</v>
      </c>
      <c r="C257" s="68"/>
      <c r="D257" s="11" t="s">
        <v>723</v>
      </c>
      <c r="E257" s="8"/>
      <c r="F257" s="8"/>
      <c r="G257" s="8"/>
      <c r="H257" s="8" t="s">
        <v>1350</v>
      </c>
      <c r="I257" s="8"/>
      <c r="J257" s="8"/>
      <c r="K257" s="8"/>
      <c r="L257" s="164" t="s">
        <v>1880</v>
      </c>
      <c r="M257" s="8" t="str">
        <f t="shared" si="7"/>
        <v>YES</v>
      </c>
      <c r="N257" s="8" t="str">
        <f t="shared" si="8"/>
        <v>YES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1"/>
    </row>
    <row r="258" spans="1:26" ht="21" customHeight="1" x14ac:dyDescent="0.25">
      <c r="A258" s="60">
        <v>12</v>
      </c>
      <c r="B258" s="11" t="s">
        <v>1203</v>
      </c>
      <c r="C258" s="68"/>
      <c r="D258" s="11" t="s">
        <v>724</v>
      </c>
      <c r="E258" s="8"/>
      <c r="F258" s="8"/>
      <c r="G258" s="8"/>
      <c r="H258" s="8"/>
      <c r="I258" s="8"/>
      <c r="J258" s="8"/>
      <c r="K258" s="8"/>
      <c r="L258" s="9"/>
      <c r="M258" s="8" t="str">
        <f t="shared" si="7"/>
        <v/>
      </c>
      <c r="N258" s="8" t="str">
        <f t="shared" si="8"/>
        <v/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6" ht="21" customHeight="1" x14ac:dyDescent="0.25">
      <c r="A259" s="60">
        <v>12</v>
      </c>
      <c r="B259" s="11" t="s">
        <v>1203</v>
      </c>
      <c r="C259" s="68" t="s">
        <v>72</v>
      </c>
      <c r="D259" s="11" t="s">
        <v>725</v>
      </c>
      <c r="E259" s="8"/>
      <c r="F259" s="8"/>
      <c r="G259" s="8"/>
      <c r="H259" s="8"/>
      <c r="I259" s="8"/>
      <c r="J259" s="8"/>
      <c r="K259" s="8"/>
      <c r="L259" s="9"/>
      <c r="M259" s="8" t="str">
        <f t="shared" si="7"/>
        <v/>
      </c>
      <c r="N259" s="8" t="str">
        <f t="shared" si="8"/>
        <v/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6" ht="21" customHeight="1" x14ac:dyDescent="0.25">
      <c r="A260" s="60">
        <v>12</v>
      </c>
      <c r="B260" s="11" t="s">
        <v>1204</v>
      </c>
      <c r="C260" s="68" t="s">
        <v>72</v>
      </c>
      <c r="D260" s="11" t="s">
        <v>726</v>
      </c>
      <c r="E260" s="8"/>
      <c r="F260" s="8"/>
      <c r="G260" s="8"/>
      <c r="H260" s="8"/>
      <c r="I260" s="8"/>
      <c r="J260" s="8"/>
      <c r="K260" s="8"/>
      <c r="L260" s="9"/>
      <c r="M260" s="8" t="str">
        <f t="shared" si="7"/>
        <v/>
      </c>
      <c r="N260" s="8" t="str">
        <f t="shared" si="8"/>
        <v/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6" ht="21" customHeight="1" x14ac:dyDescent="0.25">
      <c r="A261" s="60">
        <v>12</v>
      </c>
      <c r="B261" s="11" t="s">
        <v>1204</v>
      </c>
      <c r="C261" s="68"/>
      <c r="D261" s="11" t="s">
        <v>727</v>
      </c>
      <c r="E261" s="8"/>
      <c r="F261" s="8"/>
      <c r="G261" s="8"/>
      <c r="H261" s="8"/>
      <c r="I261" s="8"/>
      <c r="J261" s="8"/>
      <c r="K261" s="8"/>
      <c r="L261" s="9"/>
      <c r="M261" s="8" t="str">
        <f t="shared" si="7"/>
        <v/>
      </c>
      <c r="N261" s="8" t="str">
        <f t="shared" si="8"/>
        <v/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6" ht="21" customHeight="1" x14ac:dyDescent="0.25">
      <c r="A262" s="60">
        <v>12</v>
      </c>
      <c r="B262" s="11" t="s">
        <v>1425</v>
      </c>
      <c r="C262" s="68">
        <v>17646</v>
      </c>
      <c r="D262" s="11"/>
      <c r="E262" s="8"/>
      <c r="F262" s="8"/>
      <c r="G262" s="8"/>
      <c r="H262" s="8"/>
      <c r="I262" s="8"/>
      <c r="J262" s="8"/>
      <c r="K262" s="8"/>
      <c r="L262" s="9"/>
      <c r="M262" s="8"/>
      <c r="N262" s="8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6" ht="21" customHeight="1" x14ac:dyDescent="0.25">
      <c r="A263" s="60">
        <v>12</v>
      </c>
      <c r="B263" s="11" t="s">
        <v>1205</v>
      </c>
      <c r="C263" s="68"/>
      <c r="D263" s="11" t="s">
        <v>728</v>
      </c>
      <c r="E263" s="8"/>
      <c r="F263" s="8"/>
      <c r="G263" s="8"/>
      <c r="H263" s="8"/>
      <c r="I263" s="8"/>
      <c r="J263" s="8"/>
      <c r="K263" s="8"/>
      <c r="L263" s="9"/>
      <c r="M263" s="8" t="str">
        <f t="shared" si="7"/>
        <v/>
      </c>
      <c r="N263" s="8" t="str">
        <f t="shared" si="8"/>
        <v/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6" ht="21" customHeight="1" x14ac:dyDescent="0.25">
      <c r="A264" s="60">
        <v>12</v>
      </c>
      <c r="B264" s="11" t="s">
        <v>1205</v>
      </c>
      <c r="C264" s="68"/>
      <c r="D264" s="11" t="s">
        <v>729</v>
      </c>
      <c r="E264" s="8"/>
      <c r="F264" s="8"/>
      <c r="G264" s="8"/>
      <c r="H264" s="8"/>
      <c r="I264" s="8"/>
      <c r="J264" s="8"/>
      <c r="K264" s="8"/>
      <c r="L264" s="9"/>
      <c r="M264" s="8" t="str">
        <f t="shared" si="7"/>
        <v/>
      </c>
      <c r="N264" s="8" t="str">
        <f t="shared" si="8"/>
        <v/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6" ht="21" customHeight="1" x14ac:dyDescent="0.25">
      <c r="A265" s="60">
        <v>12</v>
      </c>
      <c r="B265" s="11" t="s">
        <v>1206</v>
      </c>
      <c r="C265" s="68"/>
      <c r="D265" s="11" t="s">
        <v>730</v>
      </c>
      <c r="E265" s="8"/>
      <c r="F265" s="8"/>
      <c r="G265" s="8"/>
      <c r="H265" s="8"/>
      <c r="I265" s="8"/>
      <c r="J265" s="8"/>
      <c r="K265" s="8"/>
      <c r="L265" s="9"/>
      <c r="M265" s="8" t="str">
        <f t="shared" si="7"/>
        <v/>
      </c>
      <c r="N265" s="8" t="str">
        <f t="shared" si="8"/>
        <v/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6" ht="21" customHeight="1" x14ac:dyDescent="0.25">
      <c r="A266" s="60">
        <v>12</v>
      </c>
      <c r="B266" s="11" t="s">
        <v>1206</v>
      </c>
      <c r="C266" s="68" t="s">
        <v>72</v>
      </c>
      <c r="D266" s="11" t="s">
        <v>731</v>
      </c>
      <c r="E266" s="8"/>
      <c r="F266" s="8"/>
      <c r="G266" s="8"/>
      <c r="H266" s="8"/>
      <c r="I266" s="8"/>
      <c r="J266" s="8"/>
      <c r="K266" s="8"/>
      <c r="L266" s="9"/>
      <c r="M266" s="8" t="str">
        <f t="shared" si="7"/>
        <v/>
      </c>
      <c r="N266" s="8" t="str">
        <f t="shared" si="8"/>
        <v/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6" ht="21" customHeight="1" x14ac:dyDescent="0.25">
      <c r="A267" s="60">
        <v>12</v>
      </c>
      <c r="B267" s="11" t="s">
        <v>1207</v>
      </c>
      <c r="C267" s="68" t="s">
        <v>72</v>
      </c>
      <c r="D267" s="11" t="s">
        <v>732</v>
      </c>
      <c r="E267" s="8"/>
      <c r="F267" s="8"/>
      <c r="G267" s="8"/>
      <c r="H267" s="8"/>
      <c r="I267" s="8"/>
      <c r="J267" s="8"/>
      <c r="K267" s="8"/>
      <c r="L267" s="9"/>
      <c r="M267" s="8" t="str">
        <f t="shared" si="7"/>
        <v/>
      </c>
      <c r="N267" s="8" t="str">
        <f t="shared" si="8"/>
        <v/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6" ht="21" customHeight="1" x14ac:dyDescent="0.25">
      <c r="A268" s="60">
        <v>12</v>
      </c>
      <c r="B268" s="11" t="s">
        <v>1207</v>
      </c>
      <c r="C268" s="68"/>
      <c r="D268" s="11" t="s">
        <v>733</v>
      </c>
      <c r="E268" s="8"/>
      <c r="F268" s="8"/>
      <c r="G268" s="8"/>
      <c r="H268" s="8" t="s">
        <v>1350</v>
      </c>
      <c r="I268" s="8"/>
      <c r="J268" s="8"/>
      <c r="K268" s="8"/>
      <c r="L268" s="164" t="s">
        <v>1880</v>
      </c>
      <c r="M268" s="8" t="str">
        <f t="shared" si="7"/>
        <v>YES</v>
      </c>
      <c r="N268" s="8" t="str">
        <f t="shared" si="8"/>
        <v>YES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1"/>
    </row>
    <row r="269" spans="1:26" ht="21" customHeight="1" x14ac:dyDescent="0.25">
      <c r="A269" s="60">
        <v>11</v>
      </c>
      <c r="B269" s="11" t="s">
        <v>1406</v>
      </c>
      <c r="C269" s="68">
        <v>17661</v>
      </c>
      <c r="D269" s="11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6" ht="21" customHeight="1" x14ac:dyDescent="0.25">
      <c r="A270" s="60">
        <v>12</v>
      </c>
      <c r="B270" s="11" t="s">
        <v>1208</v>
      </c>
      <c r="C270" s="68"/>
      <c r="D270" s="11" t="s">
        <v>734</v>
      </c>
      <c r="E270" s="8"/>
      <c r="F270" s="8"/>
      <c r="G270" s="8"/>
      <c r="H270" s="8" t="s">
        <v>1352</v>
      </c>
      <c r="I270" s="8"/>
      <c r="J270" s="8"/>
      <c r="K270" s="8"/>
      <c r="L270" s="164" t="s">
        <v>1880</v>
      </c>
      <c r="M270" s="8" t="str">
        <f t="shared" si="7"/>
        <v>YES</v>
      </c>
      <c r="N270" s="8" t="str">
        <f t="shared" si="8"/>
        <v>YES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1"/>
    </row>
    <row r="271" spans="1:26" ht="21" customHeight="1" x14ac:dyDescent="0.25">
      <c r="A271" s="60">
        <v>12</v>
      </c>
      <c r="B271" s="11" t="s">
        <v>1208</v>
      </c>
      <c r="C271" s="68"/>
      <c r="D271" s="11" t="s">
        <v>735</v>
      </c>
      <c r="E271" s="8"/>
      <c r="F271" s="8"/>
      <c r="G271" s="8"/>
      <c r="H271" s="8" t="s">
        <v>1350</v>
      </c>
      <c r="I271" s="8"/>
      <c r="J271" s="8"/>
      <c r="K271" s="8"/>
      <c r="L271" s="164" t="s">
        <v>1880</v>
      </c>
      <c r="M271" s="8" t="str">
        <f t="shared" si="7"/>
        <v>YES</v>
      </c>
      <c r="N271" s="8" t="str">
        <f t="shared" si="8"/>
        <v>YES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1"/>
    </row>
    <row r="272" spans="1:26" ht="21" customHeight="1" x14ac:dyDescent="0.25">
      <c r="A272" s="60">
        <v>12</v>
      </c>
      <c r="B272" s="11" t="s">
        <v>1209</v>
      </c>
      <c r="C272" s="68"/>
      <c r="D272" s="11" t="s">
        <v>720</v>
      </c>
      <c r="E272" s="8"/>
      <c r="F272" s="8"/>
      <c r="G272" s="8"/>
      <c r="H272" s="8" t="s">
        <v>1350</v>
      </c>
      <c r="I272" s="8"/>
      <c r="J272" s="8"/>
      <c r="K272" s="8"/>
      <c r="L272" s="164" t="s">
        <v>1880</v>
      </c>
      <c r="M272" s="8" t="str">
        <f t="shared" si="7"/>
        <v>YES</v>
      </c>
      <c r="N272" s="8" t="str">
        <f t="shared" si="8"/>
        <v>YES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1"/>
    </row>
    <row r="273" spans="1:26" ht="21" customHeight="1" x14ac:dyDescent="0.25">
      <c r="A273" s="60">
        <v>12</v>
      </c>
      <c r="B273" s="11" t="s">
        <v>1209</v>
      </c>
      <c r="C273" s="68" t="s">
        <v>72</v>
      </c>
      <c r="D273" s="11" t="s">
        <v>715</v>
      </c>
      <c r="E273" s="8"/>
      <c r="F273" s="8"/>
      <c r="G273" s="8"/>
      <c r="H273" s="8"/>
      <c r="I273" s="8"/>
      <c r="J273" s="8"/>
      <c r="K273" s="8"/>
      <c r="L273" s="9"/>
      <c r="M273" s="8" t="str">
        <f t="shared" si="7"/>
        <v/>
      </c>
      <c r="N273" s="8" t="str">
        <f t="shared" si="8"/>
        <v/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6" ht="21" customHeight="1" x14ac:dyDescent="0.25">
      <c r="A274" s="60">
        <v>12</v>
      </c>
      <c r="B274" s="11" t="s">
        <v>1210</v>
      </c>
      <c r="C274" s="68"/>
      <c r="D274" s="11" t="s">
        <v>716</v>
      </c>
      <c r="E274" s="8"/>
      <c r="F274" s="8"/>
      <c r="G274" s="8"/>
      <c r="H274" s="8" t="s">
        <v>1350</v>
      </c>
      <c r="I274" s="8"/>
      <c r="J274" s="8"/>
      <c r="K274" s="8"/>
      <c r="L274" s="164" t="s">
        <v>1880</v>
      </c>
      <c r="M274" s="8" t="str">
        <f t="shared" si="7"/>
        <v>YES</v>
      </c>
      <c r="N274" s="8" t="str">
        <f t="shared" si="8"/>
        <v>YES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1"/>
    </row>
    <row r="275" spans="1:26" ht="21" customHeight="1" x14ac:dyDescent="0.25">
      <c r="A275" s="60">
        <v>13</v>
      </c>
      <c r="B275" s="11" t="s">
        <v>1426</v>
      </c>
      <c r="C275" s="68">
        <v>17820</v>
      </c>
      <c r="D275" s="11"/>
      <c r="E275" s="8"/>
      <c r="F275" s="8"/>
      <c r="G275" s="8"/>
      <c r="H275" s="8"/>
      <c r="I275" s="8"/>
      <c r="J275" s="8"/>
      <c r="K275" s="8"/>
      <c r="L275" s="9"/>
      <c r="M275" s="8"/>
      <c r="N275" s="8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6" ht="21" customHeight="1" x14ac:dyDescent="0.25">
      <c r="A276" s="60">
        <v>13</v>
      </c>
      <c r="B276" s="11" t="s">
        <v>1211</v>
      </c>
      <c r="C276" s="68"/>
      <c r="D276" s="11" t="s">
        <v>691</v>
      </c>
      <c r="E276" s="8"/>
      <c r="F276" s="8"/>
      <c r="G276" s="8"/>
      <c r="H276" s="8" t="s">
        <v>1350</v>
      </c>
      <c r="I276" s="8"/>
      <c r="J276" s="8"/>
      <c r="K276" s="8"/>
      <c r="L276" s="164" t="s">
        <v>1880</v>
      </c>
      <c r="M276" s="8" t="str">
        <f t="shared" si="7"/>
        <v>YES</v>
      </c>
      <c r="N276" s="8" t="str">
        <f t="shared" si="8"/>
        <v>YES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1"/>
    </row>
    <row r="277" spans="1:26" ht="21" customHeight="1" x14ac:dyDescent="0.25">
      <c r="A277" s="60">
        <v>13</v>
      </c>
      <c r="B277" s="11" t="s">
        <v>1211</v>
      </c>
      <c r="C277" s="68"/>
      <c r="D277" s="11" t="s">
        <v>692</v>
      </c>
      <c r="E277" s="8"/>
      <c r="F277" s="8"/>
      <c r="G277" s="8"/>
      <c r="H277" s="8" t="s">
        <v>1350</v>
      </c>
      <c r="I277" s="8"/>
      <c r="J277" s="8"/>
      <c r="K277" s="8"/>
      <c r="L277" s="164" t="s">
        <v>1880</v>
      </c>
      <c r="M277" s="8" t="str">
        <f t="shared" si="7"/>
        <v>YES</v>
      </c>
      <c r="N277" s="8" t="str">
        <f t="shared" si="8"/>
        <v>YES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1"/>
    </row>
    <row r="278" spans="1:26" ht="21" customHeight="1" x14ac:dyDescent="0.25">
      <c r="A278" s="60">
        <v>13</v>
      </c>
      <c r="B278" s="11" t="s">
        <v>1212</v>
      </c>
      <c r="C278" s="68"/>
      <c r="D278" s="11" t="s">
        <v>693</v>
      </c>
      <c r="E278" s="8"/>
      <c r="F278" s="8"/>
      <c r="G278" s="8"/>
      <c r="H278" s="8"/>
      <c r="I278" s="8"/>
      <c r="J278" s="8"/>
      <c r="K278" s="8"/>
      <c r="L278" s="9"/>
      <c r="M278" s="8" t="str">
        <f t="shared" si="7"/>
        <v/>
      </c>
      <c r="N278" s="8" t="str">
        <f t="shared" si="8"/>
        <v/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6" ht="21" customHeight="1" x14ac:dyDescent="0.25">
      <c r="A279" s="60">
        <v>13</v>
      </c>
      <c r="B279" s="11" t="s">
        <v>1212</v>
      </c>
      <c r="C279" s="68" t="s">
        <v>72</v>
      </c>
      <c r="D279" s="11" t="s">
        <v>694</v>
      </c>
      <c r="E279" s="8"/>
      <c r="F279" s="8"/>
      <c r="G279" s="8"/>
      <c r="H279" s="8"/>
      <c r="I279" s="8"/>
      <c r="J279" s="8"/>
      <c r="K279" s="8"/>
      <c r="L279" s="9"/>
      <c r="M279" s="8" t="str">
        <f t="shared" si="7"/>
        <v/>
      </c>
      <c r="N279" s="8" t="str">
        <f t="shared" si="8"/>
        <v/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6" ht="21" customHeight="1" x14ac:dyDescent="0.25">
      <c r="A280" s="60">
        <v>13</v>
      </c>
      <c r="B280" s="11" t="s">
        <v>1213</v>
      </c>
      <c r="C280" s="68" t="s">
        <v>72</v>
      </c>
      <c r="D280" s="11" t="s">
        <v>695</v>
      </c>
      <c r="E280" s="8"/>
      <c r="F280" s="8"/>
      <c r="G280" s="8"/>
      <c r="H280" s="8"/>
      <c r="I280" s="8"/>
      <c r="J280" s="8"/>
      <c r="K280" s="8"/>
      <c r="L280" s="9"/>
      <c r="M280" s="8" t="str">
        <f t="shared" si="7"/>
        <v/>
      </c>
      <c r="N280" s="8" t="str">
        <f t="shared" si="8"/>
        <v/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6" ht="21" customHeight="1" x14ac:dyDescent="0.25">
      <c r="A281" s="60">
        <v>13</v>
      </c>
      <c r="B281" s="11" t="s">
        <v>1213</v>
      </c>
      <c r="C281" s="68"/>
      <c r="D281" s="11" t="s">
        <v>690</v>
      </c>
      <c r="E281" s="8"/>
      <c r="F281" s="8"/>
      <c r="G281" s="8"/>
      <c r="H281" s="8"/>
      <c r="I281" s="8"/>
      <c r="J281" s="8"/>
      <c r="K281" s="8"/>
      <c r="L281" s="9"/>
      <c r="M281" s="8" t="str">
        <f t="shared" si="7"/>
        <v/>
      </c>
      <c r="N281" s="8" t="str">
        <f t="shared" si="8"/>
        <v/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6" ht="21" customHeight="1" x14ac:dyDescent="0.25">
      <c r="A282" s="60">
        <v>13</v>
      </c>
      <c r="B282" s="11" t="s">
        <v>1427</v>
      </c>
      <c r="C282" s="68">
        <v>17647</v>
      </c>
      <c r="D282" s="11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6" ht="21" customHeight="1" x14ac:dyDescent="0.25">
      <c r="A283" s="60">
        <v>13</v>
      </c>
      <c r="B283" s="11" t="s">
        <v>1214</v>
      </c>
      <c r="C283" s="68"/>
      <c r="D283" s="11" t="s">
        <v>697</v>
      </c>
      <c r="E283" s="8"/>
      <c r="F283" s="8"/>
      <c r="G283" s="8"/>
      <c r="H283" s="8"/>
      <c r="I283" s="8"/>
      <c r="J283" s="8"/>
      <c r="K283" s="8"/>
      <c r="L283" s="9"/>
      <c r="M283" s="8" t="str">
        <f t="shared" si="7"/>
        <v/>
      </c>
      <c r="N283" s="8" t="str">
        <f t="shared" si="8"/>
        <v/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6" ht="21" customHeight="1" x14ac:dyDescent="0.25">
      <c r="A284" s="60">
        <v>13</v>
      </c>
      <c r="B284" s="11" t="s">
        <v>1214</v>
      </c>
      <c r="C284" s="68"/>
      <c r="D284" s="11" t="s">
        <v>698</v>
      </c>
      <c r="E284" s="8"/>
      <c r="F284" s="8"/>
      <c r="G284" s="8"/>
      <c r="H284" s="8"/>
      <c r="I284" s="8"/>
      <c r="J284" s="8"/>
      <c r="K284" s="8"/>
      <c r="L284" s="9"/>
      <c r="M284" s="8" t="str">
        <f t="shared" si="7"/>
        <v/>
      </c>
      <c r="N284" s="8" t="str">
        <f t="shared" si="8"/>
        <v/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6" ht="21" customHeight="1" x14ac:dyDescent="0.25">
      <c r="A285" s="60">
        <v>13</v>
      </c>
      <c r="B285" s="11" t="s">
        <v>1215</v>
      </c>
      <c r="C285" s="68"/>
      <c r="D285" s="11" t="s">
        <v>699</v>
      </c>
      <c r="E285" s="8"/>
      <c r="F285" s="8"/>
      <c r="G285" s="8"/>
      <c r="H285" s="8"/>
      <c r="I285" s="8"/>
      <c r="J285" s="8"/>
      <c r="K285" s="8"/>
      <c r="L285" s="9"/>
      <c r="M285" s="8" t="str">
        <f t="shared" si="7"/>
        <v/>
      </c>
      <c r="N285" s="8" t="str">
        <f t="shared" si="8"/>
        <v/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6" ht="21" customHeight="1" x14ac:dyDescent="0.25">
      <c r="A286" s="60">
        <v>13</v>
      </c>
      <c r="B286" s="11" t="s">
        <v>1215</v>
      </c>
      <c r="C286" s="68" t="s">
        <v>72</v>
      </c>
      <c r="D286" s="11" t="s">
        <v>700</v>
      </c>
      <c r="E286" s="8"/>
      <c r="F286" s="8"/>
      <c r="G286" s="8"/>
      <c r="H286" s="8" t="s">
        <v>1352</v>
      </c>
      <c r="I286" s="8"/>
      <c r="J286" s="8"/>
      <c r="K286" s="8"/>
      <c r="L286" s="164" t="s">
        <v>1880</v>
      </c>
      <c r="M286" s="8" t="str">
        <f t="shared" si="7"/>
        <v>YES</v>
      </c>
      <c r="N286" s="8" t="str">
        <f t="shared" si="8"/>
        <v>YES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1"/>
    </row>
    <row r="287" spans="1:26" ht="21" customHeight="1" x14ac:dyDescent="0.25">
      <c r="A287" s="60">
        <v>13</v>
      </c>
      <c r="B287" s="11" t="s">
        <v>1216</v>
      </c>
      <c r="C287" s="68" t="s">
        <v>72</v>
      </c>
      <c r="D287" s="11" t="s">
        <v>701</v>
      </c>
      <c r="E287" s="8"/>
      <c r="F287" s="8"/>
      <c r="G287" s="8"/>
      <c r="H287" s="8" t="s">
        <v>1350</v>
      </c>
      <c r="I287" s="8"/>
      <c r="J287" s="8"/>
      <c r="K287" s="8"/>
      <c r="L287" s="164" t="s">
        <v>1880</v>
      </c>
      <c r="M287" s="8" t="str">
        <f t="shared" si="7"/>
        <v>YES</v>
      </c>
      <c r="N287" s="8" t="str">
        <f t="shared" si="8"/>
        <v>YES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1"/>
    </row>
    <row r="288" spans="1:26" ht="21" customHeight="1" x14ac:dyDescent="0.25">
      <c r="A288" s="60">
        <v>13</v>
      </c>
      <c r="B288" s="11" t="s">
        <v>1216</v>
      </c>
      <c r="C288" s="68"/>
      <c r="D288" s="11" t="s">
        <v>702</v>
      </c>
      <c r="E288" s="8"/>
      <c r="F288" s="8"/>
      <c r="G288" s="8"/>
      <c r="H288" s="8"/>
      <c r="I288" s="8"/>
      <c r="J288" s="8"/>
      <c r="K288" s="8"/>
      <c r="L288" s="9"/>
      <c r="M288" s="8" t="str">
        <f t="shared" si="7"/>
        <v/>
      </c>
      <c r="N288" s="8" t="str">
        <f t="shared" si="8"/>
        <v/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6" ht="21" customHeight="1" x14ac:dyDescent="0.25">
      <c r="A289" s="60">
        <v>13</v>
      </c>
      <c r="B289" s="11" t="s">
        <v>1428</v>
      </c>
      <c r="C289" s="68">
        <v>17891</v>
      </c>
      <c r="D289" s="11"/>
      <c r="E289" s="8"/>
      <c r="F289" s="8"/>
      <c r="G289" s="8"/>
      <c r="H289" s="8"/>
      <c r="I289" s="8"/>
      <c r="J289" s="8"/>
      <c r="K289" s="8"/>
      <c r="L289" s="9"/>
      <c r="M289" s="8"/>
      <c r="N289" s="8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6" ht="21" customHeight="1" x14ac:dyDescent="0.25">
      <c r="A290" s="60">
        <v>13</v>
      </c>
      <c r="B290" s="11" t="s">
        <v>1217</v>
      </c>
      <c r="C290" s="68"/>
      <c r="D290" s="11" t="s">
        <v>703</v>
      </c>
      <c r="E290" s="8"/>
      <c r="F290" s="8"/>
      <c r="G290" s="8"/>
      <c r="H290" s="8" t="s">
        <v>1350</v>
      </c>
      <c r="I290" s="8"/>
      <c r="J290" s="8"/>
      <c r="K290" s="8"/>
      <c r="L290" s="164" t="s">
        <v>1880</v>
      </c>
      <c r="M290" s="8" t="str">
        <f t="shared" si="7"/>
        <v>YES</v>
      </c>
      <c r="N290" s="8" t="str">
        <f t="shared" si="8"/>
        <v>YES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1"/>
    </row>
    <row r="291" spans="1:26" ht="21" customHeight="1" x14ac:dyDescent="0.25">
      <c r="A291" s="60">
        <v>13</v>
      </c>
      <c r="B291" s="11" t="s">
        <v>1217</v>
      </c>
      <c r="C291" s="68"/>
      <c r="D291" s="11" t="s">
        <v>704</v>
      </c>
      <c r="E291" s="8"/>
      <c r="F291" s="8"/>
      <c r="G291" s="8"/>
      <c r="H291" s="8" t="s">
        <v>1350</v>
      </c>
      <c r="I291" s="8" t="s">
        <v>1350</v>
      </c>
      <c r="J291" s="8"/>
      <c r="K291" s="8"/>
      <c r="L291" s="164" t="s">
        <v>1880</v>
      </c>
      <c r="M291" s="8" t="str">
        <f t="shared" si="7"/>
        <v>YES</v>
      </c>
      <c r="N291" s="8" t="str">
        <f t="shared" si="8"/>
        <v>YES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1"/>
    </row>
    <row r="292" spans="1:26" ht="21" customHeight="1" x14ac:dyDescent="0.25">
      <c r="A292" s="60">
        <v>13</v>
      </c>
      <c r="B292" s="11" t="s">
        <v>1218</v>
      </c>
      <c r="C292" s="68"/>
      <c r="D292" s="11" t="s">
        <v>705</v>
      </c>
      <c r="E292" s="8"/>
      <c r="F292" s="8"/>
      <c r="G292" s="8"/>
      <c r="H292" s="8"/>
      <c r="I292" s="8"/>
      <c r="J292" s="8"/>
      <c r="K292" s="8"/>
      <c r="L292" s="9"/>
      <c r="M292" s="8" t="str">
        <f t="shared" si="7"/>
        <v/>
      </c>
      <c r="N292" s="8" t="str">
        <f t="shared" si="8"/>
        <v/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6" ht="21" customHeight="1" x14ac:dyDescent="0.25">
      <c r="A293" s="60">
        <v>13</v>
      </c>
      <c r="B293" s="11" t="s">
        <v>1218</v>
      </c>
      <c r="C293" s="68"/>
      <c r="D293" s="11" t="s">
        <v>706</v>
      </c>
      <c r="E293" s="8"/>
      <c r="F293" s="8"/>
      <c r="G293" s="8"/>
      <c r="H293" s="8"/>
      <c r="I293" s="8"/>
      <c r="J293" s="8"/>
      <c r="K293" s="8"/>
      <c r="L293" s="9"/>
      <c r="M293" s="8" t="str">
        <f t="shared" si="7"/>
        <v/>
      </c>
      <c r="N293" s="8" t="str">
        <f t="shared" si="8"/>
        <v/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6" ht="21" customHeight="1" x14ac:dyDescent="0.25">
      <c r="A294" s="60">
        <v>13</v>
      </c>
      <c r="B294" s="11" t="s">
        <v>1218</v>
      </c>
      <c r="C294" s="68" t="s">
        <v>72</v>
      </c>
      <c r="D294" s="11" t="s">
        <v>707</v>
      </c>
      <c r="E294" s="8"/>
      <c r="F294" s="8"/>
      <c r="G294" s="8"/>
      <c r="H294" s="8"/>
      <c r="I294" s="8"/>
      <c r="J294" s="8"/>
      <c r="K294" s="8"/>
      <c r="L294" s="9"/>
      <c r="M294" s="8" t="str">
        <f t="shared" si="7"/>
        <v/>
      </c>
      <c r="N294" s="8" t="str">
        <f t="shared" si="8"/>
        <v/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6" ht="21" customHeight="1" x14ac:dyDescent="0.25">
      <c r="A295" s="60">
        <v>13</v>
      </c>
      <c r="B295" s="11" t="s">
        <v>1219</v>
      </c>
      <c r="C295" s="68" t="s">
        <v>72</v>
      </c>
      <c r="D295" s="11" t="s">
        <v>708</v>
      </c>
      <c r="E295" s="8"/>
      <c r="F295" s="8"/>
      <c r="G295" s="8"/>
      <c r="H295" s="8"/>
      <c r="I295" s="8"/>
      <c r="J295" s="8"/>
      <c r="K295" s="8"/>
      <c r="L295" s="9"/>
      <c r="M295" s="8" t="str">
        <f t="shared" si="7"/>
        <v/>
      </c>
      <c r="N295" s="8" t="str">
        <f t="shared" si="8"/>
        <v/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6" ht="21" customHeight="1" x14ac:dyDescent="0.25">
      <c r="A296" s="60">
        <v>13</v>
      </c>
      <c r="B296" s="11" t="s">
        <v>1219</v>
      </c>
      <c r="C296" s="68"/>
      <c r="D296" s="11" t="s">
        <v>709</v>
      </c>
      <c r="E296" s="8"/>
      <c r="F296" s="8"/>
      <c r="G296" s="8"/>
      <c r="H296" s="8"/>
      <c r="I296" s="8"/>
      <c r="J296" s="8"/>
      <c r="K296" s="8"/>
      <c r="L296" s="9"/>
      <c r="M296" s="8" t="str">
        <f t="shared" si="7"/>
        <v/>
      </c>
      <c r="N296" s="8" t="str">
        <f t="shared" si="8"/>
        <v/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6" ht="21" customHeight="1" x14ac:dyDescent="0.25">
      <c r="A297" s="60">
        <v>13</v>
      </c>
      <c r="B297" s="11" t="s">
        <v>1429</v>
      </c>
      <c r="C297" s="68">
        <v>17748</v>
      </c>
      <c r="D297" s="11"/>
      <c r="E297" s="8"/>
      <c r="F297" s="8"/>
      <c r="G297" s="8"/>
      <c r="H297" s="8"/>
      <c r="I297" s="8"/>
      <c r="J297" s="8"/>
      <c r="K297" s="8"/>
      <c r="L297" s="9"/>
      <c r="M297" s="8"/>
      <c r="N297" s="8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6" ht="21" customHeight="1" x14ac:dyDescent="0.25">
      <c r="A298" s="60">
        <v>13</v>
      </c>
      <c r="B298" s="11" t="s">
        <v>1220</v>
      </c>
      <c r="C298" s="68"/>
      <c r="D298" s="11" t="s">
        <v>709</v>
      </c>
      <c r="E298" s="8"/>
      <c r="F298" s="8"/>
      <c r="G298" s="8"/>
      <c r="H298" s="8" t="s">
        <v>1350</v>
      </c>
      <c r="I298" s="8"/>
      <c r="J298" s="8"/>
      <c r="K298" s="8"/>
      <c r="L298" s="164" t="s">
        <v>1880</v>
      </c>
      <c r="M298" s="8" t="str">
        <f t="shared" si="7"/>
        <v>YES</v>
      </c>
      <c r="N298" s="8" t="str">
        <f t="shared" si="8"/>
        <v>YES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1"/>
    </row>
    <row r="299" spans="1:26" ht="21" customHeight="1" x14ac:dyDescent="0.25">
      <c r="A299" s="60">
        <v>13</v>
      </c>
      <c r="B299" s="11" t="s">
        <v>1220</v>
      </c>
      <c r="C299" s="68"/>
      <c r="D299" s="11" t="s">
        <v>710</v>
      </c>
      <c r="E299" s="8"/>
      <c r="F299" s="8"/>
      <c r="G299" s="8"/>
      <c r="H299" s="8" t="s">
        <v>1350</v>
      </c>
      <c r="I299" s="8"/>
      <c r="J299" s="8"/>
      <c r="K299" s="8"/>
      <c r="L299" s="164" t="s">
        <v>1880</v>
      </c>
      <c r="M299" s="8" t="str">
        <f t="shared" si="7"/>
        <v>YES</v>
      </c>
      <c r="N299" s="8" t="str">
        <f t="shared" si="8"/>
        <v>YES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1"/>
    </row>
    <row r="300" spans="1:26" ht="21" customHeight="1" x14ac:dyDescent="0.25">
      <c r="A300" s="60">
        <v>13</v>
      </c>
      <c r="B300" s="11" t="s">
        <v>1221</v>
      </c>
      <c r="C300" s="68"/>
      <c r="D300" s="11" t="s">
        <v>711</v>
      </c>
      <c r="E300" s="8"/>
      <c r="F300" s="8"/>
      <c r="G300" s="8"/>
      <c r="H300" s="8" t="s">
        <v>1350</v>
      </c>
      <c r="I300" s="8"/>
      <c r="J300" s="8"/>
      <c r="K300" s="8"/>
      <c r="L300" s="164" t="s">
        <v>1880</v>
      </c>
      <c r="M300" s="8" t="str">
        <f t="shared" si="7"/>
        <v>YES</v>
      </c>
      <c r="N300" s="8" t="str">
        <f t="shared" si="8"/>
        <v>YES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1"/>
    </row>
    <row r="301" spans="1:26" ht="21" customHeight="1" x14ac:dyDescent="0.25">
      <c r="A301" s="60">
        <v>13</v>
      </c>
      <c r="B301" s="11" t="s">
        <v>1221</v>
      </c>
      <c r="C301" s="68"/>
      <c r="D301" s="11" t="s">
        <v>712</v>
      </c>
      <c r="E301" s="8"/>
      <c r="F301" s="8"/>
      <c r="G301" s="8"/>
      <c r="H301" s="8" t="s">
        <v>1350</v>
      </c>
      <c r="I301" s="8"/>
      <c r="J301" s="8"/>
      <c r="K301" s="8"/>
      <c r="L301" s="164" t="s">
        <v>1880</v>
      </c>
      <c r="M301" s="8" t="str">
        <f t="shared" si="7"/>
        <v>YES</v>
      </c>
      <c r="N301" s="8" t="str">
        <f t="shared" si="8"/>
        <v>YES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1"/>
    </row>
    <row r="302" spans="1:26" ht="21" customHeight="1" x14ac:dyDescent="0.25">
      <c r="A302" s="60">
        <v>13</v>
      </c>
      <c r="B302" s="11" t="s">
        <v>1222</v>
      </c>
      <c r="C302" s="68" t="s">
        <v>72</v>
      </c>
      <c r="D302" s="11" t="s">
        <v>696</v>
      </c>
      <c r="E302" s="8"/>
      <c r="F302" s="8"/>
      <c r="G302" s="8"/>
      <c r="H302" s="8"/>
      <c r="I302" s="8"/>
      <c r="J302" s="8"/>
      <c r="K302" s="8"/>
      <c r="L302" s="9"/>
      <c r="M302" s="8" t="str">
        <f t="shared" si="7"/>
        <v/>
      </c>
      <c r="N302" s="8" t="str">
        <f t="shared" si="8"/>
        <v/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6" ht="21" customHeight="1" x14ac:dyDescent="0.25">
      <c r="A303" s="60">
        <v>14</v>
      </c>
      <c r="B303" s="11" t="s">
        <v>1430</v>
      </c>
      <c r="C303" s="68">
        <v>17719</v>
      </c>
      <c r="D303" s="11"/>
      <c r="E303" s="8"/>
      <c r="F303" s="8"/>
      <c r="G303" s="8"/>
      <c r="H303" s="8"/>
      <c r="I303" s="8"/>
      <c r="J303" s="8"/>
      <c r="K303" s="8"/>
      <c r="L303" s="9"/>
      <c r="M303" s="8"/>
      <c r="N303" s="8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6" ht="21" customHeight="1" x14ac:dyDescent="0.25">
      <c r="A304" s="60">
        <v>14</v>
      </c>
      <c r="B304" s="11" t="s">
        <v>1223</v>
      </c>
      <c r="C304" s="68"/>
      <c r="D304" s="11" t="s">
        <v>895</v>
      </c>
      <c r="E304" s="8"/>
      <c r="F304" s="8"/>
      <c r="G304" s="8"/>
      <c r="H304" s="8"/>
      <c r="I304" s="8"/>
      <c r="J304" s="8"/>
      <c r="K304" s="8"/>
      <c r="L304" s="9"/>
      <c r="M304" s="8" t="str">
        <f t="shared" si="7"/>
        <v/>
      </c>
      <c r="N304" s="8" t="str">
        <f t="shared" si="8"/>
        <v/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6" ht="21" customHeight="1" x14ac:dyDescent="0.25">
      <c r="A305" s="60">
        <v>14</v>
      </c>
      <c r="B305" s="11" t="s">
        <v>1223</v>
      </c>
      <c r="C305" s="68" t="s">
        <v>72</v>
      </c>
      <c r="D305" s="11" t="s">
        <v>896</v>
      </c>
      <c r="E305" s="8"/>
      <c r="F305" s="8"/>
      <c r="G305" s="8"/>
      <c r="H305" s="8"/>
      <c r="I305" s="8"/>
      <c r="J305" s="8"/>
      <c r="K305" s="8"/>
      <c r="L305" s="9"/>
      <c r="M305" s="8" t="str">
        <f t="shared" si="7"/>
        <v/>
      </c>
      <c r="N305" s="8" t="str">
        <f t="shared" si="8"/>
        <v/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6" ht="21" customHeight="1" x14ac:dyDescent="0.25">
      <c r="A306" s="60">
        <v>14</v>
      </c>
      <c r="B306" s="11" t="s">
        <v>1224</v>
      </c>
      <c r="C306" s="68" t="s">
        <v>72</v>
      </c>
      <c r="D306" s="11" t="s">
        <v>897</v>
      </c>
      <c r="E306" s="8"/>
      <c r="F306" s="8"/>
      <c r="G306" s="8"/>
      <c r="H306" s="8"/>
      <c r="I306" s="8"/>
      <c r="J306" s="8"/>
      <c r="K306" s="8"/>
      <c r="L306" s="9"/>
      <c r="M306" s="8" t="str">
        <f t="shared" si="7"/>
        <v/>
      </c>
      <c r="N306" s="8" t="str">
        <f t="shared" si="8"/>
        <v/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6" ht="21" customHeight="1" x14ac:dyDescent="0.25">
      <c r="A307" s="60">
        <v>14</v>
      </c>
      <c r="B307" s="11" t="s">
        <v>1224</v>
      </c>
      <c r="C307" s="68"/>
      <c r="D307" s="11" t="s">
        <v>898</v>
      </c>
      <c r="E307" s="8"/>
      <c r="F307" s="8"/>
      <c r="G307" s="8"/>
      <c r="H307" s="8"/>
      <c r="I307" s="8"/>
      <c r="J307" s="8"/>
      <c r="K307" s="8"/>
      <c r="L307" s="9"/>
      <c r="M307" s="8" t="str">
        <f t="shared" ref="M307:M381" si="9">IF(AND(ISBLANK(E307),ISBLANK(F307),ISBLANK(G307),ISBLANK(H307),ISBLANK(I307),ISBLANK(J307)),"","YES")</f>
        <v/>
      </c>
      <c r="N307" s="8" t="str">
        <f t="shared" ref="N307:N381" si="10">IF(AND(ISBLANK(E307),ISBLANK(F307),ISBLANK(G307),ISBLANK(H307),ISBLANK(I307),ISBLANK(J307),ISBLANK(K307)),"","YES")</f>
        <v/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6" ht="21" customHeight="1" x14ac:dyDescent="0.25">
      <c r="A308" s="60">
        <v>14</v>
      </c>
      <c r="B308" s="11" t="s">
        <v>1225</v>
      </c>
      <c r="C308" s="68"/>
      <c r="D308" s="11" t="s">
        <v>894</v>
      </c>
      <c r="E308" s="8"/>
      <c r="F308" s="8"/>
      <c r="G308" s="8"/>
      <c r="H308" s="8"/>
      <c r="I308" s="8"/>
      <c r="J308" s="8"/>
      <c r="K308" s="8"/>
      <c r="L308" s="9"/>
      <c r="M308" s="8" t="str">
        <f t="shared" si="9"/>
        <v/>
      </c>
      <c r="N308" s="8" t="str">
        <f t="shared" si="10"/>
        <v/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6" ht="21" customHeight="1" x14ac:dyDescent="0.25">
      <c r="A309" s="60">
        <v>14</v>
      </c>
      <c r="B309" s="11" t="s">
        <v>1431</v>
      </c>
      <c r="C309" s="68">
        <v>17662</v>
      </c>
      <c r="D309" s="11"/>
      <c r="E309" s="8"/>
      <c r="F309" s="8"/>
      <c r="G309" s="8"/>
      <c r="H309" s="8"/>
      <c r="I309" s="8"/>
      <c r="J309" s="8"/>
      <c r="K309" s="8"/>
      <c r="L309" s="9"/>
      <c r="M309" s="8"/>
      <c r="N309" s="8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6" ht="21" customHeight="1" x14ac:dyDescent="0.25">
      <c r="A310" s="60">
        <v>14</v>
      </c>
      <c r="B310" s="11" t="s">
        <v>1226</v>
      </c>
      <c r="C310" s="68"/>
      <c r="D310" s="11" t="s">
        <v>900</v>
      </c>
      <c r="E310" s="8"/>
      <c r="F310" s="8"/>
      <c r="G310" s="8"/>
      <c r="H310" s="8" t="s">
        <v>1350</v>
      </c>
      <c r="I310" s="8"/>
      <c r="J310" s="8"/>
      <c r="K310" s="8"/>
      <c r="L310" s="164" t="s">
        <v>1880</v>
      </c>
      <c r="M310" s="8" t="str">
        <f t="shared" si="9"/>
        <v>YES</v>
      </c>
      <c r="N310" s="8" t="str">
        <f t="shared" si="10"/>
        <v>YES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1"/>
    </row>
    <row r="311" spans="1:26" ht="21" customHeight="1" x14ac:dyDescent="0.25">
      <c r="A311" s="60">
        <v>14</v>
      </c>
      <c r="B311" s="11" t="s">
        <v>1226</v>
      </c>
      <c r="C311" s="68"/>
      <c r="D311" s="11" t="s">
        <v>901</v>
      </c>
      <c r="E311" s="8"/>
      <c r="F311" s="8"/>
      <c r="G311" s="8"/>
      <c r="H311" s="8"/>
      <c r="I311" s="8"/>
      <c r="J311" s="8"/>
      <c r="K311" s="8"/>
      <c r="L311" s="9"/>
      <c r="M311" s="8" t="str">
        <f t="shared" si="9"/>
        <v/>
      </c>
      <c r="N311" s="8" t="str">
        <f t="shared" si="10"/>
        <v/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6" ht="21" customHeight="1" x14ac:dyDescent="0.25">
      <c r="A312" s="60">
        <v>14</v>
      </c>
      <c r="B312" s="11" t="s">
        <v>1227</v>
      </c>
      <c r="C312" s="68"/>
      <c r="D312" s="11" t="s">
        <v>902</v>
      </c>
      <c r="E312" s="8"/>
      <c r="F312" s="8"/>
      <c r="G312" s="8"/>
      <c r="H312" s="8"/>
      <c r="I312" s="8"/>
      <c r="J312" s="8"/>
      <c r="K312" s="8"/>
      <c r="L312" s="9"/>
      <c r="M312" s="8" t="str">
        <f t="shared" si="9"/>
        <v/>
      </c>
      <c r="N312" s="8" t="str">
        <f t="shared" si="10"/>
        <v/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6" ht="21" customHeight="1" x14ac:dyDescent="0.25">
      <c r="A313" s="60">
        <v>14</v>
      </c>
      <c r="B313" s="11" t="s">
        <v>1227</v>
      </c>
      <c r="C313" s="68" t="s">
        <v>72</v>
      </c>
      <c r="D313" s="11" t="s">
        <v>903</v>
      </c>
      <c r="E313" s="8"/>
      <c r="F313" s="8"/>
      <c r="G313" s="8"/>
      <c r="H313" s="8"/>
      <c r="I313" s="8"/>
      <c r="J313" s="8"/>
      <c r="K313" s="8"/>
      <c r="L313" s="9"/>
      <c r="M313" s="8" t="str">
        <f t="shared" si="9"/>
        <v/>
      </c>
      <c r="N313" s="8" t="str">
        <f t="shared" si="10"/>
        <v/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6" ht="21" customHeight="1" x14ac:dyDescent="0.25">
      <c r="A314" s="60">
        <v>14</v>
      </c>
      <c r="B314" s="11" t="s">
        <v>1228</v>
      </c>
      <c r="C314" s="68" t="s">
        <v>72</v>
      </c>
      <c r="D314" s="11" t="s">
        <v>904</v>
      </c>
      <c r="E314" s="8"/>
      <c r="F314" s="8"/>
      <c r="G314" s="8"/>
      <c r="H314" s="8" t="s">
        <v>1350</v>
      </c>
      <c r="I314" s="8"/>
      <c r="J314" s="8"/>
      <c r="K314" s="8"/>
      <c r="L314" s="164" t="s">
        <v>1880</v>
      </c>
      <c r="M314" s="8" t="str">
        <f t="shared" si="9"/>
        <v>YES</v>
      </c>
      <c r="N314" s="8" t="str">
        <f t="shared" si="10"/>
        <v>YES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1"/>
    </row>
    <row r="315" spans="1:26" ht="21" customHeight="1" x14ac:dyDescent="0.25">
      <c r="A315" s="60">
        <v>14</v>
      </c>
      <c r="B315" s="11" t="s">
        <v>1228</v>
      </c>
      <c r="C315" s="68"/>
      <c r="D315" s="11" t="s">
        <v>905</v>
      </c>
      <c r="E315" s="8"/>
      <c r="F315" s="8"/>
      <c r="G315" s="8"/>
      <c r="H315" s="8"/>
      <c r="I315" s="8"/>
      <c r="J315" s="8"/>
      <c r="K315" s="8"/>
      <c r="L315" s="9"/>
      <c r="M315" s="8" t="str">
        <f t="shared" si="9"/>
        <v/>
      </c>
      <c r="N315" s="8" t="str">
        <f t="shared" si="10"/>
        <v/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6" ht="21" customHeight="1" x14ac:dyDescent="0.25">
      <c r="A316" s="60">
        <v>14</v>
      </c>
      <c r="B316" s="11" t="s">
        <v>1432</v>
      </c>
      <c r="C316" s="68">
        <v>17691</v>
      </c>
      <c r="D316" s="11"/>
      <c r="E316" s="8"/>
      <c r="F316" s="8"/>
      <c r="G316" s="8"/>
      <c r="H316" s="8"/>
      <c r="I316" s="8"/>
      <c r="J316" s="8"/>
      <c r="K316" s="8"/>
      <c r="L316" s="9"/>
      <c r="M316" s="8"/>
      <c r="N316" s="8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6" ht="21" customHeight="1" x14ac:dyDescent="0.25">
      <c r="A317" s="60">
        <v>14</v>
      </c>
      <c r="B317" s="11" t="s">
        <v>1229</v>
      </c>
      <c r="C317" s="68"/>
      <c r="D317" s="11" t="s">
        <v>906</v>
      </c>
      <c r="E317" s="8"/>
      <c r="F317" s="8"/>
      <c r="G317" s="8"/>
      <c r="H317" s="8" t="s">
        <v>1350</v>
      </c>
      <c r="I317" s="8"/>
      <c r="J317" s="8"/>
      <c r="K317" s="8"/>
      <c r="L317" s="164" t="s">
        <v>1880</v>
      </c>
      <c r="M317" s="8" t="str">
        <f t="shared" si="9"/>
        <v>YES</v>
      </c>
      <c r="N317" s="8" t="str">
        <f t="shared" si="10"/>
        <v>YES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1"/>
    </row>
    <row r="318" spans="1:26" ht="21" customHeight="1" x14ac:dyDescent="0.25">
      <c r="A318" s="60">
        <v>14</v>
      </c>
      <c r="B318" s="11" t="s">
        <v>1229</v>
      </c>
      <c r="C318" s="68"/>
      <c r="D318" s="11" t="s">
        <v>907</v>
      </c>
      <c r="E318" s="8"/>
      <c r="F318" s="8"/>
      <c r="G318" s="8"/>
      <c r="H318" s="8" t="s">
        <v>1350</v>
      </c>
      <c r="I318" s="8"/>
      <c r="J318" s="8"/>
      <c r="K318" s="8"/>
      <c r="L318" s="164" t="s">
        <v>1880</v>
      </c>
      <c r="M318" s="8" t="str">
        <f t="shared" si="9"/>
        <v>YES</v>
      </c>
      <c r="N318" s="8" t="str">
        <f t="shared" si="10"/>
        <v>YES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1"/>
    </row>
    <row r="319" spans="1:26" ht="21" customHeight="1" x14ac:dyDescent="0.25">
      <c r="A319" s="60">
        <v>14</v>
      </c>
      <c r="B319" s="11" t="s">
        <v>1230</v>
      </c>
      <c r="C319" s="68"/>
      <c r="D319" s="11" t="s">
        <v>908</v>
      </c>
      <c r="E319" s="8"/>
      <c r="F319" s="8"/>
      <c r="G319" s="8"/>
      <c r="H319" s="8"/>
      <c r="I319" s="8"/>
      <c r="J319" s="8"/>
      <c r="K319" s="8"/>
      <c r="L319" s="9"/>
      <c r="M319" s="8" t="str">
        <f t="shared" si="9"/>
        <v/>
      </c>
      <c r="N319" s="8" t="str">
        <f t="shared" si="10"/>
        <v/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6" ht="21" customHeight="1" x14ac:dyDescent="0.25">
      <c r="A320" s="60">
        <v>14</v>
      </c>
      <c r="B320" s="11" t="s">
        <v>1230</v>
      </c>
      <c r="C320" s="68" t="s">
        <v>72</v>
      </c>
      <c r="D320" s="11" t="s">
        <v>909</v>
      </c>
      <c r="E320" s="8"/>
      <c r="F320" s="8"/>
      <c r="G320" s="8"/>
      <c r="H320" s="8"/>
      <c r="I320" s="8"/>
      <c r="J320" s="8"/>
      <c r="K320" s="8"/>
      <c r="L320" s="9"/>
      <c r="M320" s="8" t="str">
        <f t="shared" si="9"/>
        <v/>
      </c>
      <c r="N320" s="8" t="str">
        <f t="shared" si="10"/>
        <v/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6" ht="21" customHeight="1" x14ac:dyDescent="0.25">
      <c r="A321" s="60">
        <v>14</v>
      </c>
      <c r="B321" s="11" t="s">
        <v>1231</v>
      </c>
      <c r="C321" s="68" t="s">
        <v>72</v>
      </c>
      <c r="D321" s="11" t="s">
        <v>910</v>
      </c>
      <c r="E321" s="8"/>
      <c r="F321" s="8"/>
      <c r="G321" s="8"/>
      <c r="H321" s="8"/>
      <c r="I321" s="8"/>
      <c r="J321" s="8"/>
      <c r="K321" s="8"/>
      <c r="L321" s="9"/>
      <c r="M321" s="8" t="str">
        <f t="shared" si="9"/>
        <v/>
      </c>
      <c r="N321" s="8" t="str">
        <f t="shared" si="10"/>
        <v/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6" ht="21" customHeight="1" x14ac:dyDescent="0.25">
      <c r="A322" s="60">
        <v>14</v>
      </c>
      <c r="B322" s="11" t="s">
        <v>1231</v>
      </c>
      <c r="C322" s="68"/>
      <c r="D322" s="11" t="s">
        <v>911</v>
      </c>
      <c r="E322" s="8"/>
      <c r="F322" s="8"/>
      <c r="G322" s="8"/>
      <c r="H322" s="8"/>
      <c r="I322" s="8"/>
      <c r="J322" s="8"/>
      <c r="K322" s="8"/>
      <c r="L322" s="9"/>
      <c r="M322" s="8" t="str">
        <f t="shared" si="9"/>
        <v/>
      </c>
      <c r="N322" s="8" t="str">
        <f t="shared" si="10"/>
        <v/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6" ht="21" customHeight="1" x14ac:dyDescent="0.25">
      <c r="A323" s="60">
        <v>14</v>
      </c>
      <c r="B323" s="11" t="s">
        <v>1433</v>
      </c>
      <c r="C323" s="68">
        <v>17943</v>
      </c>
      <c r="D323" s="11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6" ht="21" customHeight="1" x14ac:dyDescent="0.25">
      <c r="A324" s="60">
        <v>14</v>
      </c>
      <c r="B324" s="11" t="s">
        <v>1232</v>
      </c>
      <c r="C324" s="68"/>
      <c r="D324" s="11" t="s">
        <v>912</v>
      </c>
      <c r="E324" s="8"/>
      <c r="F324" s="8"/>
      <c r="G324" s="8"/>
      <c r="H324" s="8"/>
      <c r="I324" s="8"/>
      <c r="J324" s="8"/>
      <c r="K324" s="8"/>
      <c r="L324" s="9"/>
      <c r="M324" s="8" t="str">
        <f t="shared" si="9"/>
        <v/>
      </c>
      <c r="N324" s="8" t="str">
        <f t="shared" si="10"/>
        <v/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6" ht="21" customHeight="1" x14ac:dyDescent="0.25">
      <c r="A325" s="60">
        <v>14</v>
      </c>
      <c r="B325" s="11" t="s">
        <v>1232</v>
      </c>
      <c r="C325" s="68"/>
      <c r="D325" s="11" t="s">
        <v>913</v>
      </c>
      <c r="E325" s="8"/>
      <c r="F325" s="8"/>
      <c r="G325" s="8"/>
      <c r="H325" s="8" t="s">
        <v>1350</v>
      </c>
      <c r="I325" s="8"/>
      <c r="J325" s="8"/>
      <c r="K325" s="8"/>
      <c r="L325" s="164" t="s">
        <v>1880</v>
      </c>
      <c r="M325" s="8" t="str">
        <f t="shared" si="9"/>
        <v>YES</v>
      </c>
      <c r="N325" s="8" t="str">
        <f t="shared" si="10"/>
        <v>YES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1"/>
    </row>
    <row r="326" spans="1:26" ht="21" customHeight="1" x14ac:dyDescent="0.25">
      <c r="A326" s="60">
        <v>14</v>
      </c>
      <c r="B326" s="11" t="s">
        <v>1233</v>
      </c>
      <c r="C326" s="68"/>
      <c r="D326" s="11" t="s">
        <v>914</v>
      </c>
      <c r="E326" s="8"/>
      <c r="F326" s="8"/>
      <c r="G326" s="8"/>
      <c r="H326" s="8"/>
      <c r="I326" s="8"/>
      <c r="J326" s="8"/>
      <c r="K326" s="8"/>
      <c r="L326" s="9"/>
      <c r="M326" s="8" t="str">
        <f t="shared" si="9"/>
        <v/>
      </c>
      <c r="N326" s="8" t="str">
        <f t="shared" si="10"/>
        <v/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6" ht="21" customHeight="1" x14ac:dyDescent="0.25">
      <c r="A327" s="60">
        <v>14</v>
      </c>
      <c r="B327" s="11" t="s">
        <v>1233</v>
      </c>
      <c r="C327" s="68" t="s">
        <v>72</v>
      </c>
      <c r="D327" s="11" t="s">
        <v>915</v>
      </c>
      <c r="E327" s="8"/>
      <c r="F327" s="8"/>
      <c r="G327" s="8"/>
      <c r="H327" s="8"/>
      <c r="I327" s="8"/>
      <c r="J327" s="8"/>
      <c r="K327" s="8"/>
      <c r="L327" s="9"/>
      <c r="M327" s="8" t="str">
        <f t="shared" si="9"/>
        <v/>
      </c>
      <c r="N327" s="8" t="str">
        <f t="shared" si="10"/>
        <v/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6" ht="21" customHeight="1" x14ac:dyDescent="0.25">
      <c r="A328" s="60">
        <v>14</v>
      </c>
      <c r="B328" s="11" t="s">
        <v>1234</v>
      </c>
      <c r="C328" s="68"/>
      <c r="D328" s="11" t="s">
        <v>899</v>
      </c>
      <c r="E328" s="8"/>
      <c r="F328" s="8"/>
      <c r="G328" s="8"/>
      <c r="H328" s="8" t="s">
        <v>1352</v>
      </c>
      <c r="I328" s="8"/>
      <c r="J328" s="8"/>
      <c r="K328" s="8"/>
      <c r="L328" s="164" t="s">
        <v>1880</v>
      </c>
      <c r="M328" s="8" t="str">
        <f t="shared" si="9"/>
        <v>YES</v>
      </c>
      <c r="N328" s="8" t="str">
        <f t="shared" si="10"/>
        <v>YES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1"/>
    </row>
    <row r="329" spans="1:26" ht="21" customHeight="1" x14ac:dyDescent="0.25">
      <c r="A329" s="60">
        <v>15</v>
      </c>
      <c r="B329" s="11" t="s">
        <v>1434</v>
      </c>
      <c r="C329" s="68">
        <v>17663</v>
      </c>
      <c r="D329" s="11"/>
      <c r="E329" s="8"/>
      <c r="F329" s="8"/>
      <c r="G329" s="8"/>
      <c r="H329" s="8"/>
      <c r="I329" s="8"/>
      <c r="J329" s="8"/>
      <c r="K329" s="8"/>
      <c r="L329" s="9"/>
      <c r="M329" s="8"/>
      <c r="N329" s="8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6" ht="21" customHeight="1" x14ac:dyDescent="0.25">
      <c r="A330" s="60">
        <v>15</v>
      </c>
      <c r="B330" s="11" t="s">
        <v>1235</v>
      </c>
      <c r="C330" s="68"/>
      <c r="D330" s="11" t="s">
        <v>872</v>
      </c>
      <c r="E330" s="8"/>
      <c r="F330" s="8"/>
      <c r="G330" s="8"/>
      <c r="H330" s="8"/>
      <c r="I330" s="8"/>
      <c r="J330" s="8"/>
      <c r="K330" s="8"/>
      <c r="L330" s="9"/>
      <c r="M330" s="8" t="str">
        <f t="shared" si="9"/>
        <v/>
      </c>
      <c r="N330" s="8" t="str">
        <f t="shared" si="10"/>
        <v/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6" ht="21" customHeight="1" x14ac:dyDescent="0.25">
      <c r="A331" s="60">
        <v>15</v>
      </c>
      <c r="B331" s="11" t="s">
        <v>1235</v>
      </c>
      <c r="C331" s="68"/>
      <c r="D331" s="11" t="s">
        <v>873</v>
      </c>
      <c r="E331" s="8"/>
      <c r="F331" s="8"/>
      <c r="G331" s="8"/>
      <c r="H331" s="8" t="s">
        <v>1350</v>
      </c>
      <c r="I331" s="8"/>
      <c r="J331" s="8"/>
      <c r="K331" s="8"/>
      <c r="L331" s="164" t="s">
        <v>1880</v>
      </c>
      <c r="M331" s="8" t="str">
        <f t="shared" si="9"/>
        <v>YES</v>
      </c>
      <c r="N331" s="8" t="str">
        <f t="shared" si="10"/>
        <v>YES</v>
      </c>
      <c r="O331" s="5"/>
      <c r="P331" s="5"/>
      <c r="Q331" s="5">
        <v>1</v>
      </c>
      <c r="R331" s="5"/>
      <c r="S331" s="5"/>
      <c r="T331" s="5"/>
      <c r="U331" s="5"/>
      <c r="V331" s="5"/>
      <c r="W331" s="5"/>
      <c r="X331" s="5"/>
      <c r="Y331" s="5"/>
    </row>
    <row r="332" spans="1:26" ht="21" customHeight="1" x14ac:dyDescent="0.25">
      <c r="A332" s="60">
        <v>15</v>
      </c>
      <c r="B332" s="11" t="s">
        <v>1236</v>
      </c>
      <c r="C332" s="68"/>
      <c r="D332" s="11" t="s">
        <v>874</v>
      </c>
      <c r="E332" s="8"/>
      <c r="F332" s="8"/>
      <c r="G332" s="8"/>
      <c r="H332" s="8" t="s">
        <v>1350</v>
      </c>
      <c r="I332" s="8"/>
      <c r="J332" s="8"/>
      <c r="K332" s="8"/>
      <c r="L332" s="164" t="s">
        <v>1880</v>
      </c>
      <c r="M332" s="8" t="str">
        <f t="shared" si="9"/>
        <v>YES</v>
      </c>
      <c r="N332" s="8" t="str">
        <f t="shared" si="10"/>
        <v>YES</v>
      </c>
      <c r="O332" s="5"/>
      <c r="P332" s="5"/>
      <c r="Q332" s="5"/>
      <c r="R332" s="5"/>
      <c r="S332" s="5"/>
      <c r="T332" s="5"/>
      <c r="U332" s="5">
        <v>1</v>
      </c>
      <c r="V332" s="5"/>
      <c r="W332" s="5"/>
      <c r="X332" s="5"/>
      <c r="Y332" s="5"/>
    </row>
    <row r="333" spans="1:26" ht="21" customHeight="1" x14ac:dyDescent="0.25">
      <c r="A333" s="60">
        <v>15</v>
      </c>
      <c r="B333" s="11" t="s">
        <v>1236</v>
      </c>
      <c r="C333" s="68" t="s">
        <v>72</v>
      </c>
      <c r="D333" s="11" t="s">
        <v>875</v>
      </c>
      <c r="E333" s="8"/>
      <c r="F333" s="8"/>
      <c r="G333" s="8"/>
      <c r="H333" s="8" t="s">
        <v>1350</v>
      </c>
      <c r="I333" s="8"/>
      <c r="J333" s="8"/>
      <c r="K333" s="8"/>
      <c r="L333" s="164" t="s">
        <v>1880</v>
      </c>
      <c r="M333" s="8" t="str">
        <f t="shared" si="9"/>
        <v>YES</v>
      </c>
      <c r="N333" s="8" t="str">
        <f t="shared" si="10"/>
        <v>YES</v>
      </c>
      <c r="O333" s="5"/>
      <c r="P333" s="5"/>
      <c r="Q333" s="5">
        <v>1</v>
      </c>
      <c r="R333" s="5"/>
      <c r="S333" s="5"/>
      <c r="T333" s="5"/>
      <c r="U333" s="5"/>
      <c r="V333" s="5"/>
      <c r="W333" s="5"/>
      <c r="X333" s="5"/>
      <c r="Y333" s="5"/>
    </row>
    <row r="334" spans="1:26" ht="21" customHeight="1" x14ac:dyDescent="0.25">
      <c r="A334" s="60">
        <v>15</v>
      </c>
      <c r="B334" s="11" t="s">
        <v>1237</v>
      </c>
      <c r="C334" s="68" t="s">
        <v>72</v>
      </c>
      <c r="D334" s="11" t="s">
        <v>876</v>
      </c>
      <c r="E334" s="8"/>
      <c r="F334" s="8"/>
      <c r="G334" s="8"/>
      <c r="H334" s="8"/>
      <c r="I334" s="8"/>
      <c r="J334" s="8"/>
      <c r="K334" s="8"/>
      <c r="L334" s="9"/>
      <c r="M334" s="8" t="str">
        <f t="shared" si="9"/>
        <v/>
      </c>
      <c r="N334" s="8" t="str">
        <f t="shared" si="10"/>
        <v/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6" ht="21" customHeight="1" x14ac:dyDescent="0.25">
      <c r="A335" s="60">
        <v>15</v>
      </c>
      <c r="B335" s="11" t="s">
        <v>1237</v>
      </c>
      <c r="C335" s="68"/>
      <c r="D335" s="11" t="s">
        <v>871</v>
      </c>
      <c r="E335" s="8"/>
      <c r="F335" s="8"/>
      <c r="G335" s="8"/>
      <c r="H335" s="8"/>
      <c r="I335" s="8" t="s">
        <v>1362</v>
      </c>
      <c r="J335" s="8"/>
      <c r="K335" s="8"/>
      <c r="L335" s="164" t="s">
        <v>1880</v>
      </c>
      <c r="M335" s="8" t="str">
        <f t="shared" si="9"/>
        <v>YES</v>
      </c>
      <c r="N335" s="8" t="str">
        <f t="shared" si="10"/>
        <v>YES</v>
      </c>
      <c r="O335" s="5"/>
      <c r="P335" s="5"/>
      <c r="Q335" s="5"/>
      <c r="R335" s="5"/>
      <c r="S335" s="5"/>
      <c r="T335" s="5"/>
      <c r="U335" s="5"/>
      <c r="V335" s="5"/>
      <c r="W335" s="5"/>
      <c r="X335" s="5">
        <v>1</v>
      </c>
      <c r="Y335" s="5"/>
    </row>
    <row r="336" spans="1:26" ht="21" customHeight="1" x14ac:dyDescent="0.25">
      <c r="A336" s="60">
        <v>15</v>
      </c>
      <c r="B336" s="11" t="s">
        <v>1435</v>
      </c>
      <c r="C336" s="68">
        <v>17720</v>
      </c>
      <c r="D336" s="11"/>
      <c r="E336" s="8"/>
      <c r="F336" s="8"/>
      <c r="G336" s="8"/>
      <c r="H336" s="8"/>
      <c r="I336" s="8"/>
      <c r="J336" s="8"/>
      <c r="K336" s="8"/>
      <c r="L336" s="9"/>
      <c r="M336" s="8"/>
      <c r="N336" s="8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customHeight="1" x14ac:dyDescent="0.25">
      <c r="A337" s="60">
        <v>15</v>
      </c>
      <c r="B337" s="11" t="s">
        <v>1238</v>
      </c>
      <c r="C337" s="68"/>
      <c r="D337" s="11" t="s">
        <v>878</v>
      </c>
      <c r="E337" s="8"/>
      <c r="F337" s="8"/>
      <c r="G337" s="8"/>
      <c r="H337" s="8"/>
      <c r="I337" s="8"/>
      <c r="J337" s="8"/>
      <c r="K337" s="8"/>
      <c r="L337" s="9"/>
      <c r="M337" s="8" t="str">
        <f t="shared" si="9"/>
        <v/>
      </c>
      <c r="N337" s="8" t="str">
        <f t="shared" si="10"/>
        <v/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customHeight="1" x14ac:dyDescent="0.25">
      <c r="A338" s="60">
        <v>15</v>
      </c>
      <c r="B338" s="11" t="s">
        <v>1238</v>
      </c>
      <c r="C338" s="68"/>
      <c r="D338" s="11" t="s">
        <v>879</v>
      </c>
      <c r="E338" s="8"/>
      <c r="F338" s="8"/>
      <c r="G338" s="8"/>
      <c r="H338" s="8"/>
      <c r="I338" s="8"/>
      <c r="J338" s="8"/>
      <c r="K338" s="8"/>
      <c r="L338" s="9"/>
      <c r="M338" s="8" t="str">
        <f t="shared" si="9"/>
        <v/>
      </c>
      <c r="N338" s="8" t="str">
        <f t="shared" si="10"/>
        <v/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21" customHeight="1" x14ac:dyDescent="0.25">
      <c r="A339" s="60">
        <v>15</v>
      </c>
      <c r="B339" s="11" t="s">
        <v>1239</v>
      </c>
      <c r="C339" s="68"/>
      <c r="D339" s="11" t="s">
        <v>880</v>
      </c>
      <c r="E339" s="8"/>
      <c r="F339" s="8"/>
      <c r="G339" s="8"/>
      <c r="H339" s="8"/>
      <c r="I339" s="8"/>
      <c r="J339" s="8"/>
      <c r="K339" s="8"/>
      <c r="L339" s="9"/>
      <c r="M339" s="8" t="str">
        <f t="shared" si="9"/>
        <v/>
      </c>
      <c r="N339" s="8" t="str">
        <f t="shared" si="10"/>
        <v/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customHeight="1" x14ac:dyDescent="0.25">
      <c r="A340" s="60">
        <v>15</v>
      </c>
      <c r="B340" s="11" t="s">
        <v>1239</v>
      </c>
      <c r="C340" s="68" t="s">
        <v>72</v>
      </c>
      <c r="D340" s="11" t="s">
        <v>881</v>
      </c>
      <c r="E340" s="8"/>
      <c r="F340" s="8"/>
      <c r="G340" s="8"/>
      <c r="H340" s="8" t="s">
        <v>1350</v>
      </c>
      <c r="I340" s="8"/>
      <c r="J340" s="8"/>
      <c r="K340" s="8"/>
      <c r="L340" s="164" t="s">
        <v>1880</v>
      </c>
      <c r="M340" s="8" t="str">
        <f t="shared" si="9"/>
        <v>YES</v>
      </c>
      <c r="N340" s="8" t="str">
        <f t="shared" si="10"/>
        <v>YES</v>
      </c>
      <c r="O340" s="5"/>
      <c r="P340" s="5"/>
      <c r="Q340" s="5"/>
      <c r="R340" s="5"/>
      <c r="S340" s="5"/>
      <c r="T340" s="5"/>
      <c r="U340" s="5">
        <v>1</v>
      </c>
      <c r="V340" s="5"/>
      <c r="W340" s="5"/>
      <c r="X340" s="5"/>
      <c r="Y340" s="5"/>
    </row>
    <row r="341" spans="1:25" ht="21" customHeight="1" x14ac:dyDescent="0.25">
      <c r="A341" s="60">
        <v>15</v>
      </c>
      <c r="B341" s="11" t="s">
        <v>1240</v>
      </c>
      <c r="C341" s="68" t="s">
        <v>72</v>
      </c>
      <c r="D341" s="11" t="s">
        <v>882</v>
      </c>
      <c r="E341" s="8"/>
      <c r="F341" s="8"/>
      <c r="G341" s="8"/>
      <c r="H341" s="8" t="s">
        <v>1350</v>
      </c>
      <c r="I341" s="8"/>
      <c r="J341" s="8"/>
      <c r="K341" s="8"/>
      <c r="L341" s="164" t="s">
        <v>1880</v>
      </c>
      <c r="M341" s="8" t="str">
        <f t="shared" si="9"/>
        <v>YES</v>
      </c>
      <c r="N341" s="8" t="str">
        <f t="shared" si="10"/>
        <v>YES</v>
      </c>
      <c r="O341" s="5"/>
      <c r="P341" s="5"/>
      <c r="Q341" s="5"/>
      <c r="R341" s="5"/>
      <c r="S341" s="5"/>
      <c r="T341" s="5"/>
      <c r="U341" s="5">
        <v>1</v>
      </c>
      <c r="V341" s="5"/>
      <c r="W341" s="5"/>
      <c r="X341" s="5"/>
      <c r="Y341" s="5"/>
    </row>
    <row r="342" spans="1:25" ht="21" customHeight="1" x14ac:dyDescent="0.25">
      <c r="A342" s="60">
        <v>15</v>
      </c>
      <c r="B342" s="11" t="s">
        <v>1240</v>
      </c>
      <c r="C342" s="68"/>
      <c r="D342" s="11" t="s">
        <v>883</v>
      </c>
      <c r="E342" s="8"/>
      <c r="F342" s="8"/>
      <c r="G342" s="8"/>
      <c r="H342" s="8" t="s">
        <v>1350</v>
      </c>
      <c r="I342" s="8"/>
      <c r="J342" s="8"/>
      <c r="K342" s="8"/>
      <c r="L342" s="164" t="s">
        <v>1880</v>
      </c>
      <c r="M342" s="8" t="str">
        <f t="shared" si="9"/>
        <v>YES</v>
      </c>
      <c r="N342" s="8" t="str">
        <f t="shared" si="10"/>
        <v>YES</v>
      </c>
      <c r="O342" s="5"/>
      <c r="P342" s="5"/>
      <c r="Q342" s="5">
        <v>1</v>
      </c>
      <c r="R342" s="5"/>
      <c r="S342" s="5"/>
      <c r="T342" s="5"/>
      <c r="U342" s="5"/>
      <c r="V342" s="5"/>
      <c r="W342" s="5"/>
      <c r="X342" s="5"/>
      <c r="Y342" s="5"/>
    </row>
    <row r="343" spans="1:25" ht="21" customHeight="1" x14ac:dyDescent="0.25">
      <c r="A343" s="60">
        <v>15</v>
      </c>
      <c r="B343" s="11" t="s">
        <v>1436</v>
      </c>
      <c r="C343" s="68">
        <v>17749</v>
      </c>
      <c r="D343" s="11"/>
      <c r="E343" s="8"/>
      <c r="F343" s="8"/>
      <c r="G343" s="8"/>
      <c r="H343" s="8"/>
      <c r="I343" s="8"/>
      <c r="J343" s="8"/>
      <c r="K343" s="8"/>
      <c r="L343" s="9"/>
      <c r="M343" s="8"/>
      <c r="N343" s="8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customHeight="1" x14ac:dyDescent="0.25">
      <c r="A344" s="60">
        <v>15</v>
      </c>
      <c r="B344" s="11" t="s">
        <v>1241</v>
      </c>
      <c r="C344" s="68"/>
      <c r="D344" s="11" t="s">
        <v>884</v>
      </c>
      <c r="E344" s="8"/>
      <c r="F344" s="8"/>
      <c r="G344" s="8"/>
      <c r="H344" s="8" t="s">
        <v>1350</v>
      </c>
      <c r="I344" s="8" t="s">
        <v>1350</v>
      </c>
      <c r="J344" s="8"/>
      <c r="K344" s="8"/>
      <c r="L344" s="164" t="s">
        <v>1880</v>
      </c>
      <c r="M344" s="8" t="str">
        <f t="shared" si="9"/>
        <v>YES</v>
      </c>
      <c r="N344" s="8" t="str">
        <f t="shared" si="10"/>
        <v>YES</v>
      </c>
      <c r="O344" s="5"/>
      <c r="P344" s="5"/>
      <c r="Q344" s="5"/>
      <c r="R344" s="5"/>
      <c r="S344" s="5"/>
      <c r="T344" s="5">
        <v>1</v>
      </c>
      <c r="U344" s="5">
        <v>1</v>
      </c>
      <c r="V344" s="5"/>
      <c r="W344" s="5"/>
      <c r="X344" s="5"/>
      <c r="Y344" s="5"/>
    </row>
    <row r="345" spans="1:25" ht="21" customHeight="1" x14ac:dyDescent="0.25">
      <c r="A345" s="60">
        <v>15</v>
      </c>
      <c r="B345" s="11" t="s">
        <v>1241</v>
      </c>
      <c r="C345" s="68"/>
      <c r="D345" s="11" t="s">
        <v>885</v>
      </c>
      <c r="E345" s="8"/>
      <c r="F345" s="8"/>
      <c r="G345" s="8"/>
      <c r="H345" s="8"/>
      <c r="I345" s="8"/>
      <c r="J345" s="8"/>
      <c r="K345" s="8"/>
      <c r="L345" s="9"/>
      <c r="M345" s="8" t="str">
        <f t="shared" si="9"/>
        <v/>
      </c>
      <c r="N345" s="8" t="str">
        <f t="shared" si="10"/>
        <v/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21" customHeight="1" x14ac:dyDescent="0.25">
      <c r="A346" s="60">
        <v>15</v>
      </c>
      <c r="B346" s="11" t="s">
        <v>1242</v>
      </c>
      <c r="C346" s="68"/>
      <c r="D346" s="11" t="s">
        <v>886</v>
      </c>
      <c r="E346" s="8"/>
      <c r="F346" s="8"/>
      <c r="G346" s="8"/>
      <c r="H346" s="8"/>
      <c r="I346" s="8"/>
      <c r="J346" s="8"/>
      <c r="K346" s="8"/>
      <c r="L346" s="9"/>
      <c r="M346" s="8" t="str">
        <f t="shared" si="9"/>
        <v/>
      </c>
      <c r="N346" s="8" t="str">
        <f t="shared" si="10"/>
        <v/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customHeight="1" x14ac:dyDescent="0.25">
      <c r="A347" s="60">
        <v>15</v>
      </c>
      <c r="B347" s="11" t="s">
        <v>1242</v>
      </c>
      <c r="C347" s="68"/>
      <c r="D347" s="11" t="s">
        <v>887</v>
      </c>
      <c r="E347" s="8"/>
      <c r="F347" s="8"/>
      <c r="G347" s="8"/>
      <c r="H347" s="8"/>
      <c r="I347" s="8"/>
      <c r="J347" s="8"/>
      <c r="K347" s="8"/>
      <c r="L347" s="9"/>
      <c r="M347" s="8" t="str">
        <f t="shared" si="9"/>
        <v/>
      </c>
      <c r="N347" s="8" t="str">
        <f t="shared" si="10"/>
        <v/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customHeight="1" x14ac:dyDescent="0.25">
      <c r="A348" s="60">
        <v>15</v>
      </c>
      <c r="B348" s="11" t="s">
        <v>1243</v>
      </c>
      <c r="C348" s="68" t="s">
        <v>72</v>
      </c>
      <c r="D348" s="11" t="s">
        <v>888</v>
      </c>
      <c r="E348" s="8"/>
      <c r="F348" s="8"/>
      <c r="G348" s="8"/>
      <c r="H348" s="8"/>
      <c r="I348" s="8"/>
      <c r="J348" s="8"/>
      <c r="K348" s="8"/>
      <c r="L348" s="9"/>
      <c r="M348" s="8" t="str">
        <f t="shared" si="9"/>
        <v/>
      </c>
      <c r="N348" s="8" t="str">
        <f t="shared" si="10"/>
        <v/>
      </c>
      <c r="O348" s="6"/>
      <c r="P348" s="6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customHeight="1" x14ac:dyDescent="0.25">
      <c r="A349" s="60">
        <v>15</v>
      </c>
      <c r="B349" s="11" t="s">
        <v>1243</v>
      </c>
      <c r="C349" s="68"/>
      <c r="D349" s="11" t="s">
        <v>889</v>
      </c>
      <c r="E349" s="8"/>
      <c r="F349" s="8"/>
      <c r="G349" s="8"/>
      <c r="H349" s="8"/>
      <c r="I349" s="8"/>
      <c r="J349" s="8"/>
      <c r="K349" s="8"/>
      <c r="L349" s="9"/>
      <c r="M349" s="8" t="str">
        <f t="shared" si="9"/>
        <v/>
      </c>
      <c r="N349" s="8" t="str">
        <f t="shared" si="10"/>
        <v/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1" customHeight="1" x14ac:dyDescent="0.25">
      <c r="A350" s="60">
        <v>15</v>
      </c>
      <c r="B350" s="11" t="s">
        <v>1437</v>
      </c>
      <c r="C350" s="68">
        <v>17692</v>
      </c>
      <c r="D350" s="11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1" customHeight="1" x14ac:dyDescent="0.25">
      <c r="A351" s="60">
        <v>15</v>
      </c>
      <c r="B351" s="11" t="s">
        <v>1244</v>
      </c>
      <c r="C351" s="68"/>
      <c r="D351" s="11" t="s">
        <v>890</v>
      </c>
      <c r="E351" s="8"/>
      <c r="F351" s="8"/>
      <c r="G351" s="8"/>
      <c r="H351" s="8" t="s">
        <v>1350</v>
      </c>
      <c r="I351" s="8"/>
      <c r="J351" s="8"/>
      <c r="K351" s="8"/>
      <c r="L351" s="164" t="s">
        <v>1880</v>
      </c>
      <c r="M351" s="8" t="str">
        <f t="shared" si="9"/>
        <v>YES</v>
      </c>
      <c r="N351" s="8" t="str">
        <f t="shared" si="10"/>
        <v>YES</v>
      </c>
      <c r="O351" s="5"/>
      <c r="P351" s="5"/>
      <c r="Q351" s="5"/>
      <c r="R351" s="5"/>
      <c r="S351" s="5"/>
      <c r="T351" s="5"/>
      <c r="U351" s="5">
        <v>1</v>
      </c>
      <c r="V351" s="5"/>
      <c r="W351" s="5"/>
      <c r="X351" s="5"/>
      <c r="Y351" s="5"/>
    </row>
    <row r="352" spans="1:25" ht="21" customHeight="1" x14ac:dyDescent="0.25">
      <c r="A352" s="60">
        <v>15</v>
      </c>
      <c r="B352" s="11" t="s">
        <v>1244</v>
      </c>
      <c r="C352" s="68"/>
      <c r="D352" s="11" t="s">
        <v>891</v>
      </c>
      <c r="E352" s="8"/>
      <c r="F352" s="8"/>
      <c r="G352" s="8"/>
      <c r="H352" s="8"/>
      <c r="I352" s="8"/>
      <c r="J352" s="8"/>
      <c r="K352" s="8"/>
      <c r="L352" s="9"/>
      <c r="M352" s="8" t="str">
        <f t="shared" si="9"/>
        <v/>
      </c>
      <c r="N352" s="8" t="str">
        <f t="shared" si="10"/>
        <v/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customHeight="1" x14ac:dyDescent="0.25">
      <c r="A353" s="60">
        <v>15</v>
      </c>
      <c r="B353" s="11" t="s">
        <v>1245</v>
      </c>
      <c r="C353" s="68"/>
      <c r="D353" s="11" t="s">
        <v>892</v>
      </c>
      <c r="E353" s="8"/>
      <c r="F353" s="8"/>
      <c r="G353" s="8"/>
      <c r="H353" s="8"/>
      <c r="I353" s="8"/>
      <c r="J353" s="8"/>
      <c r="K353" s="8"/>
      <c r="L353" s="9"/>
      <c r="M353" s="8" t="str">
        <f t="shared" si="9"/>
        <v/>
      </c>
      <c r="N353" s="8" t="str">
        <f t="shared" si="10"/>
        <v/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customHeight="1" x14ac:dyDescent="0.25">
      <c r="A354" s="60">
        <v>15</v>
      </c>
      <c r="B354" s="11" t="s">
        <v>1245</v>
      </c>
      <c r="C354" s="68" t="s">
        <v>72</v>
      </c>
      <c r="D354" s="11" t="s">
        <v>893</v>
      </c>
      <c r="E354" s="8"/>
      <c r="F354" s="8"/>
      <c r="G354" s="8"/>
      <c r="H354" s="8" t="s">
        <v>1350</v>
      </c>
      <c r="I354" s="8"/>
      <c r="J354" s="8"/>
      <c r="K354" s="8"/>
      <c r="L354" s="164" t="s">
        <v>1880</v>
      </c>
      <c r="M354" s="8" t="str">
        <f t="shared" si="9"/>
        <v>YES</v>
      </c>
      <c r="N354" s="8" t="str">
        <f t="shared" si="10"/>
        <v>YES</v>
      </c>
      <c r="O354" s="5"/>
      <c r="P354" s="5"/>
      <c r="Q354" s="5"/>
      <c r="R354" s="5"/>
      <c r="S354" s="5"/>
      <c r="T354" s="5"/>
      <c r="U354" s="5">
        <v>1</v>
      </c>
      <c r="V354" s="5"/>
      <c r="W354" s="5"/>
      <c r="X354" s="5"/>
      <c r="Y354" s="5"/>
    </row>
    <row r="355" spans="1:25" ht="21" customHeight="1" x14ac:dyDescent="0.25">
      <c r="A355" s="60">
        <v>15</v>
      </c>
      <c r="B355" s="11" t="s">
        <v>1246</v>
      </c>
      <c r="C355" s="68" t="s">
        <v>72</v>
      </c>
      <c r="D355" s="11" t="s">
        <v>877</v>
      </c>
      <c r="E355" s="8"/>
      <c r="F355" s="8"/>
      <c r="G355" s="8"/>
      <c r="H355" s="8"/>
      <c r="I355" s="8"/>
      <c r="J355" s="8"/>
      <c r="K355" s="8"/>
      <c r="L355" s="9"/>
      <c r="M355" s="8" t="str">
        <f t="shared" si="9"/>
        <v/>
      </c>
      <c r="N355" s="8" t="str">
        <f t="shared" si="10"/>
        <v/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customHeight="1" x14ac:dyDescent="0.25">
      <c r="A356" s="60">
        <v>16</v>
      </c>
      <c r="B356" s="11" t="s">
        <v>1438</v>
      </c>
      <c r="C356" s="68">
        <v>17650</v>
      </c>
      <c r="D356" s="11"/>
      <c r="E356" s="8"/>
      <c r="F356" s="8"/>
      <c r="G356" s="8"/>
      <c r="H356" s="8"/>
      <c r="I356" s="8"/>
      <c r="J356" s="8"/>
      <c r="K356" s="8"/>
      <c r="L356" s="9"/>
      <c r="M356" s="8"/>
      <c r="N356" s="8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customHeight="1" x14ac:dyDescent="0.25">
      <c r="A357" s="60">
        <v>16</v>
      </c>
      <c r="B357" s="11" t="s">
        <v>1247</v>
      </c>
      <c r="C357" s="68"/>
      <c r="D357" s="11" t="s">
        <v>849</v>
      </c>
      <c r="E357" s="8"/>
      <c r="F357" s="8"/>
      <c r="G357" s="8"/>
      <c r="H357" s="8"/>
      <c r="I357" s="8"/>
      <c r="J357" s="8"/>
      <c r="K357" s="8"/>
      <c r="L357" s="9"/>
      <c r="M357" s="8" t="str">
        <f t="shared" si="9"/>
        <v/>
      </c>
      <c r="N357" s="8" t="str">
        <f t="shared" si="10"/>
        <v/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customHeight="1" x14ac:dyDescent="0.25">
      <c r="A358" s="60">
        <v>16</v>
      </c>
      <c r="B358" s="11" t="s">
        <v>1247</v>
      </c>
      <c r="C358" s="68" t="s">
        <v>72</v>
      </c>
      <c r="D358" s="11" t="s">
        <v>850</v>
      </c>
      <c r="E358" s="8"/>
      <c r="F358" s="8"/>
      <c r="G358" s="8"/>
      <c r="H358" s="8"/>
      <c r="I358" s="8"/>
      <c r="J358" s="8"/>
      <c r="K358" s="8"/>
      <c r="L358" s="9"/>
      <c r="M358" s="8" t="str">
        <f t="shared" si="9"/>
        <v/>
      </c>
      <c r="N358" s="8" t="str">
        <f t="shared" si="10"/>
        <v/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customHeight="1" x14ac:dyDescent="0.25">
      <c r="A359" s="60">
        <v>16</v>
      </c>
      <c r="B359" s="11" t="s">
        <v>1248</v>
      </c>
      <c r="C359" s="68" t="s">
        <v>72</v>
      </c>
      <c r="D359" s="11" t="s">
        <v>851</v>
      </c>
      <c r="E359" s="8"/>
      <c r="F359" s="8"/>
      <c r="G359" s="8"/>
      <c r="H359" s="8" t="s">
        <v>1350</v>
      </c>
      <c r="I359" s="8"/>
      <c r="J359" s="8"/>
      <c r="K359" s="8"/>
      <c r="L359" s="164" t="s">
        <v>1880</v>
      </c>
      <c r="M359" s="8" t="str">
        <f t="shared" si="9"/>
        <v>YES</v>
      </c>
      <c r="N359" s="8" t="str">
        <f t="shared" si="10"/>
        <v>YES</v>
      </c>
      <c r="O359" s="5"/>
      <c r="P359" s="5"/>
      <c r="Q359" s="5"/>
      <c r="R359" s="5">
        <v>1</v>
      </c>
      <c r="S359" s="5"/>
      <c r="T359" s="5"/>
      <c r="U359" s="5"/>
      <c r="V359" s="5"/>
      <c r="W359" s="5"/>
      <c r="X359" s="5"/>
      <c r="Y359" s="5"/>
    </row>
    <row r="360" spans="1:25" ht="21" customHeight="1" x14ac:dyDescent="0.25">
      <c r="A360" s="60">
        <v>16</v>
      </c>
      <c r="B360" s="11" t="s">
        <v>1248</v>
      </c>
      <c r="C360" s="68"/>
      <c r="D360" s="11" t="s">
        <v>852</v>
      </c>
      <c r="E360" s="8"/>
      <c r="F360" s="8"/>
      <c r="G360" s="8"/>
      <c r="H360" s="8"/>
      <c r="I360" s="8"/>
      <c r="J360" s="8"/>
      <c r="K360" s="8"/>
      <c r="L360" s="9"/>
      <c r="M360" s="8" t="str">
        <f t="shared" si="9"/>
        <v/>
      </c>
      <c r="N360" s="8" t="str">
        <f t="shared" si="10"/>
        <v/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customHeight="1" x14ac:dyDescent="0.25">
      <c r="A361" s="60">
        <v>16</v>
      </c>
      <c r="B361" s="11" t="s">
        <v>1249</v>
      </c>
      <c r="C361" s="68"/>
      <c r="D361" s="11" t="s">
        <v>853</v>
      </c>
      <c r="E361" s="8"/>
      <c r="F361" s="8"/>
      <c r="G361" s="8"/>
      <c r="H361" s="8"/>
      <c r="I361" s="8"/>
      <c r="J361" s="8"/>
      <c r="K361" s="8"/>
      <c r="L361" s="9"/>
      <c r="M361" s="8" t="str">
        <f t="shared" si="9"/>
        <v/>
      </c>
      <c r="N361" s="8" t="str">
        <f t="shared" si="10"/>
        <v/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21" customHeight="1" x14ac:dyDescent="0.25">
      <c r="A362" s="60">
        <v>16</v>
      </c>
      <c r="B362" s="11" t="s">
        <v>1249</v>
      </c>
      <c r="C362" s="68"/>
      <c r="D362" s="11" t="s">
        <v>848</v>
      </c>
      <c r="E362" s="8"/>
      <c r="F362" s="8"/>
      <c r="G362" s="8"/>
      <c r="H362" s="8"/>
      <c r="I362" s="8"/>
      <c r="J362" s="8"/>
      <c r="K362" s="8"/>
      <c r="L362" s="9"/>
      <c r="M362" s="8" t="str">
        <f t="shared" si="9"/>
        <v/>
      </c>
      <c r="N362" s="8" t="str">
        <f t="shared" si="10"/>
        <v/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customHeight="1" x14ac:dyDescent="0.25">
      <c r="A363" s="60">
        <v>16</v>
      </c>
      <c r="B363" s="11" t="s">
        <v>1439</v>
      </c>
      <c r="C363" s="68">
        <v>17628</v>
      </c>
      <c r="D363" s="11"/>
      <c r="E363" s="8"/>
      <c r="F363" s="8"/>
      <c r="G363" s="8"/>
      <c r="H363" s="8"/>
      <c r="I363" s="8"/>
      <c r="J363" s="8"/>
      <c r="K363" s="8"/>
      <c r="L363" s="9"/>
      <c r="M363" s="8"/>
      <c r="N363" s="8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1" customHeight="1" x14ac:dyDescent="0.25">
      <c r="A364" s="60">
        <v>16</v>
      </c>
      <c r="B364" s="11" t="s">
        <v>1250</v>
      </c>
      <c r="C364" s="68"/>
      <c r="D364" s="11" t="s">
        <v>855</v>
      </c>
      <c r="E364" s="8"/>
      <c r="F364" s="8"/>
      <c r="G364" s="8"/>
      <c r="H364" s="8" t="s">
        <v>1350</v>
      </c>
      <c r="I364" s="8"/>
      <c r="J364" s="8"/>
      <c r="K364" s="8"/>
      <c r="L364" s="164" t="s">
        <v>1880</v>
      </c>
      <c r="M364" s="8" t="str">
        <f t="shared" si="9"/>
        <v>YES</v>
      </c>
      <c r="N364" s="8" t="str">
        <f t="shared" si="10"/>
        <v>YES</v>
      </c>
      <c r="O364" s="5"/>
      <c r="P364" s="5"/>
      <c r="Q364" s="5">
        <v>1</v>
      </c>
      <c r="R364" s="5"/>
      <c r="S364" s="5"/>
      <c r="T364" s="5"/>
      <c r="U364" s="5"/>
      <c r="V364" s="5"/>
      <c r="W364" s="5"/>
      <c r="X364" s="5"/>
      <c r="Y364" s="5"/>
    </row>
    <row r="365" spans="1:25" ht="21" customHeight="1" x14ac:dyDescent="0.25">
      <c r="A365" s="60">
        <v>16</v>
      </c>
      <c r="B365" s="11" t="s">
        <v>1250</v>
      </c>
      <c r="C365" s="68"/>
      <c r="D365" s="11" t="s">
        <v>856</v>
      </c>
      <c r="E365" s="8"/>
      <c r="F365" s="8"/>
      <c r="G365" s="8"/>
      <c r="H365" s="8"/>
      <c r="I365" s="8"/>
      <c r="J365" s="8"/>
      <c r="K365" s="8"/>
      <c r="L365" s="9"/>
      <c r="M365" s="8" t="str">
        <f t="shared" si="9"/>
        <v/>
      </c>
      <c r="N365" s="8" t="str">
        <f t="shared" si="10"/>
        <v/>
      </c>
      <c r="O365" s="6"/>
      <c r="P365" s="6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customHeight="1" x14ac:dyDescent="0.25">
      <c r="A366" s="60">
        <v>16</v>
      </c>
      <c r="B366" s="11" t="s">
        <v>1251</v>
      </c>
      <c r="C366" s="68"/>
      <c r="D366" s="11" t="s">
        <v>857</v>
      </c>
      <c r="E366" s="8"/>
      <c r="F366" s="8"/>
      <c r="G366" s="8"/>
      <c r="H366" s="8"/>
      <c r="I366" s="8"/>
      <c r="J366" s="8"/>
      <c r="K366" s="8"/>
      <c r="L366" s="9"/>
      <c r="M366" s="8" t="str">
        <f t="shared" si="9"/>
        <v/>
      </c>
      <c r="N366" s="8" t="str">
        <f t="shared" si="10"/>
        <v/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customHeight="1" x14ac:dyDescent="0.25">
      <c r="A367" s="60">
        <v>16</v>
      </c>
      <c r="B367" s="11" t="s">
        <v>1251</v>
      </c>
      <c r="C367" s="68" t="s">
        <v>72</v>
      </c>
      <c r="D367" s="11" t="s">
        <v>858</v>
      </c>
      <c r="E367" s="8"/>
      <c r="F367" s="8"/>
      <c r="G367" s="8"/>
      <c r="H367" s="8"/>
      <c r="I367" s="8"/>
      <c r="J367" s="8"/>
      <c r="K367" s="8"/>
      <c r="L367" s="9"/>
      <c r="M367" s="8" t="str">
        <f t="shared" si="9"/>
        <v/>
      </c>
      <c r="N367" s="8" t="str">
        <f t="shared" si="10"/>
        <v/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21" customHeight="1" x14ac:dyDescent="0.25">
      <c r="A368" s="60">
        <v>16</v>
      </c>
      <c r="B368" s="11" t="s">
        <v>1252</v>
      </c>
      <c r="C368" s="68" t="s">
        <v>72</v>
      </c>
      <c r="D368" s="11" t="s">
        <v>859</v>
      </c>
      <c r="E368" s="8"/>
      <c r="F368" s="8"/>
      <c r="G368" s="8"/>
      <c r="H368" s="8" t="s">
        <v>1350</v>
      </c>
      <c r="I368" s="8"/>
      <c r="J368" s="8"/>
      <c r="K368" s="8"/>
      <c r="L368" s="164" t="s">
        <v>1880</v>
      </c>
      <c r="M368" s="8" t="str">
        <f t="shared" si="9"/>
        <v>YES</v>
      </c>
      <c r="N368" s="8" t="str">
        <f t="shared" si="10"/>
        <v>YES</v>
      </c>
      <c r="O368" s="5"/>
      <c r="P368" s="5"/>
      <c r="Q368" s="5">
        <v>1</v>
      </c>
      <c r="R368" s="5">
        <v>1</v>
      </c>
      <c r="S368" s="5"/>
      <c r="T368" s="5"/>
      <c r="U368" s="5"/>
      <c r="V368" s="5"/>
      <c r="W368" s="5"/>
      <c r="X368" s="5"/>
      <c r="Y368" s="5"/>
    </row>
    <row r="369" spans="1:25" ht="21" customHeight="1" x14ac:dyDescent="0.25">
      <c r="A369" s="60">
        <v>16</v>
      </c>
      <c r="B369" s="11" t="s">
        <v>1252</v>
      </c>
      <c r="C369" s="68"/>
      <c r="D369" s="11" t="s">
        <v>860</v>
      </c>
      <c r="E369" s="8"/>
      <c r="F369" s="8"/>
      <c r="G369" s="8"/>
      <c r="H369" s="8" t="s">
        <v>1350</v>
      </c>
      <c r="I369" s="8"/>
      <c r="J369" s="8"/>
      <c r="K369" s="8"/>
      <c r="L369" s="164" t="s">
        <v>1880</v>
      </c>
      <c r="M369" s="8" t="str">
        <f t="shared" si="9"/>
        <v>YES</v>
      </c>
      <c r="N369" s="8" t="str">
        <f t="shared" si="10"/>
        <v>YES</v>
      </c>
      <c r="O369" s="5"/>
      <c r="P369" s="5"/>
      <c r="Q369" s="5"/>
      <c r="R369" s="5"/>
      <c r="S369" s="5"/>
      <c r="T369" s="5"/>
      <c r="U369" s="5">
        <v>1</v>
      </c>
      <c r="V369" s="5"/>
      <c r="W369" s="5"/>
      <c r="X369" s="5"/>
      <c r="Y369" s="5"/>
    </row>
    <row r="370" spans="1:25" ht="21" customHeight="1" x14ac:dyDescent="0.25">
      <c r="A370" s="60">
        <v>16</v>
      </c>
      <c r="B370" s="11" t="s">
        <v>1440</v>
      </c>
      <c r="C370" s="68">
        <v>17649</v>
      </c>
      <c r="D370" s="11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customHeight="1" x14ac:dyDescent="0.25">
      <c r="A371" s="60">
        <v>16</v>
      </c>
      <c r="B371" s="11" t="s">
        <v>1253</v>
      </c>
      <c r="C371" s="68"/>
      <c r="D371" s="11" t="s">
        <v>861</v>
      </c>
      <c r="E371" s="8"/>
      <c r="F371" s="8"/>
      <c r="G371" s="8"/>
      <c r="H371" s="8"/>
      <c r="I371" s="8" t="s">
        <v>1362</v>
      </c>
      <c r="J371" s="8"/>
      <c r="K371" s="8"/>
      <c r="L371" s="164" t="s">
        <v>1880</v>
      </c>
      <c r="M371" s="8" t="str">
        <f t="shared" si="9"/>
        <v>YES</v>
      </c>
      <c r="N371" s="8" t="str">
        <f t="shared" si="10"/>
        <v>YES</v>
      </c>
      <c r="O371" s="5"/>
      <c r="P371" s="5"/>
      <c r="Q371" s="5"/>
      <c r="R371" s="5"/>
      <c r="S371" s="5"/>
      <c r="T371" s="5"/>
      <c r="U371" s="5"/>
      <c r="V371" s="5"/>
      <c r="W371" s="5"/>
      <c r="X371" s="5">
        <v>1</v>
      </c>
      <c r="Y371" s="5"/>
    </row>
    <row r="372" spans="1:25" ht="21" customHeight="1" x14ac:dyDescent="0.25">
      <c r="A372" s="60">
        <v>16</v>
      </c>
      <c r="B372" s="11" t="s">
        <v>1253</v>
      </c>
      <c r="C372" s="68"/>
      <c r="D372" s="11" t="s">
        <v>862</v>
      </c>
      <c r="E372" s="8"/>
      <c r="F372" s="8"/>
      <c r="G372" s="8"/>
      <c r="H372" s="8"/>
      <c r="I372" s="8"/>
      <c r="J372" s="8"/>
      <c r="K372" s="8"/>
      <c r="L372" s="9"/>
      <c r="M372" s="8" t="str">
        <f t="shared" si="9"/>
        <v/>
      </c>
      <c r="N372" s="8" t="str">
        <f t="shared" si="10"/>
        <v/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21" customHeight="1" x14ac:dyDescent="0.25">
      <c r="A373" s="60">
        <v>16</v>
      </c>
      <c r="B373" s="11" t="s">
        <v>1254</v>
      </c>
      <c r="C373" s="68"/>
      <c r="D373" s="11" t="s">
        <v>863</v>
      </c>
      <c r="E373" s="8"/>
      <c r="F373" s="8"/>
      <c r="G373" s="8"/>
      <c r="H373" s="8"/>
      <c r="I373" s="8" t="s">
        <v>1362</v>
      </c>
      <c r="J373" s="8"/>
      <c r="K373" s="8"/>
      <c r="L373" s="164" t="s">
        <v>1880</v>
      </c>
      <c r="M373" s="8" t="str">
        <f t="shared" si="9"/>
        <v>YES</v>
      </c>
      <c r="N373" s="8" t="str">
        <f t="shared" si="10"/>
        <v>YES</v>
      </c>
      <c r="O373" s="6"/>
      <c r="P373" s="6"/>
      <c r="Q373" s="5"/>
      <c r="R373" s="5"/>
      <c r="S373" s="5"/>
      <c r="T373" s="5"/>
      <c r="U373" s="5"/>
      <c r="V373" s="5"/>
      <c r="W373" s="5"/>
      <c r="X373" s="5"/>
      <c r="Y373" s="5">
        <v>1</v>
      </c>
    </row>
    <row r="374" spans="1:25" ht="21" customHeight="1" x14ac:dyDescent="0.25">
      <c r="A374" s="60">
        <v>16</v>
      </c>
      <c r="B374" s="11" t="s">
        <v>1254</v>
      </c>
      <c r="C374" s="68" t="s">
        <v>72</v>
      </c>
      <c r="D374" s="11" t="s">
        <v>864</v>
      </c>
      <c r="E374" s="8"/>
      <c r="F374" s="8"/>
      <c r="G374" s="8"/>
      <c r="H374" s="8"/>
      <c r="I374" s="8"/>
      <c r="J374" s="8"/>
      <c r="K374" s="8"/>
      <c r="L374" s="9"/>
      <c r="M374" s="8" t="str">
        <f t="shared" si="9"/>
        <v/>
      </c>
      <c r="N374" s="8" t="str">
        <f t="shared" si="10"/>
        <v/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customHeight="1" x14ac:dyDescent="0.25">
      <c r="A375" s="60">
        <v>16</v>
      </c>
      <c r="B375" s="11" t="s">
        <v>1255</v>
      </c>
      <c r="C375" s="68" t="s">
        <v>72</v>
      </c>
      <c r="D375" s="11" t="s">
        <v>865</v>
      </c>
      <c r="E375" s="8"/>
      <c r="F375" s="8"/>
      <c r="G375" s="8"/>
      <c r="H375" s="8" t="s">
        <v>1350</v>
      </c>
      <c r="I375" s="8"/>
      <c r="J375" s="8"/>
      <c r="K375" s="8"/>
      <c r="L375" s="164" t="s">
        <v>1880</v>
      </c>
      <c r="M375" s="8" t="str">
        <f t="shared" si="9"/>
        <v>YES</v>
      </c>
      <c r="N375" s="8" t="str">
        <f t="shared" si="10"/>
        <v>YES</v>
      </c>
      <c r="O375" s="5"/>
      <c r="P375" s="5"/>
      <c r="Q375" s="5">
        <v>1</v>
      </c>
      <c r="R375" s="5">
        <v>1</v>
      </c>
      <c r="S375" s="5"/>
      <c r="T375" s="5"/>
      <c r="U375" s="5"/>
      <c r="V375" s="5"/>
      <c r="W375" s="5"/>
      <c r="X375" s="5"/>
      <c r="Y375" s="5"/>
    </row>
    <row r="376" spans="1:25" ht="21" customHeight="1" x14ac:dyDescent="0.25">
      <c r="A376" s="60">
        <v>16</v>
      </c>
      <c r="B376" s="11" t="s">
        <v>1255</v>
      </c>
      <c r="C376" s="68"/>
      <c r="D376" s="11" t="s">
        <v>866</v>
      </c>
      <c r="E376" s="8"/>
      <c r="F376" s="8"/>
      <c r="G376" s="8"/>
      <c r="H376" s="8" t="s">
        <v>1350</v>
      </c>
      <c r="I376" s="8"/>
      <c r="J376" s="8"/>
      <c r="K376" s="8"/>
      <c r="L376" s="164" t="s">
        <v>1880</v>
      </c>
      <c r="M376" s="8" t="str">
        <f t="shared" si="9"/>
        <v>YES</v>
      </c>
      <c r="N376" s="8" t="str">
        <f t="shared" si="10"/>
        <v>YES</v>
      </c>
      <c r="O376" s="5"/>
      <c r="P376" s="5"/>
      <c r="Q376" s="5"/>
      <c r="R376" s="5"/>
      <c r="S376" s="5"/>
      <c r="T376" s="5"/>
      <c r="U376" s="5">
        <v>1</v>
      </c>
      <c r="V376" s="5"/>
      <c r="W376" s="5"/>
      <c r="X376" s="5"/>
      <c r="Y376" s="5"/>
    </row>
    <row r="377" spans="1:25" ht="21" customHeight="1" x14ac:dyDescent="0.25">
      <c r="A377" s="60">
        <v>16</v>
      </c>
      <c r="B377" s="11" t="s">
        <v>1441</v>
      </c>
      <c r="C377" s="68">
        <v>17750</v>
      </c>
      <c r="D377" s="11"/>
      <c r="E377" s="8"/>
      <c r="F377" s="8"/>
      <c r="G377" s="8"/>
      <c r="H377" s="8"/>
      <c r="I377" s="8"/>
      <c r="J377" s="8"/>
      <c r="K377" s="8"/>
      <c r="L377" s="9"/>
      <c r="M377" s="8"/>
      <c r="N377" s="8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21" customHeight="1" x14ac:dyDescent="0.25">
      <c r="A378" s="60">
        <v>16</v>
      </c>
      <c r="B378" s="11" t="s">
        <v>1256</v>
      </c>
      <c r="C378" s="68"/>
      <c r="D378" s="11" t="s">
        <v>867</v>
      </c>
      <c r="E378" s="8"/>
      <c r="F378" s="8"/>
      <c r="G378" s="8"/>
      <c r="H378" s="8"/>
      <c r="I378" s="8"/>
      <c r="J378" s="8"/>
      <c r="K378" s="8"/>
      <c r="L378" s="9"/>
      <c r="M378" s="8" t="str">
        <f t="shared" si="9"/>
        <v/>
      </c>
      <c r="N378" s="8" t="str">
        <f t="shared" si="10"/>
        <v/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21" customHeight="1" x14ac:dyDescent="0.25">
      <c r="A379" s="60">
        <v>16</v>
      </c>
      <c r="B379" s="11" t="s">
        <v>1256</v>
      </c>
      <c r="C379" s="68"/>
      <c r="D379" s="11" t="s">
        <v>868</v>
      </c>
      <c r="E379" s="8"/>
      <c r="F379" s="8"/>
      <c r="G379" s="8"/>
      <c r="H379" s="8" t="s">
        <v>1350</v>
      </c>
      <c r="I379" s="8"/>
      <c r="J379" s="8"/>
      <c r="K379" s="8"/>
      <c r="L379" s="164" t="s">
        <v>1880</v>
      </c>
      <c r="M379" s="8" t="str">
        <f t="shared" si="9"/>
        <v>YES</v>
      </c>
      <c r="N379" s="8" t="str">
        <f t="shared" si="10"/>
        <v>YES</v>
      </c>
      <c r="O379" s="5"/>
      <c r="P379" s="5"/>
      <c r="Q379" s="5"/>
      <c r="R379" s="5"/>
      <c r="S379" s="5"/>
      <c r="T379" s="5"/>
      <c r="U379" s="5">
        <v>1</v>
      </c>
      <c r="V379" s="5"/>
      <c r="W379" s="5"/>
      <c r="X379" s="5"/>
      <c r="Y379" s="5"/>
    </row>
    <row r="380" spans="1:25" ht="21" customHeight="1" x14ac:dyDescent="0.25">
      <c r="A380" s="60">
        <v>16</v>
      </c>
      <c r="B380" s="11" t="s">
        <v>1257</v>
      </c>
      <c r="C380" s="68"/>
      <c r="D380" s="11" t="s">
        <v>869</v>
      </c>
      <c r="E380" s="8"/>
      <c r="F380" s="8"/>
      <c r="G380" s="8"/>
      <c r="H380" s="8"/>
      <c r="I380" s="8"/>
      <c r="J380" s="8"/>
      <c r="K380" s="8"/>
      <c r="L380" s="9"/>
      <c r="M380" s="8" t="str">
        <f t="shared" si="9"/>
        <v/>
      </c>
      <c r="N380" s="8" t="str">
        <f t="shared" si="10"/>
        <v/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21" customHeight="1" x14ac:dyDescent="0.25">
      <c r="A381" s="60">
        <v>16</v>
      </c>
      <c r="B381" s="11" t="s">
        <v>1257</v>
      </c>
      <c r="C381" s="68" t="s">
        <v>72</v>
      </c>
      <c r="D381" s="11" t="s">
        <v>870</v>
      </c>
      <c r="E381" s="8"/>
      <c r="F381" s="8"/>
      <c r="G381" s="8"/>
      <c r="H381" s="8"/>
      <c r="I381" s="8"/>
      <c r="J381" s="8"/>
      <c r="K381" s="8"/>
      <c r="L381" s="9"/>
      <c r="M381" s="8" t="str">
        <f t="shared" si="9"/>
        <v/>
      </c>
      <c r="N381" s="8" t="str">
        <f t="shared" si="10"/>
        <v/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customHeight="1" x14ac:dyDescent="0.25">
      <c r="A382" s="60">
        <v>16</v>
      </c>
      <c r="B382" s="11" t="s">
        <v>1258</v>
      </c>
      <c r="C382" s="68"/>
      <c r="D382" s="11" t="s">
        <v>854</v>
      </c>
      <c r="E382" s="8"/>
      <c r="F382" s="8"/>
      <c r="G382" s="8"/>
      <c r="H382" s="8"/>
      <c r="I382" s="8"/>
      <c r="J382" s="8"/>
      <c r="K382" s="8"/>
      <c r="L382" s="9"/>
      <c r="M382" s="8" t="str">
        <f t="shared" ref="M382:M456" si="11">IF(AND(ISBLANK(E382),ISBLANK(F382),ISBLANK(G382),ISBLANK(H382),ISBLANK(I382),ISBLANK(J382)),"","YES")</f>
        <v/>
      </c>
      <c r="N382" s="8" t="str">
        <f t="shared" ref="N382:N456" si="12">IF(AND(ISBLANK(E382),ISBLANK(F382),ISBLANK(G382),ISBLANK(H382),ISBLANK(I382),ISBLANK(J382),ISBLANK(K382)),"","YES")</f>
        <v/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21" customHeight="1" x14ac:dyDescent="0.25">
      <c r="A383" s="60">
        <v>17</v>
      </c>
      <c r="B383" s="11" t="s">
        <v>1442</v>
      </c>
      <c r="C383" s="68">
        <v>17851</v>
      </c>
      <c r="D383" s="11"/>
      <c r="E383" s="8"/>
      <c r="F383" s="8"/>
      <c r="G383" s="8"/>
      <c r="H383" s="8"/>
      <c r="I383" s="8"/>
      <c r="J383" s="8"/>
      <c r="K383" s="8"/>
      <c r="L383" s="9"/>
      <c r="M383" s="8"/>
      <c r="N383" s="8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customHeight="1" x14ac:dyDescent="0.25">
      <c r="A384" s="60">
        <v>17</v>
      </c>
      <c r="B384" s="11" t="s">
        <v>1259</v>
      </c>
      <c r="C384" s="68"/>
      <c r="D384" s="11" t="s">
        <v>826</v>
      </c>
      <c r="E384" s="8"/>
      <c r="F384" s="8"/>
      <c r="G384" s="8"/>
      <c r="H384" s="8"/>
      <c r="I384" s="8"/>
      <c r="J384" s="8"/>
      <c r="K384" s="8"/>
      <c r="L384" s="9"/>
      <c r="M384" s="8" t="str">
        <f t="shared" si="11"/>
        <v/>
      </c>
      <c r="N384" s="8" t="str">
        <f t="shared" si="12"/>
        <v/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21" customHeight="1" x14ac:dyDescent="0.25">
      <c r="A385" s="60">
        <v>17</v>
      </c>
      <c r="B385" s="11" t="s">
        <v>1259</v>
      </c>
      <c r="C385" s="68"/>
      <c r="D385" s="11" t="s">
        <v>827</v>
      </c>
      <c r="E385" s="8"/>
      <c r="F385" s="8"/>
      <c r="G385" s="8"/>
      <c r="H385" s="8" t="s">
        <v>1350</v>
      </c>
      <c r="I385" s="8"/>
      <c r="J385" s="8"/>
      <c r="K385" s="8"/>
      <c r="L385" s="164" t="s">
        <v>1880</v>
      </c>
      <c r="M385" s="8" t="str">
        <f t="shared" si="11"/>
        <v>YES</v>
      </c>
      <c r="N385" s="8" t="str">
        <f t="shared" si="12"/>
        <v>YES</v>
      </c>
      <c r="O385" s="5"/>
      <c r="P385" s="5"/>
      <c r="Q385" s="5"/>
      <c r="R385" s="5">
        <v>1</v>
      </c>
      <c r="S385" s="5"/>
      <c r="T385" s="5"/>
      <c r="U385" s="5"/>
      <c r="V385" s="5"/>
      <c r="W385" s="5"/>
      <c r="X385" s="5"/>
      <c r="Y385" s="5"/>
    </row>
    <row r="386" spans="1:25" ht="21" customHeight="1" x14ac:dyDescent="0.25">
      <c r="A386" s="60">
        <v>17</v>
      </c>
      <c r="B386" s="11" t="s">
        <v>1260</v>
      </c>
      <c r="C386" s="68"/>
      <c r="D386" s="11" t="s">
        <v>828</v>
      </c>
      <c r="E386" s="8"/>
      <c r="F386" s="8"/>
      <c r="G386" s="8"/>
      <c r="H386" s="8"/>
      <c r="I386" s="8"/>
      <c r="J386" s="8"/>
      <c r="K386" s="8"/>
      <c r="L386" s="9"/>
      <c r="M386" s="8" t="str">
        <f t="shared" si="11"/>
        <v/>
      </c>
      <c r="N386" s="8" t="str">
        <f t="shared" si="12"/>
        <v/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customHeight="1" x14ac:dyDescent="0.25">
      <c r="A387" s="60">
        <v>17</v>
      </c>
      <c r="B387" s="11" t="s">
        <v>1260</v>
      </c>
      <c r="C387" s="68" t="s">
        <v>72</v>
      </c>
      <c r="D387" s="11" t="s">
        <v>829</v>
      </c>
      <c r="E387" s="8"/>
      <c r="F387" s="8"/>
      <c r="G387" s="8"/>
      <c r="H387" s="8"/>
      <c r="I387" s="8"/>
      <c r="J387" s="8"/>
      <c r="K387" s="8"/>
      <c r="L387" s="9"/>
      <c r="M387" s="8" t="str">
        <f t="shared" si="11"/>
        <v/>
      </c>
      <c r="N387" s="8" t="str">
        <f t="shared" si="12"/>
        <v/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21" customHeight="1" x14ac:dyDescent="0.25">
      <c r="A388" s="60">
        <v>17</v>
      </c>
      <c r="B388" s="11" t="s">
        <v>1261</v>
      </c>
      <c r="C388" s="68" t="s">
        <v>72</v>
      </c>
      <c r="D388" s="11" t="s">
        <v>830</v>
      </c>
      <c r="E388" s="8"/>
      <c r="F388" s="8"/>
      <c r="G388" s="8"/>
      <c r="H388" s="8"/>
      <c r="I388" s="8"/>
      <c r="J388" s="8"/>
      <c r="K388" s="8"/>
      <c r="L388" s="9"/>
      <c r="M388" s="8" t="str">
        <f t="shared" si="11"/>
        <v/>
      </c>
      <c r="N388" s="8" t="str">
        <f t="shared" si="12"/>
        <v/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customHeight="1" x14ac:dyDescent="0.25">
      <c r="A389" s="60">
        <v>17</v>
      </c>
      <c r="B389" s="11" t="s">
        <v>1261</v>
      </c>
      <c r="C389" s="68"/>
      <c r="D389" s="11" t="s">
        <v>825</v>
      </c>
      <c r="E389" s="8"/>
      <c r="F389" s="8"/>
      <c r="G389" s="8"/>
      <c r="H389" s="8"/>
      <c r="I389" s="8"/>
      <c r="J389" s="8"/>
      <c r="K389" s="8"/>
      <c r="L389" s="9"/>
      <c r="M389" s="8" t="str">
        <f t="shared" si="11"/>
        <v/>
      </c>
      <c r="N389" s="8" t="str">
        <f t="shared" si="12"/>
        <v/>
      </c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1" customHeight="1" x14ac:dyDescent="0.25">
      <c r="A390" s="60">
        <v>17</v>
      </c>
      <c r="B390" s="11" t="s">
        <v>1443</v>
      </c>
      <c r="C390" s="68">
        <v>17751</v>
      </c>
      <c r="D390" s="11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customHeight="1" x14ac:dyDescent="0.25">
      <c r="A391" s="60">
        <v>17</v>
      </c>
      <c r="B391" s="11" t="s">
        <v>1262</v>
      </c>
      <c r="C391" s="68"/>
      <c r="D391" s="11" t="s">
        <v>832</v>
      </c>
      <c r="E391" s="8"/>
      <c r="F391" s="8"/>
      <c r="G391" s="8"/>
      <c r="H391" s="8"/>
      <c r="I391" s="8"/>
      <c r="J391" s="8"/>
      <c r="K391" s="8"/>
      <c r="L391" s="9"/>
      <c r="M391" s="8" t="str">
        <f t="shared" si="11"/>
        <v/>
      </c>
      <c r="N391" s="8" t="str">
        <f t="shared" si="12"/>
        <v/>
      </c>
      <c r="O391" s="6"/>
      <c r="P391" s="6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customHeight="1" x14ac:dyDescent="0.25">
      <c r="A392" s="60">
        <v>17</v>
      </c>
      <c r="B392" s="11" t="s">
        <v>1262</v>
      </c>
      <c r="C392" s="68"/>
      <c r="D392" s="11" t="s">
        <v>833</v>
      </c>
      <c r="E392" s="8"/>
      <c r="F392" s="8"/>
      <c r="G392" s="8"/>
      <c r="H392" s="8"/>
      <c r="I392" s="8"/>
      <c r="J392" s="8"/>
      <c r="K392" s="8"/>
      <c r="L392" s="9"/>
      <c r="M392" s="8" t="str">
        <f t="shared" si="11"/>
        <v/>
      </c>
      <c r="N392" s="8" t="str">
        <f t="shared" si="12"/>
        <v/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customHeight="1" x14ac:dyDescent="0.25">
      <c r="A393" s="60">
        <v>17</v>
      </c>
      <c r="B393" s="11" t="s">
        <v>1263</v>
      </c>
      <c r="C393" s="68"/>
      <c r="D393" s="11" t="s">
        <v>834</v>
      </c>
      <c r="E393" s="8"/>
      <c r="F393" s="8"/>
      <c r="G393" s="8"/>
      <c r="H393" s="8"/>
      <c r="I393" s="8"/>
      <c r="J393" s="8"/>
      <c r="K393" s="8"/>
      <c r="L393" s="9"/>
      <c r="M393" s="8" t="str">
        <f t="shared" si="11"/>
        <v/>
      </c>
      <c r="N393" s="8" t="str">
        <f t="shared" si="12"/>
        <v/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customHeight="1" x14ac:dyDescent="0.25">
      <c r="A394" s="60">
        <v>17</v>
      </c>
      <c r="B394" s="11" t="s">
        <v>1263</v>
      </c>
      <c r="C394" s="68" t="s">
        <v>72</v>
      </c>
      <c r="D394" s="11" t="s">
        <v>835</v>
      </c>
      <c r="E394" s="8"/>
      <c r="F394" s="8"/>
      <c r="G394" s="8"/>
      <c r="H394" s="8" t="s">
        <v>1350</v>
      </c>
      <c r="I394" s="8"/>
      <c r="J394" s="8"/>
      <c r="K394" s="8"/>
      <c r="L394" s="164" t="s">
        <v>1880</v>
      </c>
      <c r="M394" s="8" t="str">
        <f t="shared" si="11"/>
        <v>YES</v>
      </c>
      <c r="N394" s="8" t="str">
        <f t="shared" si="12"/>
        <v>YES</v>
      </c>
      <c r="O394" s="5"/>
      <c r="P394" s="5"/>
      <c r="Q394" s="5"/>
      <c r="R394" s="5">
        <v>1</v>
      </c>
      <c r="S394" s="5"/>
      <c r="T394" s="5"/>
      <c r="U394" s="5"/>
      <c r="V394" s="5"/>
      <c r="W394" s="5"/>
      <c r="X394" s="5"/>
      <c r="Y394" s="5"/>
    </row>
    <row r="395" spans="1:25" ht="21" customHeight="1" x14ac:dyDescent="0.25">
      <c r="A395" s="60">
        <v>17</v>
      </c>
      <c r="B395" s="11" t="s">
        <v>1264</v>
      </c>
      <c r="C395" s="68" t="s">
        <v>72</v>
      </c>
      <c r="D395" s="11" t="s">
        <v>836</v>
      </c>
      <c r="E395" s="8"/>
      <c r="F395" s="8"/>
      <c r="G395" s="8"/>
      <c r="H395" s="8" t="s">
        <v>1350</v>
      </c>
      <c r="I395" s="8"/>
      <c r="J395" s="8"/>
      <c r="K395" s="8"/>
      <c r="L395" s="164" t="s">
        <v>1880</v>
      </c>
      <c r="M395" s="8" t="str">
        <f t="shared" si="11"/>
        <v>YES</v>
      </c>
      <c r="N395" s="8" t="str">
        <f t="shared" si="12"/>
        <v>YES</v>
      </c>
      <c r="O395" s="5"/>
      <c r="P395" s="5"/>
      <c r="Q395" s="5">
        <v>1</v>
      </c>
      <c r="R395" s="5"/>
      <c r="S395" s="5"/>
      <c r="T395" s="5"/>
      <c r="U395" s="5"/>
      <c r="V395" s="5"/>
      <c r="W395" s="5"/>
      <c r="X395" s="5"/>
      <c r="Y395" s="5"/>
    </row>
    <row r="396" spans="1:25" ht="21" customHeight="1" x14ac:dyDescent="0.25">
      <c r="A396" s="60">
        <v>17</v>
      </c>
      <c r="B396" s="11" t="s">
        <v>1264</v>
      </c>
      <c r="C396" s="68"/>
      <c r="D396" s="11" t="s">
        <v>837</v>
      </c>
      <c r="E396" s="8"/>
      <c r="F396" s="8"/>
      <c r="G396" s="8"/>
      <c r="H396" s="8"/>
      <c r="I396" s="8"/>
      <c r="J396" s="8"/>
      <c r="K396" s="8"/>
      <c r="L396" s="9"/>
      <c r="M396" s="8" t="str">
        <f t="shared" si="11"/>
        <v/>
      </c>
      <c r="N396" s="8" t="str">
        <f t="shared" si="12"/>
        <v/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customHeight="1" x14ac:dyDescent="0.25">
      <c r="A397" s="60">
        <v>17</v>
      </c>
      <c r="B397" s="11" t="s">
        <v>1444</v>
      </c>
      <c r="C397" s="68">
        <v>17771</v>
      </c>
      <c r="D397" s="11"/>
      <c r="E397" s="8"/>
      <c r="F397" s="8"/>
      <c r="G397" s="8"/>
      <c r="H397" s="8"/>
      <c r="I397" s="8"/>
      <c r="J397" s="8"/>
      <c r="K397" s="8"/>
      <c r="L397" s="9"/>
      <c r="M397" s="8"/>
      <c r="N397" s="8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customHeight="1" x14ac:dyDescent="0.25">
      <c r="A398" s="60">
        <v>17</v>
      </c>
      <c r="B398" s="11" t="s">
        <v>1265</v>
      </c>
      <c r="C398" s="68"/>
      <c r="D398" s="11" t="s">
        <v>838</v>
      </c>
      <c r="E398" s="8"/>
      <c r="F398" s="8"/>
      <c r="G398" s="8"/>
      <c r="H398" s="8"/>
      <c r="I398" s="8"/>
      <c r="J398" s="8"/>
      <c r="K398" s="8"/>
      <c r="L398" s="9"/>
      <c r="M398" s="8" t="str">
        <f t="shared" si="11"/>
        <v/>
      </c>
      <c r="N398" s="8" t="str">
        <f t="shared" si="12"/>
        <v/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customHeight="1" x14ac:dyDescent="0.25">
      <c r="A399" s="60">
        <v>17</v>
      </c>
      <c r="B399" s="11" t="s">
        <v>1265</v>
      </c>
      <c r="C399" s="68"/>
      <c r="D399" s="11" t="s">
        <v>839</v>
      </c>
      <c r="E399" s="8"/>
      <c r="F399" s="8"/>
      <c r="G399" s="8"/>
      <c r="H399" s="8" t="s">
        <v>1350</v>
      </c>
      <c r="I399" s="8" t="s">
        <v>1350</v>
      </c>
      <c r="J399" s="8"/>
      <c r="K399" s="8"/>
      <c r="L399" s="164" t="s">
        <v>1880</v>
      </c>
      <c r="M399" s="8" t="str">
        <f t="shared" si="11"/>
        <v>YES</v>
      </c>
      <c r="N399" s="8" t="str">
        <f t="shared" si="12"/>
        <v>YES</v>
      </c>
      <c r="O399" s="6"/>
      <c r="P399" s="6"/>
      <c r="Q399" s="5">
        <v>1</v>
      </c>
      <c r="R399" s="5"/>
      <c r="S399" s="5"/>
      <c r="T399" s="5"/>
      <c r="U399" s="5"/>
      <c r="V399" s="5"/>
      <c r="W399" s="5"/>
      <c r="X399" s="5"/>
      <c r="Y399" s="5"/>
    </row>
    <row r="400" spans="1:25" ht="21" customHeight="1" x14ac:dyDescent="0.25">
      <c r="A400" s="60">
        <v>17</v>
      </c>
      <c r="B400" s="11" t="s">
        <v>1266</v>
      </c>
      <c r="C400" s="68"/>
      <c r="D400" s="11" t="s">
        <v>840</v>
      </c>
      <c r="E400" s="8"/>
      <c r="F400" s="8"/>
      <c r="G400" s="8"/>
      <c r="H400" s="8" t="s">
        <v>1350</v>
      </c>
      <c r="I400" s="8"/>
      <c r="J400" s="8"/>
      <c r="K400" s="8"/>
      <c r="L400" s="164" t="s">
        <v>1880</v>
      </c>
      <c r="M400" s="8" t="str">
        <f t="shared" si="11"/>
        <v>YES</v>
      </c>
      <c r="N400" s="8" t="str">
        <f t="shared" si="12"/>
        <v>YES</v>
      </c>
      <c r="O400" s="5"/>
      <c r="P400" s="5"/>
      <c r="Q400" s="5">
        <v>1</v>
      </c>
      <c r="R400" s="5">
        <v>1</v>
      </c>
      <c r="S400" s="5"/>
      <c r="T400" s="5"/>
      <c r="U400" s="5"/>
      <c r="V400" s="5"/>
      <c r="W400" s="5"/>
      <c r="X400" s="5"/>
      <c r="Y400" s="5"/>
    </row>
    <row r="401" spans="1:25" ht="21" customHeight="1" x14ac:dyDescent="0.25">
      <c r="A401" s="60">
        <v>17</v>
      </c>
      <c r="B401" s="11" t="s">
        <v>1266</v>
      </c>
      <c r="C401" s="68" t="s">
        <v>72</v>
      </c>
      <c r="D401" s="11" t="s">
        <v>841</v>
      </c>
      <c r="E401" s="8"/>
      <c r="F401" s="8"/>
      <c r="G401" s="8"/>
      <c r="H401" s="8"/>
      <c r="I401" s="8"/>
      <c r="J401" s="8"/>
      <c r="K401" s="8"/>
      <c r="L401" s="9"/>
      <c r="M401" s="8" t="str">
        <f t="shared" si="11"/>
        <v/>
      </c>
      <c r="N401" s="8" t="str">
        <f t="shared" si="12"/>
        <v/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21" customHeight="1" x14ac:dyDescent="0.25">
      <c r="A402" s="60">
        <v>17</v>
      </c>
      <c r="B402" s="11" t="s">
        <v>1267</v>
      </c>
      <c r="C402" s="68" t="s">
        <v>72</v>
      </c>
      <c r="D402" s="11" t="s">
        <v>842</v>
      </c>
      <c r="E402" s="8"/>
      <c r="F402" s="8"/>
      <c r="G402" s="8"/>
      <c r="H402" s="8"/>
      <c r="I402" s="8"/>
      <c r="J402" s="8"/>
      <c r="K402" s="8"/>
      <c r="L402" s="9"/>
      <c r="M402" s="8" t="str">
        <f t="shared" si="11"/>
        <v/>
      </c>
      <c r="N402" s="8" t="str">
        <f t="shared" si="12"/>
        <v/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21" customHeight="1" x14ac:dyDescent="0.25">
      <c r="A403" s="60">
        <v>17</v>
      </c>
      <c r="B403" s="11" t="s">
        <v>1267</v>
      </c>
      <c r="C403" s="68"/>
      <c r="D403" s="11" t="s">
        <v>843</v>
      </c>
      <c r="E403" s="8"/>
      <c r="F403" s="8"/>
      <c r="G403" s="8"/>
      <c r="H403" s="8"/>
      <c r="I403" s="8"/>
      <c r="J403" s="8"/>
      <c r="K403" s="8"/>
      <c r="L403" s="9"/>
      <c r="M403" s="8" t="str">
        <f t="shared" si="11"/>
        <v/>
      </c>
      <c r="N403" s="8" t="str">
        <f t="shared" si="12"/>
        <v/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21" customHeight="1" x14ac:dyDescent="0.25">
      <c r="A404" s="60">
        <v>17</v>
      </c>
      <c r="B404" s="11" t="s">
        <v>1445</v>
      </c>
      <c r="C404" s="68">
        <v>17892</v>
      </c>
      <c r="D404" s="11"/>
      <c r="E404" s="8"/>
      <c r="F404" s="8"/>
      <c r="G404" s="8"/>
      <c r="H404" s="8"/>
      <c r="I404" s="8"/>
      <c r="J404" s="8"/>
      <c r="K404" s="8"/>
      <c r="L404" s="9"/>
      <c r="M404" s="8"/>
      <c r="N404" s="8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21" customHeight="1" x14ac:dyDescent="0.25">
      <c r="A405" s="60">
        <v>17</v>
      </c>
      <c r="B405" s="11" t="s">
        <v>1268</v>
      </c>
      <c r="C405" s="68"/>
      <c r="D405" s="11" t="s">
        <v>844</v>
      </c>
      <c r="E405" s="8"/>
      <c r="F405" s="8"/>
      <c r="G405" s="8"/>
      <c r="H405" s="8" t="s">
        <v>1350</v>
      </c>
      <c r="I405" s="8"/>
      <c r="J405" s="8"/>
      <c r="K405" s="8"/>
      <c r="L405" s="164" t="s">
        <v>1880</v>
      </c>
      <c r="M405" s="8" t="str">
        <f t="shared" si="11"/>
        <v>YES</v>
      </c>
      <c r="N405" s="8" t="str">
        <f t="shared" si="12"/>
        <v>YES</v>
      </c>
      <c r="O405" s="5"/>
      <c r="P405" s="5"/>
      <c r="Q405" s="5"/>
      <c r="R405" s="5"/>
      <c r="S405" s="5"/>
      <c r="T405" s="5"/>
      <c r="U405" s="5">
        <v>1</v>
      </c>
      <c r="V405" s="5"/>
      <c r="W405" s="5"/>
      <c r="X405" s="5"/>
      <c r="Y405" s="5"/>
    </row>
    <row r="406" spans="1:25" ht="21" customHeight="1" x14ac:dyDescent="0.25">
      <c r="A406" s="60">
        <v>17</v>
      </c>
      <c r="B406" s="11" t="s">
        <v>1268</v>
      </c>
      <c r="C406" s="68"/>
      <c r="D406" s="11" t="s">
        <v>845</v>
      </c>
      <c r="E406" s="8"/>
      <c r="F406" s="8"/>
      <c r="G406" s="8"/>
      <c r="H406" s="8" t="s">
        <v>1350</v>
      </c>
      <c r="I406" s="8"/>
      <c r="J406" s="8"/>
      <c r="K406" s="8"/>
      <c r="L406" s="164" t="s">
        <v>1880</v>
      </c>
      <c r="M406" s="8" t="str">
        <f t="shared" si="11"/>
        <v>YES</v>
      </c>
      <c r="N406" s="8" t="str">
        <f t="shared" si="12"/>
        <v>YES</v>
      </c>
      <c r="O406" s="5"/>
      <c r="P406" s="5"/>
      <c r="Q406" s="5">
        <v>1</v>
      </c>
      <c r="R406" s="5">
        <v>1</v>
      </c>
      <c r="S406" s="5"/>
      <c r="T406" s="5"/>
      <c r="U406" s="5"/>
      <c r="V406" s="5"/>
      <c r="W406" s="5"/>
      <c r="X406" s="5"/>
      <c r="Y406" s="5"/>
    </row>
    <row r="407" spans="1:25" ht="21" customHeight="1" x14ac:dyDescent="0.25">
      <c r="A407" s="60">
        <v>17</v>
      </c>
      <c r="B407" s="11" t="s">
        <v>1269</v>
      </c>
      <c r="C407" s="68"/>
      <c r="D407" s="11" t="s">
        <v>846</v>
      </c>
      <c r="E407" s="8"/>
      <c r="F407" s="8"/>
      <c r="G407" s="8"/>
      <c r="H407" s="8" t="s">
        <v>1350</v>
      </c>
      <c r="I407" s="8"/>
      <c r="J407" s="8"/>
      <c r="K407" s="8"/>
      <c r="L407" s="164" t="s">
        <v>1880</v>
      </c>
      <c r="M407" s="8" t="str">
        <f t="shared" si="11"/>
        <v>YES</v>
      </c>
      <c r="N407" s="8" t="str">
        <f t="shared" si="12"/>
        <v>YES</v>
      </c>
      <c r="O407" s="6"/>
      <c r="P407" s="6"/>
      <c r="Q407" s="5"/>
      <c r="R407" s="5">
        <v>1</v>
      </c>
      <c r="S407" s="5"/>
      <c r="T407" s="5"/>
      <c r="U407" s="5"/>
      <c r="V407" s="5"/>
      <c r="W407" s="5"/>
      <c r="X407" s="5"/>
      <c r="Y407" s="5"/>
    </row>
    <row r="408" spans="1:25" ht="21" customHeight="1" x14ac:dyDescent="0.25">
      <c r="A408" s="60">
        <v>17</v>
      </c>
      <c r="B408" s="11" t="s">
        <v>1269</v>
      </c>
      <c r="C408" s="68" t="s">
        <v>72</v>
      </c>
      <c r="D408" s="11" t="s">
        <v>847</v>
      </c>
      <c r="E408" s="8"/>
      <c r="F408" s="8"/>
      <c r="G408" s="8"/>
      <c r="H408" s="8" t="s">
        <v>1350</v>
      </c>
      <c r="I408" s="8"/>
      <c r="J408" s="8"/>
      <c r="K408" s="8"/>
      <c r="L408" s="164" t="s">
        <v>1880</v>
      </c>
      <c r="M408" s="8" t="str">
        <f t="shared" si="11"/>
        <v>YES</v>
      </c>
      <c r="N408" s="8" t="str">
        <f t="shared" si="12"/>
        <v>YES</v>
      </c>
      <c r="O408" s="5"/>
      <c r="P408" s="5"/>
      <c r="Q408" s="5"/>
      <c r="R408" s="5"/>
      <c r="S408" s="5"/>
      <c r="T408" s="5"/>
      <c r="U408" s="5">
        <v>1</v>
      </c>
      <c r="V408" s="5"/>
      <c r="W408" s="5"/>
      <c r="X408" s="5"/>
      <c r="Y408" s="5"/>
    </row>
    <row r="409" spans="1:25" ht="21" customHeight="1" x14ac:dyDescent="0.25">
      <c r="A409" s="60">
        <v>17</v>
      </c>
      <c r="B409" s="11" t="s">
        <v>1270</v>
      </c>
      <c r="C409" s="68" t="s">
        <v>72</v>
      </c>
      <c r="D409" s="11" t="s">
        <v>831</v>
      </c>
      <c r="E409" s="8"/>
      <c r="F409" s="8"/>
      <c r="G409" s="8"/>
      <c r="H409" s="8"/>
      <c r="I409" s="8"/>
      <c r="J409" s="8"/>
      <c r="K409" s="8"/>
      <c r="L409" s="9"/>
      <c r="M409" s="8" t="str">
        <f t="shared" si="11"/>
        <v/>
      </c>
      <c r="N409" s="8" t="str">
        <f t="shared" si="12"/>
        <v/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21" customHeight="1" x14ac:dyDescent="0.25">
      <c r="A410" s="60">
        <v>18</v>
      </c>
      <c r="B410" s="11" t="s">
        <v>1446</v>
      </c>
      <c r="C410" s="68">
        <v>17800</v>
      </c>
      <c r="D410" s="11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21" customHeight="1" x14ac:dyDescent="0.25">
      <c r="A411" s="60">
        <v>18</v>
      </c>
      <c r="B411" s="11" t="s">
        <v>1271</v>
      </c>
      <c r="C411" s="68"/>
      <c r="D411" s="11" t="s">
        <v>805</v>
      </c>
      <c r="E411" s="8"/>
      <c r="F411" s="8"/>
      <c r="G411" s="8"/>
      <c r="H411" s="8" t="s">
        <v>1350</v>
      </c>
      <c r="I411" s="8" t="s">
        <v>1350</v>
      </c>
      <c r="J411" s="8" t="s">
        <v>1350</v>
      </c>
      <c r="K411" s="8"/>
      <c r="L411" s="164" t="s">
        <v>1880</v>
      </c>
      <c r="M411" s="8" t="str">
        <f t="shared" si="11"/>
        <v>YES</v>
      </c>
      <c r="N411" s="8" t="str">
        <f t="shared" si="12"/>
        <v>YES</v>
      </c>
      <c r="O411" s="5"/>
      <c r="P411" s="5"/>
      <c r="Q411" s="5">
        <v>1</v>
      </c>
      <c r="R411" s="5"/>
      <c r="S411" s="5"/>
      <c r="T411" s="5"/>
      <c r="U411" s="5"/>
      <c r="V411" s="5"/>
      <c r="W411" s="5"/>
      <c r="X411" s="5"/>
      <c r="Y411" s="5"/>
    </row>
    <row r="412" spans="1:25" ht="21" customHeight="1" x14ac:dyDescent="0.25">
      <c r="A412" s="60">
        <v>18</v>
      </c>
      <c r="B412" s="11" t="s">
        <v>1271</v>
      </c>
      <c r="C412" s="68" t="s">
        <v>72</v>
      </c>
      <c r="D412" s="11" t="s">
        <v>806</v>
      </c>
      <c r="E412" s="8"/>
      <c r="F412" s="8"/>
      <c r="G412" s="8"/>
      <c r="H412" s="8" t="s">
        <v>1350</v>
      </c>
      <c r="I412" s="8" t="s">
        <v>1350</v>
      </c>
      <c r="J412" s="8" t="s">
        <v>1350</v>
      </c>
      <c r="K412" s="8"/>
      <c r="L412" s="164" t="s">
        <v>1880</v>
      </c>
      <c r="M412" s="8" t="str">
        <f t="shared" si="11"/>
        <v>YES</v>
      </c>
      <c r="N412" s="8" t="str">
        <f t="shared" si="12"/>
        <v>YES</v>
      </c>
      <c r="O412" s="5"/>
      <c r="P412" s="5"/>
      <c r="Q412" s="5">
        <v>1</v>
      </c>
      <c r="R412" s="5"/>
      <c r="S412" s="5"/>
      <c r="T412" s="5"/>
      <c r="U412" s="5"/>
      <c r="V412" s="5"/>
      <c r="W412" s="5"/>
      <c r="X412" s="5"/>
      <c r="Y412" s="5"/>
    </row>
    <row r="413" spans="1:25" ht="21" customHeight="1" x14ac:dyDescent="0.25">
      <c r="A413" s="60">
        <v>18</v>
      </c>
      <c r="B413" s="11" t="s">
        <v>1272</v>
      </c>
      <c r="C413" s="68" t="s">
        <v>72</v>
      </c>
      <c r="D413" s="11" t="s">
        <v>807</v>
      </c>
      <c r="E413" s="8"/>
      <c r="F413" s="8"/>
      <c r="G413" s="8"/>
      <c r="H413" s="8" t="s">
        <v>1350</v>
      </c>
      <c r="I413" s="8"/>
      <c r="J413" s="8"/>
      <c r="K413" s="8"/>
      <c r="L413" s="164" t="s">
        <v>1880</v>
      </c>
      <c r="M413" s="8" t="str">
        <f t="shared" si="11"/>
        <v>YES</v>
      </c>
      <c r="N413" s="8" t="str">
        <f t="shared" si="12"/>
        <v>YES</v>
      </c>
      <c r="O413" s="5"/>
      <c r="P413" s="5"/>
      <c r="Q413" s="5"/>
      <c r="R413" s="5"/>
      <c r="S413" s="5"/>
      <c r="T413" s="5"/>
      <c r="U413" s="5">
        <v>1</v>
      </c>
      <c r="V413" s="5"/>
      <c r="W413" s="5"/>
      <c r="X413" s="5"/>
      <c r="Y413" s="5"/>
    </row>
    <row r="414" spans="1:25" ht="21" customHeight="1" x14ac:dyDescent="0.25">
      <c r="A414" s="60">
        <v>18</v>
      </c>
      <c r="B414" s="11" t="s">
        <v>1272</v>
      </c>
      <c r="C414" s="68"/>
      <c r="D414" s="11" t="s">
        <v>802</v>
      </c>
      <c r="E414" s="8"/>
      <c r="F414" s="8"/>
      <c r="G414" s="8"/>
      <c r="H414" s="8"/>
      <c r="I414" s="8"/>
      <c r="J414" s="8"/>
      <c r="K414" s="8"/>
      <c r="L414" s="9"/>
      <c r="M414" s="8" t="str">
        <f t="shared" si="11"/>
        <v/>
      </c>
      <c r="N414" s="8" t="str">
        <f t="shared" si="12"/>
        <v/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21" customHeight="1" x14ac:dyDescent="0.25">
      <c r="A415" s="60">
        <v>18</v>
      </c>
      <c r="B415" s="11" t="s">
        <v>1273</v>
      </c>
      <c r="C415" s="68"/>
      <c r="D415" s="11" t="s">
        <v>809</v>
      </c>
      <c r="E415" s="8"/>
      <c r="F415" s="8"/>
      <c r="G415" s="8"/>
      <c r="H415" s="8"/>
      <c r="I415" s="8"/>
      <c r="J415" s="8"/>
      <c r="K415" s="8"/>
      <c r="L415" s="9"/>
      <c r="M415" s="8" t="str">
        <f t="shared" si="11"/>
        <v/>
      </c>
      <c r="N415" s="8" t="str">
        <f t="shared" si="12"/>
        <v/>
      </c>
      <c r="O415" s="6"/>
      <c r="P415" s="6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21" customHeight="1" x14ac:dyDescent="0.25">
      <c r="A416" s="60">
        <v>18</v>
      </c>
      <c r="B416" s="11" t="s">
        <v>1273</v>
      </c>
      <c r="C416" s="68"/>
      <c r="D416" s="11" t="s">
        <v>808</v>
      </c>
      <c r="E416" s="8"/>
      <c r="F416" s="8"/>
      <c r="G416" s="8"/>
      <c r="H416" s="8" t="s">
        <v>1350</v>
      </c>
      <c r="I416" s="8"/>
      <c r="J416" s="8"/>
      <c r="K416" s="8"/>
      <c r="L416" s="164" t="s">
        <v>1880</v>
      </c>
      <c r="M416" s="8" t="str">
        <f t="shared" si="11"/>
        <v>YES</v>
      </c>
      <c r="N416" s="8" t="str">
        <f t="shared" si="12"/>
        <v>YES</v>
      </c>
      <c r="O416" s="5"/>
      <c r="P416" s="5"/>
      <c r="Q416" s="5"/>
      <c r="R416" s="5"/>
      <c r="S416" s="5"/>
      <c r="T416" s="5"/>
      <c r="U416" s="5">
        <v>1</v>
      </c>
      <c r="V416" s="5"/>
      <c r="W416" s="5"/>
      <c r="X416" s="5"/>
      <c r="Y416" s="5"/>
    </row>
    <row r="417" spans="1:25" ht="21" customHeight="1" x14ac:dyDescent="0.25">
      <c r="A417" s="60">
        <v>18</v>
      </c>
      <c r="B417" s="11" t="s">
        <v>1447</v>
      </c>
      <c r="C417" s="68">
        <v>17944</v>
      </c>
      <c r="D417" s="11"/>
      <c r="E417" s="8"/>
      <c r="F417" s="8"/>
      <c r="G417" s="8"/>
      <c r="H417" s="8"/>
      <c r="I417" s="8"/>
      <c r="J417" s="8"/>
      <c r="K417" s="8"/>
      <c r="L417" s="9"/>
      <c r="M417" s="8"/>
      <c r="N417" s="8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customHeight="1" x14ac:dyDescent="0.25">
      <c r="A418" s="60">
        <v>18</v>
      </c>
      <c r="B418" s="11" t="s">
        <v>1274</v>
      </c>
      <c r="C418" s="68"/>
      <c r="D418" s="11" t="s">
        <v>810</v>
      </c>
      <c r="E418" s="8"/>
      <c r="F418" s="8"/>
      <c r="G418" s="8"/>
      <c r="H418" s="8"/>
      <c r="I418" s="8"/>
      <c r="J418" s="8"/>
      <c r="K418" s="8"/>
      <c r="L418" s="9"/>
      <c r="M418" s="8" t="str">
        <f t="shared" si="11"/>
        <v/>
      </c>
      <c r="N418" s="8" t="str">
        <f t="shared" si="12"/>
        <v/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21" customHeight="1" x14ac:dyDescent="0.25">
      <c r="A419" s="60">
        <v>18</v>
      </c>
      <c r="B419" s="11" t="s">
        <v>1274</v>
      </c>
      <c r="C419" s="68"/>
      <c r="D419" s="11" t="s">
        <v>811</v>
      </c>
      <c r="E419" s="8"/>
      <c r="F419" s="8"/>
      <c r="G419" s="8"/>
      <c r="H419" s="8"/>
      <c r="I419" s="8"/>
      <c r="J419" s="8"/>
      <c r="K419" s="8"/>
      <c r="L419" s="9"/>
      <c r="M419" s="8" t="str">
        <f t="shared" si="11"/>
        <v/>
      </c>
      <c r="N419" s="8" t="str">
        <f t="shared" si="12"/>
        <v/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customHeight="1" x14ac:dyDescent="0.25">
      <c r="A420" s="60">
        <v>18</v>
      </c>
      <c r="B420" s="11" t="s">
        <v>1275</v>
      </c>
      <c r="C420" s="68"/>
      <c r="D420" s="11" t="s">
        <v>812</v>
      </c>
      <c r="E420" s="8"/>
      <c r="F420" s="8"/>
      <c r="G420" s="8"/>
      <c r="H420" s="8"/>
      <c r="I420" s="8"/>
      <c r="J420" s="8"/>
      <c r="K420" s="8"/>
      <c r="L420" s="9"/>
      <c r="M420" s="8" t="str">
        <f t="shared" si="11"/>
        <v/>
      </c>
      <c r="N420" s="8" t="str">
        <f t="shared" si="12"/>
        <v/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customHeight="1" x14ac:dyDescent="0.25">
      <c r="A421" s="60">
        <v>18</v>
      </c>
      <c r="B421" s="11" t="s">
        <v>1275</v>
      </c>
      <c r="C421" s="68" t="s">
        <v>72</v>
      </c>
      <c r="D421" s="11" t="s">
        <v>813</v>
      </c>
      <c r="E421" s="8"/>
      <c r="F421" s="8"/>
      <c r="G421" s="8"/>
      <c r="H421" s="8" t="s">
        <v>1350</v>
      </c>
      <c r="I421" s="8"/>
      <c r="J421" s="8"/>
      <c r="K421" s="8"/>
      <c r="L421" s="164" t="s">
        <v>1880</v>
      </c>
      <c r="M421" s="8" t="str">
        <f t="shared" si="11"/>
        <v>YES</v>
      </c>
      <c r="N421" s="8" t="str">
        <f t="shared" si="12"/>
        <v>YES</v>
      </c>
      <c r="O421" s="5"/>
      <c r="P421" s="5"/>
      <c r="Q421" s="5"/>
      <c r="R421" s="5">
        <v>1</v>
      </c>
      <c r="S421" s="5"/>
      <c r="T421" s="5"/>
      <c r="U421" s="5"/>
      <c r="V421" s="5"/>
      <c r="W421" s="5"/>
      <c r="X421" s="5"/>
      <c r="Y421" s="5"/>
    </row>
    <row r="422" spans="1:25" ht="21" customHeight="1" x14ac:dyDescent="0.25">
      <c r="A422" s="60">
        <v>18</v>
      </c>
      <c r="B422" s="11" t="s">
        <v>1276</v>
      </c>
      <c r="C422" s="68" t="s">
        <v>72</v>
      </c>
      <c r="D422" s="11" t="s">
        <v>814</v>
      </c>
      <c r="E422" s="8"/>
      <c r="F422" s="8"/>
      <c r="G422" s="8"/>
      <c r="H422" s="8"/>
      <c r="I422" s="8"/>
      <c r="J422" s="8"/>
      <c r="K422" s="8"/>
      <c r="L422" s="9"/>
      <c r="M422" s="8" t="str">
        <f t="shared" si="11"/>
        <v/>
      </c>
      <c r="N422" s="8" t="str">
        <f t="shared" si="12"/>
        <v/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customHeight="1" x14ac:dyDescent="0.25">
      <c r="A423" s="60">
        <v>18</v>
      </c>
      <c r="B423" s="11" t="s">
        <v>1276</v>
      </c>
      <c r="C423" s="68"/>
      <c r="D423" s="11" t="s">
        <v>815</v>
      </c>
      <c r="E423" s="8"/>
      <c r="F423" s="8"/>
      <c r="G423" s="8"/>
      <c r="H423" s="8" t="s">
        <v>1350</v>
      </c>
      <c r="I423" s="8"/>
      <c r="J423" s="8"/>
      <c r="K423" s="8"/>
      <c r="L423" s="164" t="s">
        <v>1880</v>
      </c>
      <c r="M423" s="8" t="str">
        <f t="shared" si="11"/>
        <v>YES</v>
      </c>
      <c r="N423" s="8" t="str">
        <f t="shared" si="12"/>
        <v>YES</v>
      </c>
      <c r="O423" s="6"/>
      <c r="P423" s="6"/>
      <c r="Q423" s="5"/>
      <c r="R423" s="5"/>
      <c r="S423" s="5"/>
      <c r="T423" s="5"/>
      <c r="U423" s="5">
        <v>1</v>
      </c>
      <c r="V423" s="5"/>
      <c r="W423" s="5"/>
      <c r="X423" s="5"/>
      <c r="Y423" s="5"/>
    </row>
    <row r="424" spans="1:25" ht="21" customHeight="1" x14ac:dyDescent="0.25">
      <c r="A424" s="60">
        <v>18</v>
      </c>
      <c r="B424" s="11" t="s">
        <v>1448</v>
      </c>
      <c r="C424" s="68">
        <v>17920</v>
      </c>
      <c r="D424" s="11"/>
      <c r="E424" s="8"/>
      <c r="F424" s="8"/>
      <c r="G424" s="8"/>
      <c r="H424" s="8"/>
      <c r="I424" s="8"/>
      <c r="J424" s="8"/>
      <c r="K424" s="8"/>
      <c r="L424" s="9"/>
      <c r="M424" s="8"/>
      <c r="N424" s="8"/>
      <c r="O424" s="6"/>
      <c r="P424" s="6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customHeight="1" x14ac:dyDescent="0.25">
      <c r="A425" s="60">
        <v>18</v>
      </c>
      <c r="B425" s="11" t="s">
        <v>1277</v>
      </c>
      <c r="C425" s="68"/>
      <c r="D425" s="11" t="s">
        <v>816</v>
      </c>
      <c r="E425" s="8"/>
      <c r="F425" s="8"/>
      <c r="G425" s="8"/>
      <c r="H425" s="8" t="s">
        <v>1350</v>
      </c>
      <c r="I425" s="8"/>
      <c r="J425" s="8"/>
      <c r="K425" s="8"/>
      <c r="L425" s="164" t="s">
        <v>1880</v>
      </c>
      <c r="M425" s="8" t="str">
        <f t="shared" si="11"/>
        <v>YES</v>
      </c>
      <c r="N425" s="8" t="str">
        <f t="shared" si="12"/>
        <v>YES</v>
      </c>
      <c r="O425" s="5"/>
      <c r="P425" s="5"/>
      <c r="Q425" s="5">
        <v>1</v>
      </c>
      <c r="R425" s="5">
        <v>1</v>
      </c>
      <c r="S425" s="5"/>
      <c r="T425" s="5"/>
      <c r="U425" s="5"/>
      <c r="V425" s="5"/>
      <c r="W425" s="5"/>
      <c r="X425" s="5"/>
      <c r="Y425" s="5"/>
    </row>
    <row r="426" spans="1:25" ht="21" customHeight="1" x14ac:dyDescent="0.25">
      <c r="A426" s="60">
        <v>18</v>
      </c>
      <c r="B426" s="11" t="s">
        <v>1277</v>
      </c>
      <c r="C426" s="68"/>
      <c r="D426" s="11" t="s">
        <v>817</v>
      </c>
      <c r="E426" s="8"/>
      <c r="F426" s="8"/>
      <c r="G426" s="8"/>
      <c r="H426" s="8"/>
      <c r="I426" s="8" t="s">
        <v>1362</v>
      </c>
      <c r="J426" s="8"/>
      <c r="K426" s="8"/>
      <c r="L426" s="164" t="s">
        <v>1880</v>
      </c>
      <c r="M426" s="8" t="str">
        <f t="shared" si="11"/>
        <v>YES</v>
      </c>
      <c r="N426" s="8" t="str">
        <f t="shared" si="12"/>
        <v>YES</v>
      </c>
      <c r="O426" s="5"/>
      <c r="P426" s="5"/>
      <c r="Q426" s="5"/>
      <c r="R426" s="5"/>
      <c r="S426" s="5"/>
      <c r="T426" s="5"/>
      <c r="U426" s="5"/>
      <c r="V426" s="5"/>
      <c r="W426" s="5"/>
      <c r="X426" s="5">
        <v>1</v>
      </c>
      <c r="Y426" s="5"/>
    </row>
    <row r="427" spans="1:25" ht="21" customHeight="1" x14ac:dyDescent="0.25">
      <c r="A427" s="60">
        <v>18</v>
      </c>
      <c r="B427" s="11" t="s">
        <v>1278</v>
      </c>
      <c r="C427" s="68"/>
      <c r="D427" s="11" t="s">
        <v>818</v>
      </c>
      <c r="E427" s="8"/>
      <c r="F427" s="8"/>
      <c r="G427" s="8"/>
      <c r="H427" s="8" t="s">
        <v>1350</v>
      </c>
      <c r="I427" s="8"/>
      <c r="J427" s="8"/>
      <c r="K427" s="8"/>
      <c r="L427" s="164" t="s">
        <v>1880</v>
      </c>
      <c r="M427" s="8" t="str">
        <f t="shared" si="11"/>
        <v>YES</v>
      </c>
      <c r="N427" s="8" t="str">
        <f t="shared" si="12"/>
        <v>YES</v>
      </c>
      <c r="O427" s="5"/>
      <c r="P427" s="5"/>
      <c r="Q427" s="5"/>
      <c r="R427" s="5"/>
      <c r="S427" s="5"/>
      <c r="T427" s="5"/>
      <c r="U427" s="5">
        <v>1</v>
      </c>
      <c r="V427" s="5"/>
      <c r="W427" s="5"/>
      <c r="X427" s="5"/>
      <c r="Y427" s="5"/>
    </row>
    <row r="428" spans="1:25" ht="21" customHeight="1" x14ac:dyDescent="0.25">
      <c r="A428" s="60">
        <v>18</v>
      </c>
      <c r="B428" s="11" t="s">
        <v>1278</v>
      </c>
      <c r="C428" s="68" t="s">
        <v>72</v>
      </c>
      <c r="D428" s="11" t="s">
        <v>819</v>
      </c>
      <c r="E428" s="8"/>
      <c r="F428" s="8"/>
      <c r="G428" s="8"/>
      <c r="H428" s="8"/>
      <c r="I428" s="8"/>
      <c r="J428" s="8"/>
      <c r="K428" s="8"/>
      <c r="L428" s="9"/>
      <c r="M428" s="8" t="str">
        <f t="shared" si="11"/>
        <v/>
      </c>
      <c r="N428" s="8" t="str">
        <f t="shared" si="12"/>
        <v/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customHeight="1" x14ac:dyDescent="0.25">
      <c r="A429" s="60">
        <v>18</v>
      </c>
      <c r="B429" s="11" t="s">
        <v>1279</v>
      </c>
      <c r="C429" s="68" t="s">
        <v>72</v>
      </c>
      <c r="D429" s="11" t="s">
        <v>820</v>
      </c>
      <c r="E429" s="8"/>
      <c r="F429" s="8"/>
      <c r="G429" s="8"/>
      <c r="H429" s="8" t="s">
        <v>1352</v>
      </c>
      <c r="I429" s="8"/>
      <c r="J429" s="8"/>
      <c r="K429" s="8"/>
      <c r="L429" s="164" t="s">
        <v>1880</v>
      </c>
      <c r="M429" s="8" t="str">
        <f t="shared" si="11"/>
        <v>YES</v>
      </c>
      <c r="N429" s="8" t="str">
        <f t="shared" si="12"/>
        <v>YES</v>
      </c>
      <c r="O429" s="5"/>
      <c r="P429" s="5"/>
      <c r="Q429" s="5"/>
      <c r="R429" s="5">
        <v>1</v>
      </c>
      <c r="S429" s="5"/>
      <c r="T429" s="5"/>
      <c r="U429" s="5"/>
      <c r="V429" s="5"/>
      <c r="W429" s="5"/>
      <c r="X429" s="5"/>
      <c r="Y429" s="5"/>
    </row>
    <row r="430" spans="1:25" ht="21" customHeight="1" x14ac:dyDescent="0.25">
      <c r="A430" s="60">
        <v>18</v>
      </c>
      <c r="B430" s="11" t="s">
        <v>1279</v>
      </c>
      <c r="C430" s="68"/>
      <c r="D430" s="11" t="s">
        <v>821</v>
      </c>
      <c r="E430" s="8"/>
      <c r="F430" s="8"/>
      <c r="G430" s="8"/>
      <c r="H430" s="8"/>
      <c r="I430" s="8"/>
      <c r="J430" s="8"/>
      <c r="K430" s="8"/>
      <c r="L430" s="9"/>
      <c r="M430" s="8" t="str">
        <f t="shared" si="11"/>
        <v/>
      </c>
      <c r="N430" s="8" t="str">
        <f t="shared" si="12"/>
        <v/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customHeight="1" x14ac:dyDescent="0.25">
      <c r="A431" s="60">
        <v>18</v>
      </c>
      <c r="B431" s="11" t="s">
        <v>1449</v>
      </c>
      <c r="C431" s="68">
        <v>17772</v>
      </c>
      <c r="D431" s="11"/>
      <c r="E431" s="8"/>
      <c r="F431" s="8"/>
      <c r="G431" s="8"/>
      <c r="H431" s="8"/>
      <c r="I431" s="8"/>
      <c r="J431" s="8"/>
      <c r="K431" s="8"/>
      <c r="L431" s="9"/>
      <c r="M431" s="8"/>
      <c r="N431" s="8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21" customHeight="1" x14ac:dyDescent="0.25">
      <c r="A432" s="60">
        <v>18</v>
      </c>
      <c r="B432" s="11" t="s">
        <v>1280</v>
      </c>
      <c r="C432" s="68"/>
      <c r="D432" s="11" t="s">
        <v>822</v>
      </c>
      <c r="E432" s="8"/>
      <c r="F432" s="8"/>
      <c r="G432" s="8"/>
      <c r="H432" s="8"/>
      <c r="I432" s="8"/>
      <c r="J432" s="8"/>
      <c r="K432" s="8"/>
      <c r="L432" s="9"/>
      <c r="M432" s="8" t="str">
        <f t="shared" si="11"/>
        <v/>
      </c>
      <c r="N432" s="8" t="str">
        <f t="shared" si="12"/>
        <v/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customHeight="1" x14ac:dyDescent="0.25">
      <c r="A433" s="60">
        <v>18</v>
      </c>
      <c r="B433" s="11" t="s">
        <v>1280</v>
      </c>
      <c r="C433" s="68"/>
      <c r="D433" s="11" t="s">
        <v>823</v>
      </c>
      <c r="E433" s="8"/>
      <c r="F433" s="8"/>
      <c r="G433" s="8"/>
      <c r="H433" s="8" t="s">
        <v>1352</v>
      </c>
      <c r="I433" s="8"/>
      <c r="J433" s="8"/>
      <c r="K433" s="8"/>
      <c r="L433" s="164" t="s">
        <v>1880</v>
      </c>
      <c r="M433" s="8" t="str">
        <f t="shared" si="11"/>
        <v>YES</v>
      </c>
      <c r="N433" s="8" t="str">
        <f t="shared" si="12"/>
        <v>YES</v>
      </c>
      <c r="O433" s="5"/>
      <c r="P433" s="5"/>
      <c r="Q433" s="5"/>
      <c r="R433" s="5">
        <v>1</v>
      </c>
      <c r="S433" s="5"/>
      <c r="T433" s="5"/>
      <c r="U433" s="5"/>
      <c r="V433" s="5"/>
      <c r="W433" s="5"/>
      <c r="X433" s="5"/>
      <c r="Y433" s="5"/>
    </row>
    <row r="434" spans="1:25" ht="21" customHeight="1" x14ac:dyDescent="0.25">
      <c r="A434" s="60">
        <v>18</v>
      </c>
      <c r="B434" s="11" t="s">
        <v>1281</v>
      </c>
      <c r="C434" s="68"/>
      <c r="D434" s="11" t="s">
        <v>824</v>
      </c>
      <c r="E434" s="8"/>
      <c r="F434" s="8"/>
      <c r="G434" s="8"/>
      <c r="H434" s="8" t="s">
        <v>1350</v>
      </c>
      <c r="I434" s="8"/>
      <c r="J434" s="8"/>
      <c r="K434" s="8"/>
      <c r="L434" s="164" t="s">
        <v>1880</v>
      </c>
      <c r="M434" s="8" t="str">
        <f t="shared" si="11"/>
        <v>YES</v>
      </c>
      <c r="N434" s="8" t="str">
        <f t="shared" si="12"/>
        <v>YES</v>
      </c>
      <c r="O434" s="5"/>
      <c r="P434" s="5"/>
      <c r="Q434" s="5"/>
      <c r="R434" s="5">
        <v>1</v>
      </c>
      <c r="S434" s="5"/>
      <c r="T434" s="5"/>
      <c r="U434" s="5"/>
      <c r="V434" s="5"/>
      <c r="W434" s="5"/>
      <c r="X434" s="5"/>
      <c r="Y434" s="5"/>
    </row>
    <row r="435" spans="1:25" ht="21" customHeight="1" x14ac:dyDescent="0.25">
      <c r="A435" s="60">
        <v>18</v>
      </c>
      <c r="B435" s="11" t="s">
        <v>1281</v>
      </c>
      <c r="C435" s="68" t="s">
        <v>72</v>
      </c>
      <c r="D435" s="11" t="s">
        <v>803</v>
      </c>
      <c r="E435" s="8"/>
      <c r="F435" s="8"/>
      <c r="G435" s="8"/>
      <c r="H435" s="8"/>
      <c r="I435" s="8"/>
      <c r="J435" s="8"/>
      <c r="K435" s="8"/>
      <c r="L435" s="9"/>
      <c r="M435" s="8" t="str">
        <f t="shared" si="11"/>
        <v/>
      </c>
      <c r="N435" s="8" t="str">
        <f t="shared" si="12"/>
        <v/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21" customHeight="1" x14ac:dyDescent="0.25">
      <c r="A436" s="60">
        <v>18</v>
      </c>
      <c r="B436" s="11" t="s">
        <v>1282</v>
      </c>
      <c r="C436" s="68"/>
      <c r="D436" s="11" t="s">
        <v>804</v>
      </c>
      <c r="E436" s="8"/>
      <c r="F436" s="8"/>
      <c r="G436" s="8"/>
      <c r="H436" s="8"/>
      <c r="I436" s="8"/>
      <c r="J436" s="8"/>
      <c r="K436" s="8"/>
      <c r="L436" s="9"/>
      <c r="M436" s="8" t="str">
        <f t="shared" si="11"/>
        <v/>
      </c>
      <c r="N436" s="8" t="str">
        <f t="shared" si="12"/>
        <v/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21" customHeight="1" x14ac:dyDescent="0.25">
      <c r="A437" s="60">
        <v>18</v>
      </c>
      <c r="B437" s="11" t="s">
        <v>1450</v>
      </c>
      <c r="C437" s="68">
        <v>17852</v>
      </c>
      <c r="D437" s="11"/>
      <c r="E437" s="8"/>
      <c r="F437" s="8"/>
      <c r="G437" s="8"/>
      <c r="H437" s="8"/>
      <c r="I437" s="8"/>
      <c r="J437" s="8"/>
      <c r="K437" s="8"/>
      <c r="L437" s="9"/>
      <c r="M437" s="8"/>
      <c r="N437" s="8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customHeight="1" x14ac:dyDescent="0.25">
      <c r="A438" s="60">
        <v>19</v>
      </c>
      <c r="B438" s="11" t="s">
        <v>1283</v>
      </c>
      <c r="C438" s="68"/>
      <c r="D438" s="11" t="s">
        <v>979</v>
      </c>
      <c r="E438" s="8"/>
      <c r="F438" s="8" t="s">
        <v>1353</v>
      </c>
      <c r="G438" s="8"/>
      <c r="H438" s="8" t="s">
        <v>1350</v>
      </c>
      <c r="I438" s="8"/>
      <c r="J438" s="8"/>
      <c r="K438" s="8"/>
      <c r="L438" s="164" t="s">
        <v>1880</v>
      </c>
      <c r="M438" s="8" t="str">
        <f t="shared" si="11"/>
        <v>YES</v>
      </c>
      <c r="N438" s="8" t="str">
        <f t="shared" si="12"/>
        <v>YES</v>
      </c>
      <c r="O438" s="5"/>
      <c r="P438" s="5"/>
      <c r="Q438" s="5"/>
      <c r="R438" s="5"/>
      <c r="S438" s="5"/>
      <c r="T438" s="5"/>
      <c r="U438" s="5">
        <v>1</v>
      </c>
      <c r="V438" s="5"/>
      <c r="W438" s="5"/>
      <c r="X438" s="5"/>
      <c r="Y438" s="5"/>
    </row>
    <row r="439" spans="1:25" ht="21" customHeight="1" x14ac:dyDescent="0.25">
      <c r="A439" s="60">
        <v>19</v>
      </c>
      <c r="B439" s="11" t="s">
        <v>1283</v>
      </c>
      <c r="C439" s="68"/>
      <c r="D439" s="11" t="s">
        <v>980</v>
      </c>
      <c r="E439" s="8"/>
      <c r="F439" s="8"/>
      <c r="G439" s="8"/>
      <c r="H439" s="8" t="s">
        <v>1350</v>
      </c>
      <c r="I439" s="8"/>
      <c r="J439" s="8"/>
      <c r="K439" s="8"/>
      <c r="L439" s="164" t="s">
        <v>1880</v>
      </c>
      <c r="M439" s="8" t="str">
        <f t="shared" si="11"/>
        <v>YES</v>
      </c>
      <c r="N439" s="8" t="str">
        <f t="shared" si="12"/>
        <v>YES</v>
      </c>
      <c r="O439" s="5"/>
      <c r="P439" s="5"/>
      <c r="Q439" s="5"/>
      <c r="R439" s="5"/>
      <c r="S439" s="5"/>
      <c r="T439" s="5"/>
      <c r="U439" s="5">
        <v>1</v>
      </c>
      <c r="V439" s="5"/>
      <c r="W439" s="5"/>
      <c r="X439" s="5"/>
      <c r="Y439" s="5"/>
    </row>
    <row r="440" spans="1:25" ht="21" customHeight="1" x14ac:dyDescent="0.25">
      <c r="A440" s="60">
        <v>19</v>
      </c>
      <c r="B440" s="11" t="s">
        <v>1284</v>
      </c>
      <c r="C440" s="68"/>
      <c r="D440" s="11" t="s">
        <v>981</v>
      </c>
      <c r="E440" s="8"/>
      <c r="F440" s="8"/>
      <c r="G440" s="8"/>
      <c r="H440" s="8" t="s">
        <v>1350</v>
      </c>
      <c r="I440" s="8"/>
      <c r="J440" s="8"/>
      <c r="K440" s="8"/>
      <c r="L440" s="164" t="s">
        <v>1880</v>
      </c>
      <c r="M440" s="8" t="str">
        <f t="shared" si="11"/>
        <v>YES</v>
      </c>
      <c r="N440" s="8" t="str">
        <f t="shared" si="12"/>
        <v>YES</v>
      </c>
      <c r="O440" s="6"/>
      <c r="P440" s="6"/>
      <c r="Q440" s="5">
        <v>1</v>
      </c>
      <c r="R440" s="5">
        <v>1</v>
      </c>
      <c r="S440" s="5"/>
      <c r="T440" s="5"/>
      <c r="U440" s="5"/>
      <c r="V440" s="5"/>
      <c r="W440" s="5"/>
      <c r="X440" s="5"/>
      <c r="Y440" s="5"/>
    </row>
    <row r="441" spans="1:25" ht="21" customHeight="1" x14ac:dyDescent="0.25">
      <c r="A441" s="60">
        <v>19</v>
      </c>
      <c r="B441" s="11" t="s">
        <v>1284</v>
      </c>
      <c r="C441" s="68" t="s">
        <v>72</v>
      </c>
      <c r="D441" s="11" t="s">
        <v>982</v>
      </c>
      <c r="E441" s="8"/>
      <c r="F441" s="8"/>
      <c r="G441" s="8"/>
      <c r="H441" s="8" t="s">
        <v>1350</v>
      </c>
      <c r="I441" s="8"/>
      <c r="J441" s="8"/>
      <c r="K441" s="8"/>
      <c r="L441" s="164" t="s">
        <v>1880</v>
      </c>
      <c r="M441" s="8" t="str">
        <f t="shared" si="11"/>
        <v>YES</v>
      </c>
      <c r="N441" s="8" t="str">
        <f t="shared" si="12"/>
        <v>YES</v>
      </c>
      <c r="O441" s="5"/>
      <c r="P441" s="5"/>
      <c r="Q441" s="5"/>
      <c r="R441" s="5">
        <v>1</v>
      </c>
      <c r="S441" s="5"/>
      <c r="T441" s="5"/>
      <c r="U441" s="5"/>
      <c r="V441" s="5"/>
      <c r="W441" s="5"/>
      <c r="X441" s="5"/>
      <c r="Y441" s="5"/>
    </row>
    <row r="442" spans="1:25" ht="21" customHeight="1" x14ac:dyDescent="0.25">
      <c r="A442" s="60">
        <v>19</v>
      </c>
      <c r="B442" s="11" t="s">
        <v>1285</v>
      </c>
      <c r="C442" s="68" t="s">
        <v>72</v>
      </c>
      <c r="D442" s="11" t="s">
        <v>983</v>
      </c>
      <c r="E442" s="8"/>
      <c r="F442" s="8"/>
      <c r="G442" s="8"/>
      <c r="H442" s="8" t="s">
        <v>1350</v>
      </c>
      <c r="I442" s="8"/>
      <c r="J442" s="8"/>
      <c r="K442" s="8"/>
      <c r="L442" s="164" t="s">
        <v>1880</v>
      </c>
      <c r="M442" s="8" t="str">
        <f t="shared" si="11"/>
        <v>YES</v>
      </c>
      <c r="N442" s="8" t="str">
        <f t="shared" si="12"/>
        <v>YES</v>
      </c>
      <c r="O442" s="5"/>
      <c r="P442" s="5"/>
      <c r="Q442" s="5"/>
      <c r="R442" s="5"/>
      <c r="S442" s="5"/>
      <c r="T442" s="5"/>
      <c r="U442" s="5">
        <v>1</v>
      </c>
      <c r="V442" s="5"/>
      <c r="W442" s="5"/>
      <c r="X442" s="5"/>
      <c r="Y442" s="5"/>
    </row>
    <row r="443" spans="1:25" ht="21" customHeight="1" x14ac:dyDescent="0.25">
      <c r="A443" s="60">
        <v>19</v>
      </c>
      <c r="B443" s="11" t="s">
        <v>1285</v>
      </c>
      <c r="C443" s="68"/>
      <c r="D443" s="11" t="s">
        <v>978</v>
      </c>
      <c r="E443" s="8"/>
      <c r="F443" s="8"/>
      <c r="G443" s="8"/>
      <c r="H443" s="8" t="s">
        <v>1350</v>
      </c>
      <c r="I443" s="8"/>
      <c r="J443" s="8"/>
      <c r="K443" s="8"/>
      <c r="L443" s="164" t="s">
        <v>1880</v>
      </c>
      <c r="M443" s="8" t="str">
        <f t="shared" si="11"/>
        <v>YES</v>
      </c>
      <c r="N443" s="8" t="str">
        <f t="shared" si="12"/>
        <v>YES</v>
      </c>
      <c r="O443" s="5"/>
      <c r="P443" s="5"/>
      <c r="Q443" s="5"/>
      <c r="R443" s="5"/>
      <c r="S443" s="5"/>
      <c r="T443" s="5"/>
      <c r="U443" s="5">
        <v>1</v>
      </c>
      <c r="V443" s="5"/>
      <c r="W443" s="5"/>
      <c r="X443" s="5"/>
      <c r="Y443" s="5"/>
    </row>
    <row r="444" spans="1:25" ht="21" customHeight="1" x14ac:dyDescent="0.25">
      <c r="A444" s="60">
        <v>19</v>
      </c>
      <c r="B444" s="11" t="s">
        <v>1451</v>
      </c>
      <c r="C444" s="68">
        <v>17921</v>
      </c>
      <c r="D444" s="11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customHeight="1" x14ac:dyDescent="0.25">
      <c r="A445" s="60">
        <v>19</v>
      </c>
      <c r="B445" s="11" t="s">
        <v>1286</v>
      </c>
      <c r="C445" s="68"/>
      <c r="D445" s="11" t="s">
        <v>963</v>
      </c>
      <c r="E445" s="8"/>
      <c r="F445" s="8"/>
      <c r="G445" s="8"/>
      <c r="H445" s="8" t="s">
        <v>1350</v>
      </c>
      <c r="I445" s="8"/>
      <c r="J445" s="8"/>
      <c r="K445" s="8"/>
      <c r="L445" s="164" t="s">
        <v>1880</v>
      </c>
      <c r="M445" s="8" t="str">
        <f t="shared" si="11"/>
        <v>YES</v>
      </c>
      <c r="N445" s="8" t="str">
        <f t="shared" si="12"/>
        <v>YES</v>
      </c>
      <c r="O445" s="5"/>
      <c r="P445" s="5"/>
      <c r="Q445" s="5">
        <v>1</v>
      </c>
      <c r="R445" s="5"/>
      <c r="S445" s="5"/>
      <c r="T445" s="5"/>
      <c r="U445" s="5"/>
      <c r="V445" s="5"/>
      <c r="W445" s="5"/>
      <c r="X445" s="5"/>
      <c r="Y445" s="5"/>
    </row>
    <row r="446" spans="1:25" ht="21" customHeight="1" x14ac:dyDescent="0.25">
      <c r="A446" s="60">
        <v>19</v>
      </c>
      <c r="B446" s="11" t="s">
        <v>1286</v>
      </c>
      <c r="C446" s="68"/>
      <c r="D446" s="11" t="s">
        <v>964</v>
      </c>
      <c r="E446" s="8"/>
      <c r="F446" s="8" t="s">
        <v>1353</v>
      </c>
      <c r="G446" s="8"/>
      <c r="H446" s="8"/>
      <c r="I446" s="8"/>
      <c r="J446" s="8"/>
      <c r="K446" s="8"/>
      <c r="L446" s="164" t="s">
        <v>1880</v>
      </c>
      <c r="M446" s="8" t="str">
        <f t="shared" si="11"/>
        <v>YES</v>
      </c>
      <c r="N446" s="8" t="str">
        <f t="shared" si="12"/>
        <v>YES</v>
      </c>
      <c r="O446" s="5"/>
      <c r="P446" s="5">
        <v>1</v>
      </c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customHeight="1" x14ac:dyDescent="0.25">
      <c r="A447" s="60">
        <v>19</v>
      </c>
      <c r="B447" s="11" t="s">
        <v>1287</v>
      </c>
      <c r="C447" s="68"/>
      <c r="D447" s="11" t="s">
        <v>965</v>
      </c>
      <c r="E447" s="8"/>
      <c r="F447" s="8"/>
      <c r="G447" s="8"/>
      <c r="H447" s="8" t="s">
        <v>1350</v>
      </c>
      <c r="I447" s="8"/>
      <c r="J447" s="8"/>
      <c r="K447" s="8"/>
      <c r="L447" s="164" t="s">
        <v>1880</v>
      </c>
      <c r="M447" s="8" t="str">
        <f t="shared" si="11"/>
        <v>YES</v>
      </c>
      <c r="N447" s="8" t="str">
        <f t="shared" si="12"/>
        <v>YES</v>
      </c>
      <c r="O447" s="5"/>
      <c r="P447" s="5"/>
      <c r="Q447" s="5">
        <v>1</v>
      </c>
      <c r="R447" s="5"/>
      <c r="S447" s="5"/>
      <c r="T447" s="5"/>
      <c r="U447" s="5"/>
      <c r="V447" s="5"/>
      <c r="W447" s="5"/>
      <c r="X447" s="5"/>
      <c r="Y447" s="5"/>
    </row>
    <row r="448" spans="1:25" ht="21" customHeight="1" x14ac:dyDescent="0.25">
      <c r="A448" s="60">
        <v>19</v>
      </c>
      <c r="B448" s="11" t="s">
        <v>1287</v>
      </c>
      <c r="C448" s="68" t="s">
        <v>72</v>
      </c>
      <c r="D448" s="11" t="s">
        <v>966</v>
      </c>
      <c r="E448" s="8"/>
      <c r="F448" s="8"/>
      <c r="G448" s="8"/>
      <c r="H448" s="8" t="s">
        <v>1350</v>
      </c>
      <c r="I448" s="8"/>
      <c r="J448" s="8"/>
      <c r="K448" s="8"/>
      <c r="L448" s="164" t="s">
        <v>1880</v>
      </c>
      <c r="M448" s="8" t="str">
        <f t="shared" si="11"/>
        <v>YES</v>
      </c>
      <c r="N448" s="8" t="str">
        <f t="shared" si="12"/>
        <v>YES</v>
      </c>
      <c r="O448" s="5"/>
      <c r="P448" s="5"/>
      <c r="Q448" s="5">
        <v>1</v>
      </c>
      <c r="R448" s="5"/>
      <c r="S448" s="5"/>
      <c r="T448" s="5"/>
      <c r="U448" s="5"/>
      <c r="V448" s="5"/>
      <c r="W448" s="5"/>
      <c r="X448" s="5"/>
      <c r="Y448" s="5"/>
    </row>
    <row r="449" spans="1:25" ht="21" customHeight="1" x14ac:dyDescent="0.25">
      <c r="A449" s="60">
        <v>19</v>
      </c>
      <c r="B449" s="11" t="s">
        <v>1288</v>
      </c>
      <c r="C449" s="68" t="s">
        <v>72</v>
      </c>
      <c r="D449" s="11" t="s">
        <v>967</v>
      </c>
      <c r="E449" s="8"/>
      <c r="F449" s="8"/>
      <c r="G449" s="8"/>
      <c r="H449" s="8" t="s">
        <v>1350</v>
      </c>
      <c r="I449" s="8"/>
      <c r="J449" s="8"/>
      <c r="K449" s="8"/>
      <c r="L449" s="164" t="s">
        <v>1880</v>
      </c>
      <c r="M449" s="8" t="str">
        <f t="shared" si="11"/>
        <v>YES</v>
      </c>
      <c r="N449" s="8" t="str">
        <f t="shared" si="12"/>
        <v>YES</v>
      </c>
      <c r="O449" s="5"/>
      <c r="P449" s="5"/>
      <c r="Q449" s="5">
        <v>1</v>
      </c>
      <c r="R449" s="5"/>
      <c r="S449" s="5"/>
      <c r="T449" s="5"/>
      <c r="U449" s="5"/>
      <c r="V449" s="5"/>
      <c r="W449" s="5"/>
      <c r="X449" s="5"/>
      <c r="Y449" s="5"/>
    </row>
    <row r="450" spans="1:25" ht="21" customHeight="1" x14ac:dyDescent="0.25">
      <c r="A450" s="60">
        <v>19</v>
      </c>
      <c r="B450" s="11" t="s">
        <v>1288</v>
      </c>
      <c r="C450" s="68"/>
      <c r="D450" s="11" t="s">
        <v>968</v>
      </c>
      <c r="E450" s="8"/>
      <c r="F450" s="8"/>
      <c r="G450" s="8"/>
      <c r="H450" s="8" t="s">
        <v>1350</v>
      </c>
      <c r="I450" s="8"/>
      <c r="J450" s="8"/>
      <c r="K450" s="8"/>
      <c r="L450" s="164" t="s">
        <v>1880</v>
      </c>
      <c r="M450" s="8" t="str">
        <f t="shared" si="11"/>
        <v>YES</v>
      </c>
      <c r="N450" s="8" t="str">
        <f t="shared" si="12"/>
        <v>YES</v>
      </c>
      <c r="O450" s="5"/>
      <c r="P450" s="5"/>
      <c r="Q450" s="5"/>
      <c r="R450" s="5"/>
      <c r="S450" s="5"/>
      <c r="T450" s="5"/>
      <c r="U450" s="5">
        <v>1</v>
      </c>
      <c r="V450" s="5"/>
      <c r="W450" s="5"/>
      <c r="X450" s="5"/>
      <c r="Y450" s="5"/>
    </row>
    <row r="451" spans="1:25" ht="21" customHeight="1" x14ac:dyDescent="0.25">
      <c r="A451" s="60">
        <v>18</v>
      </c>
      <c r="B451" s="11" t="s">
        <v>1452</v>
      </c>
      <c r="C451" s="68">
        <v>17773</v>
      </c>
      <c r="D451" s="11"/>
      <c r="E451" s="8"/>
      <c r="F451" s="8"/>
      <c r="G451" s="8"/>
      <c r="H451" s="8"/>
      <c r="I451" s="8"/>
      <c r="J451" s="8"/>
      <c r="K451" s="8"/>
      <c r="L451" s="9"/>
      <c r="M451" s="8"/>
      <c r="N451" s="8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customHeight="1" x14ac:dyDescent="0.25">
      <c r="A452" s="60">
        <v>19</v>
      </c>
      <c r="B452" s="11" t="s">
        <v>1289</v>
      </c>
      <c r="C452" s="68"/>
      <c r="D452" s="11" t="s">
        <v>969</v>
      </c>
      <c r="E452" s="8"/>
      <c r="F452" s="8"/>
      <c r="G452" s="8"/>
      <c r="H452" s="8" t="s">
        <v>1350</v>
      </c>
      <c r="I452" s="8"/>
      <c r="J452" s="8"/>
      <c r="K452" s="8"/>
      <c r="L452" s="164" t="s">
        <v>1880</v>
      </c>
      <c r="M452" s="8" t="str">
        <f t="shared" si="11"/>
        <v>YES</v>
      </c>
      <c r="N452" s="8" t="str">
        <f t="shared" si="12"/>
        <v>YES</v>
      </c>
      <c r="O452" s="5"/>
      <c r="P452" s="5"/>
      <c r="Q452" s="5"/>
      <c r="R452" s="5"/>
      <c r="S452" s="5"/>
      <c r="T452" s="5"/>
      <c r="U452" s="5">
        <v>1</v>
      </c>
      <c r="V452" s="5"/>
      <c r="W452" s="5"/>
      <c r="X452" s="5"/>
      <c r="Y452" s="5"/>
    </row>
    <row r="453" spans="1:25" ht="21" customHeight="1" x14ac:dyDescent="0.25">
      <c r="A453" s="60">
        <v>19</v>
      </c>
      <c r="B453" s="11" t="s">
        <v>1289</v>
      </c>
      <c r="C453" s="68"/>
      <c r="D453" s="11" t="s">
        <v>970</v>
      </c>
      <c r="E453" s="8"/>
      <c r="F453" s="8"/>
      <c r="G453" s="8"/>
      <c r="H453" s="8"/>
      <c r="I453" s="8" t="s">
        <v>1350</v>
      </c>
      <c r="J453" s="8"/>
      <c r="K453" s="8"/>
      <c r="L453" s="164" t="s">
        <v>1880</v>
      </c>
      <c r="M453" s="8" t="str">
        <f t="shared" si="11"/>
        <v>YES</v>
      </c>
      <c r="N453" s="8" t="str">
        <f t="shared" si="12"/>
        <v>YES</v>
      </c>
      <c r="O453" s="5"/>
      <c r="P453" s="5"/>
      <c r="Q453" s="5"/>
      <c r="R453" s="5"/>
      <c r="S453" s="5"/>
      <c r="T453" s="5"/>
      <c r="U453" s="5">
        <v>1</v>
      </c>
      <c r="V453" s="5"/>
      <c r="W453" s="5"/>
      <c r="X453" s="5"/>
      <c r="Y453" s="5"/>
    </row>
    <row r="454" spans="1:25" ht="21" customHeight="1" x14ac:dyDescent="0.25">
      <c r="A454" s="60">
        <v>19</v>
      </c>
      <c r="B454" s="11" t="s">
        <v>1290</v>
      </c>
      <c r="C454" s="68"/>
      <c r="D454" s="11" t="s">
        <v>971</v>
      </c>
      <c r="E454" s="8"/>
      <c r="F454" s="8"/>
      <c r="G454" s="8"/>
      <c r="H454" s="8" t="s">
        <v>1350</v>
      </c>
      <c r="I454" s="8"/>
      <c r="J454" s="8"/>
      <c r="K454" s="8"/>
      <c r="L454" s="164" t="s">
        <v>1880</v>
      </c>
      <c r="M454" s="8" t="str">
        <f t="shared" si="11"/>
        <v>YES</v>
      </c>
      <c r="N454" s="8" t="str">
        <f t="shared" si="12"/>
        <v>YES</v>
      </c>
      <c r="O454" s="5"/>
      <c r="P454" s="5"/>
      <c r="Q454" s="5"/>
      <c r="R454" s="5"/>
      <c r="S454" s="5"/>
      <c r="T454" s="5"/>
      <c r="U454" s="5">
        <v>1</v>
      </c>
      <c r="V454" s="5"/>
      <c r="W454" s="5"/>
      <c r="X454" s="5"/>
      <c r="Y454" s="5"/>
    </row>
    <row r="455" spans="1:25" ht="21" customHeight="1" x14ac:dyDescent="0.25">
      <c r="A455" s="60">
        <v>19</v>
      </c>
      <c r="B455" s="11" t="s">
        <v>1290</v>
      </c>
      <c r="C455" s="68"/>
      <c r="D455" s="11" t="s">
        <v>972</v>
      </c>
      <c r="E455" s="8"/>
      <c r="F455" s="8"/>
      <c r="G455" s="8"/>
      <c r="H455" s="8" t="s">
        <v>1350</v>
      </c>
      <c r="I455" s="8"/>
      <c r="J455" s="8"/>
      <c r="K455" s="8"/>
      <c r="L455" s="164" t="s">
        <v>1880</v>
      </c>
      <c r="M455" s="8" t="str">
        <f t="shared" si="11"/>
        <v>YES</v>
      </c>
      <c r="N455" s="8" t="str">
        <f t="shared" si="12"/>
        <v>YES</v>
      </c>
      <c r="O455" s="5"/>
      <c r="P455" s="5"/>
      <c r="Q455" s="5"/>
      <c r="R455" s="5">
        <v>1</v>
      </c>
      <c r="S455" s="5"/>
      <c r="T455" s="5"/>
      <c r="U455" s="5"/>
      <c r="V455" s="5"/>
      <c r="W455" s="5"/>
      <c r="X455" s="5"/>
      <c r="Y455" s="5"/>
    </row>
    <row r="456" spans="1:25" ht="21" customHeight="1" x14ac:dyDescent="0.25">
      <c r="A456" s="60">
        <v>19</v>
      </c>
      <c r="B456" s="11" t="s">
        <v>1291</v>
      </c>
      <c r="C456" s="68" t="s">
        <v>72</v>
      </c>
      <c r="D456" s="11" t="s">
        <v>973</v>
      </c>
      <c r="E456" s="8"/>
      <c r="F456" s="8"/>
      <c r="G456" s="8"/>
      <c r="H456" s="8" t="s">
        <v>1350</v>
      </c>
      <c r="I456" s="8"/>
      <c r="J456" s="8"/>
      <c r="K456" s="8"/>
      <c r="L456" s="164" t="s">
        <v>1880</v>
      </c>
      <c r="M456" s="8" t="str">
        <f t="shared" si="11"/>
        <v>YES</v>
      </c>
      <c r="N456" s="8" t="str">
        <f t="shared" si="12"/>
        <v>YES</v>
      </c>
      <c r="O456" s="5"/>
      <c r="P456" s="5"/>
      <c r="Q456" s="5"/>
      <c r="R456" s="5"/>
      <c r="S456" s="5"/>
      <c r="T456" s="5"/>
      <c r="U456" s="5">
        <v>1</v>
      </c>
      <c r="V456" s="5"/>
      <c r="W456" s="5"/>
      <c r="X456" s="5"/>
      <c r="Y456" s="5"/>
    </row>
    <row r="457" spans="1:25" ht="21" customHeight="1" x14ac:dyDescent="0.25">
      <c r="A457" s="60">
        <v>19</v>
      </c>
      <c r="B457" s="11" t="s">
        <v>1291</v>
      </c>
      <c r="C457" s="68"/>
      <c r="D457" s="11" t="s">
        <v>974</v>
      </c>
      <c r="E457" s="8"/>
      <c r="F457" s="8"/>
      <c r="G457" s="8"/>
      <c r="H457" s="8" t="s">
        <v>1350</v>
      </c>
      <c r="I457" s="8"/>
      <c r="J457" s="8"/>
      <c r="K457" s="8"/>
      <c r="L457" s="164" t="s">
        <v>1880</v>
      </c>
      <c r="M457" s="8" t="str">
        <f t="shared" ref="M457:M521" si="13">IF(AND(ISBLANK(E457),ISBLANK(F457),ISBLANK(G457),ISBLANK(H457),ISBLANK(I457),ISBLANK(J457)),"","YES")</f>
        <v>YES</v>
      </c>
      <c r="N457" s="8" t="str">
        <f t="shared" ref="N457:N521" si="14">IF(AND(ISBLANK(E457),ISBLANK(F457),ISBLANK(G457),ISBLANK(H457),ISBLANK(I457),ISBLANK(J457),ISBLANK(K457)),"","YES")</f>
        <v>YES</v>
      </c>
      <c r="O457" s="5"/>
      <c r="P457" s="5"/>
      <c r="Q457" s="5"/>
      <c r="R457" s="5"/>
      <c r="S457" s="5"/>
      <c r="T457" s="5"/>
      <c r="U457" s="5">
        <v>1</v>
      </c>
      <c r="V457" s="5"/>
      <c r="W457" s="5"/>
      <c r="X457" s="5"/>
      <c r="Y457" s="5"/>
    </row>
    <row r="458" spans="1:25" ht="21" customHeight="1" x14ac:dyDescent="0.25">
      <c r="A458" s="60">
        <v>19</v>
      </c>
      <c r="B458" s="11" t="s">
        <v>1453</v>
      </c>
      <c r="C458" s="68">
        <v>17882</v>
      </c>
      <c r="D458" s="11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customHeight="1" x14ac:dyDescent="0.25">
      <c r="A459" s="60">
        <v>19</v>
      </c>
      <c r="B459" s="11" t="s">
        <v>1292</v>
      </c>
      <c r="C459" s="68"/>
      <c r="D459" s="11" t="s">
        <v>975</v>
      </c>
      <c r="E459" s="8"/>
      <c r="F459" s="8"/>
      <c r="G459" s="8"/>
      <c r="H459" s="8"/>
      <c r="I459" s="8"/>
      <c r="J459" s="8"/>
      <c r="K459" s="8"/>
      <c r="L459" s="9"/>
      <c r="M459" s="8" t="str">
        <f t="shared" si="13"/>
        <v/>
      </c>
      <c r="N459" s="8" t="str">
        <f t="shared" si="14"/>
        <v/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21" customHeight="1" x14ac:dyDescent="0.25">
      <c r="A460" s="60">
        <v>19</v>
      </c>
      <c r="B460" s="11" t="s">
        <v>1292</v>
      </c>
      <c r="C460" s="68"/>
      <c r="D460" s="11" t="s">
        <v>976</v>
      </c>
      <c r="E460" s="8"/>
      <c r="F460" s="8"/>
      <c r="G460" s="8"/>
      <c r="H460" s="8"/>
      <c r="I460" s="8"/>
      <c r="J460" s="8"/>
      <c r="K460" s="8"/>
      <c r="L460" s="9"/>
      <c r="M460" s="8" t="str">
        <f t="shared" si="13"/>
        <v/>
      </c>
      <c r="N460" s="8" t="str">
        <f t="shared" si="14"/>
        <v/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21" customHeight="1" x14ac:dyDescent="0.25">
      <c r="A461" s="60">
        <v>19</v>
      </c>
      <c r="B461" s="11" t="s">
        <v>1293</v>
      </c>
      <c r="C461" s="68"/>
      <c r="D461" s="11" t="s">
        <v>977</v>
      </c>
      <c r="E461" s="8"/>
      <c r="F461" s="8"/>
      <c r="G461" s="8"/>
      <c r="H461" s="8" t="s">
        <v>1350</v>
      </c>
      <c r="I461" s="8"/>
      <c r="J461" s="8"/>
      <c r="K461" s="8"/>
      <c r="L461" s="164" t="s">
        <v>1880</v>
      </c>
      <c r="M461" s="8" t="str">
        <f t="shared" si="13"/>
        <v>YES</v>
      </c>
      <c r="N461" s="8" t="str">
        <f t="shared" si="14"/>
        <v>YES</v>
      </c>
      <c r="O461" s="5"/>
      <c r="P461" s="5"/>
      <c r="Q461" s="5">
        <v>1</v>
      </c>
      <c r="R461" s="5"/>
      <c r="S461" s="5"/>
      <c r="T461" s="5"/>
      <c r="U461" s="5"/>
      <c r="V461" s="5"/>
      <c r="W461" s="5"/>
      <c r="X461" s="5"/>
      <c r="Y461" s="5"/>
    </row>
    <row r="462" spans="1:25" ht="21" customHeight="1" x14ac:dyDescent="0.25">
      <c r="A462" s="60">
        <v>19</v>
      </c>
      <c r="B462" s="11" t="s">
        <v>1293</v>
      </c>
      <c r="C462" s="68" t="s">
        <v>72</v>
      </c>
      <c r="D462" s="11" t="s">
        <v>962</v>
      </c>
      <c r="E462" s="8"/>
      <c r="F462" s="8"/>
      <c r="G462" s="8"/>
      <c r="H462" s="8" t="s">
        <v>1350</v>
      </c>
      <c r="I462" s="8"/>
      <c r="J462" s="8"/>
      <c r="K462" s="8"/>
      <c r="L462" s="164" t="s">
        <v>1880</v>
      </c>
      <c r="M462" s="8" t="str">
        <f t="shared" si="13"/>
        <v>YES</v>
      </c>
      <c r="N462" s="8" t="str">
        <f t="shared" si="14"/>
        <v>YES</v>
      </c>
      <c r="O462" s="5"/>
      <c r="P462" s="5"/>
      <c r="Q462" s="5"/>
      <c r="R462" s="5"/>
      <c r="S462" s="5"/>
      <c r="T462" s="5"/>
      <c r="U462" s="5">
        <v>1</v>
      </c>
      <c r="V462" s="5"/>
      <c r="W462" s="5"/>
      <c r="X462" s="5"/>
      <c r="Y462" s="5"/>
    </row>
    <row r="463" spans="1:25" ht="21" customHeight="1" x14ac:dyDescent="0.25">
      <c r="A463" s="60">
        <v>19</v>
      </c>
      <c r="B463" s="11" t="s">
        <v>1294</v>
      </c>
      <c r="C463" s="68" t="s">
        <v>72</v>
      </c>
      <c r="D463" s="11" t="s">
        <v>979</v>
      </c>
      <c r="E463" s="8"/>
      <c r="F463" s="8"/>
      <c r="G463" s="8"/>
      <c r="H463" s="8" t="s">
        <v>1350</v>
      </c>
      <c r="I463" s="8"/>
      <c r="J463" s="8"/>
      <c r="K463" s="8"/>
      <c r="L463" s="164" t="s">
        <v>1880</v>
      </c>
      <c r="M463" s="8" t="str">
        <f t="shared" si="13"/>
        <v>YES</v>
      </c>
      <c r="N463" s="8" t="str">
        <f t="shared" si="14"/>
        <v>YES</v>
      </c>
      <c r="O463" s="6"/>
      <c r="P463" s="6"/>
      <c r="Q463" s="5"/>
      <c r="R463" s="5"/>
      <c r="S463" s="5"/>
      <c r="T463" s="5"/>
      <c r="U463" s="5">
        <v>1</v>
      </c>
      <c r="V463" s="5"/>
      <c r="W463" s="5"/>
      <c r="X463" s="5"/>
      <c r="Y463" s="5"/>
    </row>
    <row r="464" spans="1:25" ht="21" customHeight="1" x14ac:dyDescent="0.25">
      <c r="A464" s="60">
        <v>20</v>
      </c>
      <c r="B464" s="11" t="s">
        <v>1454</v>
      </c>
      <c r="C464" s="68">
        <v>17897</v>
      </c>
      <c r="D464" s="11"/>
      <c r="E464" s="8"/>
      <c r="F464" s="8"/>
      <c r="G464" s="8"/>
      <c r="H464" s="8"/>
      <c r="I464" s="8"/>
      <c r="J464" s="8"/>
      <c r="K464" s="8"/>
      <c r="L464" s="9"/>
      <c r="M464" s="8"/>
      <c r="N464" s="8"/>
      <c r="O464" s="6"/>
      <c r="P464" s="6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21" customHeight="1" x14ac:dyDescent="0.25">
      <c r="A465" s="60">
        <v>20</v>
      </c>
      <c r="B465" s="11" t="s">
        <v>1295</v>
      </c>
      <c r="C465" s="68"/>
      <c r="D465" s="11" t="s">
        <v>958</v>
      </c>
      <c r="E465" s="8"/>
      <c r="F465" s="8"/>
      <c r="G465" s="8"/>
      <c r="H465" s="8"/>
      <c r="I465" s="8"/>
      <c r="J465" s="8"/>
      <c r="K465" s="8"/>
      <c r="L465" s="9"/>
      <c r="M465" s="8" t="str">
        <f t="shared" si="13"/>
        <v/>
      </c>
      <c r="N465" s="8" t="str">
        <f t="shared" si="14"/>
        <v/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customHeight="1" x14ac:dyDescent="0.25">
      <c r="A466" s="60">
        <v>20</v>
      </c>
      <c r="B466" s="11" t="s">
        <v>1295</v>
      </c>
      <c r="C466" s="68" t="s">
        <v>72</v>
      </c>
      <c r="D466" s="11" t="s">
        <v>959</v>
      </c>
      <c r="E466" s="8"/>
      <c r="F466" s="8"/>
      <c r="G466" s="8"/>
      <c r="H466" s="8" t="s">
        <v>1350</v>
      </c>
      <c r="I466" s="8"/>
      <c r="J466" s="8"/>
      <c r="K466" s="8"/>
      <c r="L466" s="164" t="s">
        <v>1880</v>
      </c>
      <c r="M466" s="8" t="str">
        <f t="shared" si="13"/>
        <v>YES</v>
      </c>
      <c r="N466" s="8" t="str">
        <f t="shared" si="14"/>
        <v>YES</v>
      </c>
      <c r="O466" s="5"/>
      <c r="P466" s="5"/>
      <c r="Q466" s="5"/>
      <c r="R466" s="5">
        <v>1</v>
      </c>
      <c r="S466" s="5"/>
      <c r="T466" s="5"/>
      <c r="U466" s="5"/>
      <c r="V466" s="5"/>
      <c r="W466" s="5"/>
      <c r="X466" s="5"/>
      <c r="Y466" s="5"/>
    </row>
    <row r="467" spans="1:25" ht="21" customHeight="1" x14ac:dyDescent="0.25">
      <c r="A467" s="60">
        <v>20</v>
      </c>
      <c r="B467" s="11" t="s">
        <v>1296</v>
      </c>
      <c r="C467" s="68" t="s">
        <v>72</v>
      </c>
      <c r="D467" s="11" t="s">
        <v>960</v>
      </c>
      <c r="E467" s="8"/>
      <c r="F467" s="8"/>
      <c r="G467" s="8"/>
      <c r="H467" s="8"/>
      <c r="I467" s="8"/>
      <c r="J467" s="8"/>
      <c r="K467" s="8"/>
      <c r="L467" s="9"/>
      <c r="M467" s="8" t="str">
        <f t="shared" si="13"/>
        <v/>
      </c>
      <c r="N467" s="8" t="str">
        <f t="shared" si="14"/>
        <v/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customHeight="1" x14ac:dyDescent="0.25">
      <c r="A468" s="60">
        <v>20</v>
      </c>
      <c r="B468" s="11" t="s">
        <v>1296</v>
      </c>
      <c r="C468" s="68"/>
      <c r="D468" s="11" t="s">
        <v>956</v>
      </c>
      <c r="E468" s="8"/>
      <c r="F468" s="8"/>
      <c r="G468" s="8"/>
      <c r="H468" s="8"/>
      <c r="I468" s="8"/>
      <c r="J468" s="8"/>
      <c r="K468" s="8"/>
      <c r="L468" s="9"/>
      <c r="M468" s="8" t="str">
        <f t="shared" si="13"/>
        <v/>
      </c>
      <c r="N468" s="8" t="str">
        <f t="shared" si="14"/>
        <v/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customHeight="1" x14ac:dyDescent="0.25">
      <c r="A469" s="60">
        <v>20</v>
      </c>
      <c r="B469" s="11" t="s">
        <v>1297</v>
      </c>
      <c r="C469" s="68"/>
      <c r="D469" s="11" t="s">
        <v>961</v>
      </c>
      <c r="E469" s="8"/>
      <c r="F469" s="8"/>
      <c r="G469" s="8"/>
      <c r="H469" s="8"/>
      <c r="I469" s="8" t="s">
        <v>1362</v>
      </c>
      <c r="J469" s="8"/>
      <c r="K469" s="8"/>
      <c r="L469" s="164" t="s">
        <v>1880</v>
      </c>
      <c r="M469" s="8" t="str">
        <f t="shared" si="13"/>
        <v>YES</v>
      </c>
      <c r="N469" s="8" t="str">
        <f t="shared" si="14"/>
        <v>YES</v>
      </c>
      <c r="O469" s="5"/>
      <c r="P469" s="5"/>
      <c r="Q469" s="5"/>
      <c r="R469" s="5"/>
      <c r="S469" s="5"/>
      <c r="T469" s="5"/>
      <c r="U469" s="5"/>
      <c r="V469" s="5"/>
      <c r="W469" s="5"/>
      <c r="X469" s="5">
        <v>1</v>
      </c>
      <c r="Y469" s="5"/>
    </row>
    <row r="470" spans="1:25" ht="21" customHeight="1" x14ac:dyDescent="0.25">
      <c r="A470" s="60">
        <v>20</v>
      </c>
      <c r="B470" s="11" t="s">
        <v>1297</v>
      </c>
      <c r="C470" s="68"/>
      <c r="D470" s="11" t="s">
        <v>957</v>
      </c>
      <c r="E470" s="8"/>
      <c r="F470" s="8"/>
      <c r="G470" s="8"/>
      <c r="H470" s="8"/>
      <c r="I470" s="8"/>
      <c r="J470" s="8"/>
      <c r="K470" s="8"/>
      <c r="L470" s="9"/>
      <c r="M470" s="8" t="str">
        <f t="shared" si="13"/>
        <v/>
      </c>
      <c r="N470" s="8" t="str">
        <f t="shared" si="14"/>
        <v/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1" customHeight="1" x14ac:dyDescent="0.25">
      <c r="A471" s="60">
        <v>20</v>
      </c>
      <c r="B471" s="11" t="s">
        <v>1455</v>
      </c>
      <c r="C471" s="68">
        <v>17774</v>
      </c>
      <c r="D471" s="11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customHeight="1" x14ac:dyDescent="0.25">
      <c r="A472" s="60">
        <v>20</v>
      </c>
      <c r="B472" s="11" t="s">
        <v>1298</v>
      </c>
      <c r="C472" s="68"/>
      <c r="D472" s="11" t="s">
        <v>940</v>
      </c>
      <c r="E472" s="8"/>
      <c r="F472" s="8"/>
      <c r="G472" s="8"/>
      <c r="H472" s="8" t="s">
        <v>1350</v>
      </c>
      <c r="I472" s="8"/>
      <c r="J472" s="8"/>
      <c r="K472" s="8"/>
      <c r="L472" s="164" t="s">
        <v>1880</v>
      </c>
      <c r="M472" s="8" t="str">
        <f t="shared" si="13"/>
        <v>YES</v>
      </c>
      <c r="N472" s="8" t="str">
        <f t="shared" si="14"/>
        <v>YES</v>
      </c>
      <c r="O472" s="5"/>
      <c r="P472" s="5"/>
      <c r="Q472" s="5"/>
      <c r="R472" s="5">
        <v>1</v>
      </c>
      <c r="S472" s="5"/>
      <c r="T472" s="5"/>
      <c r="U472" s="5"/>
      <c r="V472" s="5"/>
      <c r="W472" s="5"/>
      <c r="X472" s="5"/>
      <c r="Y472" s="5"/>
    </row>
    <row r="473" spans="1:25" ht="21" customHeight="1" x14ac:dyDescent="0.25">
      <c r="A473" s="60">
        <v>20</v>
      </c>
      <c r="B473" s="11" t="s">
        <v>1298</v>
      </c>
      <c r="C473" s="68"/>
      <c r="D473" s="11" t="s">
        <v>941</v>
      </c>
      <c r="E473" s="8"/>
      <c r="F473" s="8"/>
      <c r="G473" s="8"/>
      <c r="H473" s="8"/>
      <c r="I473" s="8"/>
      <c r="J473" s="8"/>
      <c r="K473" s="8"/>
      <c r="L473" s="9"/>
      <c r="M473" s="8" t="str">
        <f t="shared" si="13"/>
        <v/>
      </c>
      <c r="N473" s="8" t="str">
        <f t="shared" si="14"/>
        <v/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customHeight="1" x14ac:dyDescent="0.25">
      <c r="A474" s="60">
        <v>20</v>
      </c>
      <c r="B474" s="11" t="s">
        <v>1299</v>
      </c>
      <c r="C474" s="68"/>
      <c r="D474" s="11" t="s">
        <v>942</v>
      </c>
      <c r="E474" s="8"/>
      <c r="F474" s="8"/>
      <c r="G474" s="8"/>
      <c r="H474" s="8" t="s">
        <v>1350</v>
      </c>
      <c r="I474" s="8"/>
      <c r="J474" s="8"/>
      <c r="K474" s="8"/>
      <c r="L474" s="164" t="s">
        <v>1880</v>
      </c>
      <c r="M474" s="8" t="str">
        <f t="shared" si="13"/>
        <v>YES</v>
      </c>
      <c r="N474" s="8" t="str">
        <f t="shared" si="14"/>
        <v>YES</v>
      </c>
      <c r="O474" s="5"/>
      <c r="P474" s="5"/>
      <c r="Q474" s="5"/>
      <c r="R474" s="5">
        <v>1</v>
      </c>
      <c r="S474" s="5"/>
      <c r="T474" s="5"/>
      <c r="U474" s="5"/>
      <c r="V474" s="5"/>
      <c r="W474" s="5"/>
      <c r="X474" s="5"/>
      <c r="Y474" s="5"/>
    </row>
    <row r="475" spans="1:25" ht="21" customHeight="1" x14ac:dyDescent="0.25">
      <c r="A475" s="60">
        <v>20</v>
      </c>
      <c r="B475" s="11" t="s">
        <v>1299</v>
      </c>
      <c r="C475" s="68" t="s">
        <v>72</v>
      </c>
      <c r="D475" s="11" t="s">
        <v>943</v>
      </c>
      <c r="E475" s="8"/>
      <c r="F475" s="8"/>
      <c r="G475" s="8"/>
      <c r="H475" s="8" t="s">
        <v>1350</v>
      </c>
      <c r="I475" s="8"/>
      <c r="J475" s="8"/>
      <c r="K475" s="8"/>
      <c r="L475" s="164" t="s">
        <v>1880</v>
      </c>
      <c r="M475" s="8" t="str">
        <f t="shared" si="13"/>
        <v>YES</v>
      </c>
      <c r="N475" s="8" t="str">
        <f t="shared" si="14"/>
        <v>YES</v>
      </c>
      <c r="O475" s="6"/>
      <c r="P475" s="6"/>
      <c r="Q475" s="5"/>
      <c r="R475" s="5"/>
      <c r="S475" s="5"/>
      <c r="T475" s="5"/>
      <c r="U475" s="5">
        <v>1</v>
      </c>
      <c r="V475" s="5"/>
      <c r="W475" s="5"/>
      <c r="X475" s="5"/>
      <c r="Y475" s="5"/>
    </row>
    <row r="476" spans="1:25" ht="21" customHeight="1" x14ac:dyDescent="0.25">
      <c r="A476" s="60">
        <v>20</v>
      </c>
      <c r="B476" s="11" t="s">
        <v>1300</v>
      </c>
      <c r="C476" s="68" t="s">
        <v>72</v>
      </c>
      <c r="D476" s="11" t="s">
        <v>944</v>
      </c>
      <c r="E476" s="8"/>
      <c r="F476" s="8"/>
      <c r="G476" s="8"/>
      <c r="H476" s="8" t="s">
        <v>1350</v>
      </c>
      <c r="I476" s="8"/>
      <c r="J476" s="8"/>
      <c r="K476" s="8"/>
      <c r="L476" s="164" t="s">
        <v>1880</v>
      </c>
      <c r="M476" s="8" t="str">
        <f t="shared" si="13"/>
        <v>YES</v>
      </c>
      <c r="N476" s="8" t="str">
        <f t="shared" si="14"/>
        <v>YES</v>
      </c>
      <c r="O476" s="5"/>
      <c r="P476" s="5"/>
      <c r="Q476" s="5"/>
      <c r="R476" s="5"/>
      <c r="S476" s="5"/>
      <c r="T476" s="5"/>
      <c r="U476" s="5">
        <v>1</v>
      </c>
      <c r="V476" s="5"/>
      <c r="W476" s="5"/>
      <c r="X476" s="5"/>
      <c r="Y476" s="5"/>
    </row>
    <row r="477" spans="1:25" ht="21" customHeight="1" x14ac:dyDescent="0.25">
      <c r="A477" s="60">
        <v>20</v>
      </c>
      <c r="B477" s="11" t="s">
        <v>1300</v>
      </c>
      <c r="C477" s="68"/>
      <c r="D477" s="11" t="s">
        <v>945</v>
      </c>
      <c r="E477" s="8"/>
      <c r="F477" s="8"/>
      <c r="G477" s="8"/>
      <c r="H477" s="8"/>
      <c r="I477" s="8"/>
      <c r="J477" s="8"/>
      <c r="K477" s="8"/>
      <c r="L477" s="9"/>
      <c r="M477" s="8" t="str">
        <f t="shared" si="13"/>
        <v/>
      </c>
      <c r="N477" s="8" t="str">
        <f t="shared" si="14"/>
        <v/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customHeight="1" x14ac:dyDescent="0.25">
      <c r="A478" s="60">
        <v>20</v>
      </c>
      <c r="B478" s="11" t="s">
        <v>1456</v>
      </c>
      <c r="C478" s="68">
        <v>17801</v>
      </c>
      <c r="D478" s="11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customHeight="1" x14ac:dyDescent="0.25">
      <c r="A479" s="60">
        <v>20</v>
      </c>
      <c r="B479" s="11" t="s">
        <v>1301</v>
      </c>
      <c r="C479" s="68"/>
      <c r="D479" s="11" t="s">
        <v>946</v>
      </c>
      <c r="E479" s="8"/>
      <c r="F479" s="8"/>
      <c r="G479" s="8"/>
      <c r="H479" s="8" t="s">
        <v>1350</v>
      </c>
      <c r="I479" s="8"/>
      <c r="J479" s="8"/>
      <c r="K479" s="8"/>
      <c r="L479" s="164" t="s">
        <v>1880</v>
      </c>
      <c r="M479" s="8" t="str">
        <f t="shared" si="13"/>
        <v>YES</v>
      </c>
      <c r="N479" s="8" t="str">
        <f t="shared" si="14"/>
        <v>YES</v>
      </c>
      <c r="O479" s="5"/>
      <c r="P479" s="5"/>
      <c r="Q479" s="5"/>
      <c r="R479" s="5">
        <v>1</v>
      </c>
      <c r="S479" s="5"/>
      <c r="T479" s="5"/>
      <c r="U479" s="5"/>
      <c r="V479" s="5"/>
      <c r="W479" s="5"/>
      <c r="X479" s="5"/>
      <c r="Y479" s="5"/>
    </row>
    <row r="480" spans="1:25" ht="21" customHeight="1" x14ac:dyDescent="0.25">
      <c r="A480" s="60">
        <v>20</v>
      </c>
      <c r="B480" s="11" t="s">
        <v>1301</v>
      </c>
      <c r="C480" s="68"/>
      <c r="D480" s="11" t="s">
        <v>947</v>
      </c>
      <c r="E480" s="8"/>
      <c r="F480" s="8"/>
      <c r="G480" s="8"/>
      <c r="H480" s="8" t="s">
        <v>1350</v>
      </c>
      <c r="I480" s="8"/>
      <c r="J480" s="8"/>
      <c r="K480" s="8"/>
      <c r="L480" s="164" t="s">
        <v>1880</v>
      </c>
      <c r="M480" s="8" t="str">
        <f t="shared" si="13"/>
        <v>YES</v>
      </c>
      <c r="N480" s="8" t="str">
        <f t="shared" si="14"/>
        <v>YES</v>
      </c>
      <c r="O480" s="5"/>
      <c r="P480" s="5"/>
      <c r="Q480" s="5"/>
      <c r="R480" s="5"/>
      <c r="S480" s="5"/>
      <c r="T480" s="5"/>
      <c r="U480" s="5">
        <v>1</v>
      </c>
      <c r="V480" s="5"/>
      <c r="W480" s="5"/>
      <c r="X480" s="5"/>
      <c r="Y480" s="5"/>
    </row>
    <row r="481" spans="1:25" ht="21" customHeight="1" x14ac:dyDescent="0.25">
      <c r="A481" s="60">
        <v>20</v>
      </c>
      <c r="B481" s="11" t="s">
        <v>1302</v>
      </c>
      <c r="C481" s="68"/>
      <c r="D481" s="11" t="s">
        <v>948</v>
      </c>
      <c r="E481" s="8"/>
      <c r="F481" s="8"/>
      <c r="G481" s="8"/>
      <c r="H481" s="8"/>
      <c r="I481" s="8"/>
      <c r="J481" s="8"/>
      <c r="K481" s="8"/>
      <c r="L481" s="9"/>
      <c r="M481" s="8" t="str">
        <f t="shared" si="13"/>
        <v/>
      </c>
      <c r="N481" s="8" t="str">
        <f t="shared" si="14"/>
        <v/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21" customHeight="1" x14ac:dyDescent="0.25">
      <c r="A482" s="60">
        <v>20</v>
      </c>
      <c r="B482" s="11" t="s">
        <v>1302</v>
      </c>
      <c r="C482" s="68" t="s">
        <v>72</v>
      </c>
      <c r="D482" s="11" t="s">
        <v>949</v>
      </c>
      <c r="E482" s="8"/>
      <c r="F482" s="8"/>
      <c r="G482" s="8"/>
      <c r="H482" s="8"/>
      <c r="I482" s="8"/>
      <c r="J482" s="8"/>
      <c r="K482" s="8"/>
      <c r="L482" s="9"/>
      <c r="M482" s="8" t="str">
        <f t="shared" si="13"/>
        <v/>
      </c>
      <c r="N482" s="8" t="str">
        <f t="shared" si="14"/>
        <v/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21" customHeight="1" x14ac:dyDescent="0.25">
      <c r="A483" s="60">
        <v>20</v>
      </c>
      <c r="B483" s="11" t="s">
        <v>1303</v>
      </c>
      <c r="C483" s="68" t="s">
        <v>72</v>
      </c>
      <c r="D483" s="11" t="s">
        <v>950</v>
      </c>
      <c r="E483" s="8"/>
      <c r="F483" s="8" t="s">
        <v>1353</v>
      </c>
      <c r="G483" s="8"/>
      <c r="H483" s="8" t="s">
        <v>1350</v>
      </c>
      <c r="I483" s="8"/>
      <c r="J483" s="8"/>
      <c r="K483" s="8"/>
      <c r="L483" s="164" t="s">
        <v>1880</v>
      </c>
      <c r="M483" s="8" t="str">
        <f t="shared" si="13"/>
        <v>YES</v>
      </c>
      <c r="N483" s="8" t="str">
        <f t="shared" si="14"/>
        <v>YES</v>
      </c>
      <c r="O483" s="5"/>
      <c r="P483" s="5">
        <v>1</v>
      </c>
      <c r="Q483" s="5"/>
      <c r="R483" s="5"/>
      <c r="S483" s="5"/>
      <c r="T483" s="5"/>
      <c r="U483" s="5">
        <v>1</v>
      </c>
      <c r="V483" s="5"/>
      <c r="W483" s="5"/>
      <c r="X483" s="5"/>
      <c r="Y483" s="5"/>
    </row>
    <row r="484" spans="1:25" ht="21" customHeight="1" x14ac:dyDescent="0.25">
      <c r="A484" s="60">
        <v>20</v>
      </c>
      <c r="B484" s="11" t="s">
        <v>1303</v>
      </c>
      <c r="C484" s="68"/>
      <c r="D484" s="11" t="s">
        <v>951</v>
      </c>
      <c r="E484" s="8"/>
      <c r="F484" s="8"/>
      <c r="G484" s="8"/>
      <c r="H484" s="8" t="s">
        <v>1350</v>
      </c>
      <c r="I484" s="8"/>
      <c r="J484" s="8"/>
      <c r="K484" s="8"/>
      <c r="L484" s="164" t="s">
        <v>1880</v>
      </c>
      <c r="M484" s="8" t="str">
        <f t="shared" si="13"/>
        <v>YES</v>
      </c>
      <c r="N484" s="8" t="str">
        <f t="shared" si="14"/>
        <v>YES</v>
      </c>
      <c r="O484" s="5"/>
      <c r="P484" s="5"/>
      <c r="Q484" s="5"/>
      <c r="R484" s="5"/>
      <c r="S484" s="5"/>
      <c r="T484" s="5"/>
      <c r="U484" s="5">
        <v>1</v>
      </c>
      <c r="V484" s="5"/>
      <c r="W484" s="5"/>
      <c r="X484" s="5"/>
      <c r="Y484" s="5"/>
    </row>
    <row r="485" spans="1:25" ht="21" customHeight="1" x14ac:dyDescent="0.25">
      <c r="A485" s="60">
        <v>20</v>
      </c>
      <c r="B485" s="11" t="s">
        <v>1457</v>
      </c>
      <c r="C485" s="68">
        <v>17882</v>
      </c>
      <c r="D485" s="11"/>
      <c r="E485" s="8"/>
      <c r="F485" s="8"/>
      <c r="G485" s="8"/>
      <c r="H485" s="8"/>
      <c r="I485" s="8"/>
      <c r="J485" s="8"/>
      <c r="K485" s="8"/>
      <c r="L485" s="9"/>
      <c r="M485" s="8"/>
      <c r="N485" s="8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21" customHeight="1" x14ac:dyDescent="0.25">
      <c r="A486" s="60">
        <v>20</v>
      </c>
      <c r="B486" s="11" t="s">
        <v>1304</v>
      </c>
      <c r="C486" s="68"/>
      <c r="D486" s="11" t="s">
        <v>952</v>
      </c>
      <c r="E486" s="8"/>
      <c r="F486" s="8"/>
      <c r="G486" s="8"/>
      <c r="H486" s="8"/>
      <c r="I486" s="8"/>
      <c r="J486" s="8"/>
      <c r="K486" s="8"/>
      <c r="L486" s="9"/>
      <c r="M486" s="8" t="str">
        <f t="shared" si="13"/>
        <v/>
      </c>
      <c r="N486" s="8" t="str">
        <f t="shared" si="14"/>
        <v/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21" customHeight="1" x14ac:dyDescent="0.25">
      <c r="A487" s="60">
        <v>20</v>
      </c>
      <c r="B487" s="11" t="s">
        <v>1304</v>
      </c>
      <c r="C487" s="68"/>
      <c r="D487" s="11" t="s">
        <v>953</v>
      </c>
      <c r="E487" s="8"/>
      <c r="F487" s="8"/>
      <c r="G487" s="8"/>
      <c r="H487" s="8"/>
      <c r="I487" s="8"/>
      <c r="J487" s="8"/>
      <c r="K487" s="8"/>
      <c r="L487" s="9"/>
      <c r="M487" s="8" t="str">
        <f t="shared" si="13"/>
        <v/>
      </c>
      <c r="N487" s="8" t="str">
        <f t="shared" si="14"/>
        <v/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1" customHeight="1" x14ac:dyDescent="0.25">
      <c r="A488" s="60">
        <v>20</v>
      </c>
      <c r="B488" s="11" t="s">
        <v>1305</v>
      </c>
      <c r="C488" s="68"/>
      <c r="D488" s="11" t="s">
        <v>954</v>
      </c>
      <c r="E488" s="8"/>
      <c r="F488" s="8"/>
      <c r="G488" s="8"/>
      <c r="H488" s="8"/>
      <c r="I488" s="8"/>
      <c r="J488" s="8"/>
      <c r="K488" s="8"/>
      <c r="L488" s="9"/>
      <c r="M488" s="8" t="str">
        <f t="shared" si="13"/>
        <v/>
      </c>
      <c r="N488" s="8" t="str">
        <f t="shared" si="14"/>
        <v/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21" customHeight="1" x14ac:dyDescent="0.25">
      <c r="A489" s="60">
        <v>20</v>
      </c>
      <c r="B489" s="11" t="s">
        <v>1305</v>
      </c>
      <c r="C489" s="68" t="s">
        <v>72</v>
      </c>
      <c r="D489" s="11" t="s">
        <v>955</v>
      </c>
      <c r="E489" s="8"/>
      <c r="F489" s="8"/>
      <c r="G489" s="8"/>
      <c r="H489" s="8" t="s">
        <v>1350</v>
      </c>
      <c r="I489" s="8"/>
      <c r="J489" s="8"/>
      <c r="K489" s="8"/>
      <c r="L489" s="164" t="s">
        <v>1880</v>
      </c>
      <c r="M489" s="8" t="str">
        <f t="shared" si="13"/>
        <v>YES</v>
      </c>
      <c r="N489" s="8" t="str">
        <f t="shared" si="14"/>
        <v>YES</v>
      </c>
      <c r="O489" s="5"/>
      <c r="P489" s="5"/>
      <c r="Q489" s="5"/>
      <c r="R489" s="5">
        <v>1</v>
      </c>
      <c r="S489" s="5"/>
      <c r="T489" s="5"/>
      <c r="U489" s="5"/>
      <c r="V489" s="5"/>
      <c r="W489" s="5"/>
      <c r="X489" s="5"/>
      <c r="Y489" s="5"/>
    </row>
    <row r="490" spans="1:25" ht="21" customHeight="1" x14ac:dyDescent="0.25">
      <c r="A490" s="60">
        <v>20</v>
      </c>
      <c r="B490" s="11" t="s">
        <v>1306</v>
      </c>
      <c r="C490" s="68"/>
      <c r="D490" s="11" t="s">
        <v>939</v>
      </c>
      <c r="E490" s="8"/>
      <c r="F490" s="8"/>
      <c r="G490" s="8"/>
      <c r="H490" s="8" t="s">
        <v>1350</v>
      </c>
      <c r="I490" s="8"/>
      <c r="J490" s="8"/>
      <c r="K490" s="8"/>
      <c r="L490" s="164" t="s">
        <v>1880</v>
      </c>
      <c r="M490" s="8" t="str">
        <f t="shared" si="13"/>
        <v>YES</v>
      </c>
      <c r="N490" s="8" t="str">
        <f t="shared" si="14"/>
        <v>YES</v>
      </c>
      <c r="O490" s="5"/>
      <c r="P490" s="5"/>
      <c r="Q490" s="5"/>
      <c r="R490" s="5">
        <v>1</v>
      </c>
      <c r="S490" s="5"/>
      <c r="T490" s="5"/>
      <c r="U490" s="5"/>
      <c r="V490" s="5"/>
      <c r="W490" s="5"/>
      <c r="X490" s="5"/>
      <c r="Y490" s="5"/>
    </row>
    <row r="491" spans="1:25" ht="21" customHeight="1" x14ac:dyDescent="0.25">
      <c r="A491" s="60">
        <v>21</v>
      </c>
      <c r="B491" s="11" t="s">
        <v>1458</v>
      </c>
      <c r="C491" s="68">
        <v>17922</v>
      </c>
      <c r="D491" s="11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1" customHeight="1" x14ac:dyDescent="0.25">
      <c r="A492" s="60">
        <v>21</v>
      </c>
      <c r="B492" s="11" t="s">
        <v>1307</v>
      </c>
      <c r="C492" s="68"/>
      <c r="D492" s="11" t="s">
        <v>934</v>
      </c>
      <c r="E492" s="8"/>
      <c r="F492" s="8"/>
      <c r="G492" s="8"/>
      <c r="H492" s="8"/>
      <c r="I492" s="8"/>
      <c r="J492" s="8"/>
      <c r="K492" s="8"/>
      <c r="L492" s="9"/>
      <c r="M492" s="8" t="str">
        <f t="shared" si="13"/>
        <v/>
      </c>
      <c r="N492" s="8" t="str">
        <f t="shared" si="14"/>
        <v/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21" customHeight="1" x14ac:dyDescent="0.25">
      <c r="A493" s="60">
        <v>21</v>
      </c>
      <c r="B493" s="11" t="s">
        <v>1307</v>
      </c>
      <c r="C493" s="68"/>
      <c r="D493" s="11" t="s">
        <v>935</v>
      </c>
      <c r="E493" s="8"/>
      <c r="F493" s="8"/>
      <c r="G493" s="8"/>
      <c r="H493" s="8"/>
      <c r="I493" s="8"/>
      <c r="J493" s="8"/>
      <c r="K493" s="8"/>
      <c r="L493" s="9"/>
      <c r="M493" s="8" t="str">
        <f t="shared" si="13"/>
        <v/>
      </c>
      <c r="N493" s="8" t="str">
        <f t="shared" si="14"/>
        <v/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21" customHeight="1" x14ac:dyDescent="0.25">
      <c r="A494" s="60">
        <v>21</v>
      </c>
      <c r="B494" s="11" t="s">
        <v>1308</v>
      </c>
      <c r="C494" s="68"/>
      <c r="D494" s="11" t="s">
        <v>936</v>
      </c>
      <c r="E494" s="8"/>
      <c r="F494" s="8"/>
      <c r="G494" s="8"/>
      <c r="H494" s="8"/>
      <c r="I494" s="8"/>
      <c r="J494" s="8"/>
      <c r="K494" s="8"/>
      <c r="L494" s="9"/>
      <c r="M494" s="8" t="str">
        <f t="shared" si="13"/>
        <v/>
      </c>
      <c r="N494" s="8" t="str">
        <f t="shared" si="14"/>
        <v/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21" customHeight="1" x14ac:dyDescent="0.25">
      <c r="A495" s="60">
        <v>21</v>
      </c>
      <c r="B495" s="11" t="s">
        <v>1308</v>
      </c>
      <c r="C495" s="68"/>
      <c r="D495" s="11" t="s">
        <v>937</v>
      </c>
      <c r="E495" s="8"/>
      <c r="F495" s="8"/>
      <c r="G495" s="8"/>
      <c r="H495" s="8"/>
      <c r="I495" s="8"/>
      <c r="J495" s="8"/>
      <c r="K495" s="8"/>
      <c r="L495" s="9"/>
      <c r="M495" s="8" t="str">
        <f t="shared" si="13"/>
        <v/>
      </c>
      <c r="N495" s="8" t="str">
        <f t="shared" si="14"/>
        <v/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21" customHeight="1" x14ac:dyDescent="0.25">
      <c r="A496" s="60">
        <v>21</v>
      </c>
      <c r="B496" s="11" t="s">
        <v>1309</v>
      </c>
      <c r="C496" s="68" t="s">
        <v>72</v>
      </c>
      <c r="D496" s="11" t="s">
        <v>938</v>
      </c>
      <c r="E496" s="8"/>
      <c r="F496" s="8"/>
      <c r="G496" s="8"/>
      <c r="H496" s="8"/>
      <c r="I496" s="8"/>
      <c r="J496" s="8"/>
      <c r="K496" s="8"/>
      <c r="L496" s="9"/>
      <c r="M496" s="8" t="str">
        <f t="shared" si="13"/>
        <v/>
      </c>
      <c r="N496" s="8" t="str">
        <f t="shared" si="14"/>
        <v/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7" ht="21" customHeight="1" x14ac:dyDescent="0.25">
      <c r="A497" s="60">
        <v>21</v>
      </c>
      <c r="B497" s="11" t="s">
        <v>1309</v>
      </c>
      <c r="C497" s="68"/>
      <c r="D497" s="11" t="s">
        <v>933</v>
      </c>
      <c r="E497" s="8"/>
      <c r="F497" s="8"/>
      <c r="G497" s="8"/>
      <c r="H497" s="8"/>
      <c r="I497" s="8"/>
      <c r="J497" s="8"/>
      <c r="K497" s="8"/>
      <c r="L497" s="9"/>
      <c r="M497" s="8" t="str">
        <f t="shared" si="13"/>
        <v/>
      </c>
      <c r="N497" s="8" t="str">
        <f t="shared" si="14"/>
        <v/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AA497">
        <v>57</v>
      </c>
    </row>
    <row r="498" spans="1:27" ht="21" customHeight="1" x14ac:dyDescent="0.25">
      <c r="A498" s="60">
        <v>21</v>
      </c>
      <c r="B498" s="11" t="s">
        <v>1459</v>
      </c>
      <c r="C498" s="68">
        <v>17822</v>
      </c>
      <c r="D498" s="11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7" ht="21" customHeight="1" x14ac:dyDescent="0.25">
      <c r="A499" s="60">
        <v>21</v>
      </c>
      <c r="B499" s="11" t="s">
        <v>1310</v>
      </c>
      <c r="C499" s="68"/>
      <c r="D499" s="11" t="s">
        <v>917</v>
      </c>
      <c r="E499" s="8"/>
      <c r="F499" s="8"/>
      <c r="G499" s="8"/>
      <c r="H499" s="8"/>
      <c r="I499" s="8"/>
      <c r="J499" s="8"/>
      <c r="K499" s="8"/>
      <c r="L499" s="9"/>
      <c r="M499" s="8" t="str">
        <f t="shared" si="13"/>
        <v/>
      </c>
      <c r="N499" s="8" t="str">
        <f t="shared" si="14"/>
        <v/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7" ht="21" customHeight="1" x14ac:dyDescent="0.25">
      <c r="A500" s="60">
        <v>21</v>
      </c>
      <c r="B500" s="11" t="s">
        <v>1310</v>
      </c>
      <c r="C500" s="68"/>
      <c r="D500" s="11" t="s">
        <v>918</v>
      </c>
      <c r="E500" s="8"/>
      <c r="F500" s="8"/>
      <c r="G500" s="8"/>
      <c r="H500" s="8"/>
      <c r="I500" s="8"/>
      <c r="J500" s="8"/>
      <c r="K500" s="8"/>
      <c r="L500" s="9"/>
      <c r="M500" s="8" t="str">
        <f t="shared" si="13"/>
        <v/>
      </c>
      <c r="N500" s="8" t="str">
        <f t="shared" si="14"/>
        <v/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7" ht="21" customHeight="1" x14ac:dyDescent="0.25">
      <c r="A501" s="60">
        <v>21</v>
      </c>
      <c r="B501" s="11" t="s">
        <v>1311</v>
      </c>
      <c r="C501" s="68"/>
      <c r="D501" s="11" t="s">
        <v>919</v>
      </c>
      <c r="E501" s="8"/>
      <c r="F501" s="8"/>
      <c r="G501" s="8"/>
      <c r="H501" s="8" t="s">
        <v>1350</v>
      </c>
      <c r="I501" s="8"/>
      <c r="J501" s="8"/>
      <c r="K501" s="8"/>
      <c r="L501" s="164" t="s">
        <v>1880</v>
      </c>
      <c r="M501" s="8" t="str">
        <f t="shared" si="13"/>
        <v>YES</v>
      </c>
      <c r="N501" s="8" t="str">
        <f t="shared" si="14"/>
        <v>YES</v>
      </c>
      <c r="O501" s="5"/>
      <c r="P501" s="5"/>
      <c r="Q501" s="5"/>
      <c r="R501" s="5"/>
      <c r="S501" s="5"/>
      <c r="T501" s="5"/>
      <c r="U501" s="5">
        <v>1</v>
      </c>
      <c r="V501" s="5"/>
      <c r="W501" s="5"/>
      <c r="X501" s="5"/>
      <c r="Y501" s="5"/>
    </row>
    <row r="502" spans="1:27" ht="21" customHeight="1" x14ac:dyDescent="0.25">
      <c r="A502" s="60">
        <v>21</v>
      </c>
      <c r="B502" s="11" t="s">
        <v>1311</v>
      </c>
      <c r="C502" s="68" t="s">
        <v>72</v>
      </c>
      <c r="D502" s="11" t="s">
        <v>920</v>
      </c>
      <c r="E502" s="8"/>
      <c r="F502" s="8"/>
      <c r="G502" s="8"/>
      <c r="H502" s="8"/>
      <c r="I502" s="8"/>
      <c r="J502" s="8"/>
      <c r="K502" s="8"/>
      <c r="L502" s="9"/>
      <c r="M502" s="8" t="str">
        <f t="shared" si="13"/>
        <v/>
      </c>
      <c r="N502" s="8" t="str">
        <f t="shared" si="14"/>
        <v/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7" ht="21" customHeight="1" x14ac:dyDescent="0.25">
      <c r="A503" s="60">
        <v>21</v>
      </c>
      <c r="B503" s="11" t="s">
        <v>1312</v>
      </c>
      <c r="C503" s="68" t="s">
        <v>72</v>
      </c>
      <c r="D503" s="11" t="s">
        <v>921</v>
      </c>
      <c r="E503" s="8"/>
      <c r="F503" s="8"/>
      <c r="G503" s="8"/>
      <c r="H503" s="8"/>
      <c r="I503" s="8"/>
      <c r="J503" s="8"/>
      <c r="K503" s="8"/>
      <c r="L503" s="9"/>
      <c r="M503" s="8" t="str">
        <f t="shared" si="13"/>
        <v/>
      </c>
      <c r="N503" s="8" t="str">
        <f t="shared" si="14"/>
        <v/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7" ht="21" customHeight="1" x14ac:dyDescent="0.25">
      <c r="A504" s="60">
        <v>21</v>
      </c>
      <c r="B504" s="11" t="s">
        <v>1312</v>
      </c>
      <c r="C504" s="68"/>
      <c r="D504" s="11" t="s">
        <v>922</v>
      </c>
      <c r="E504" s="8"/>
      <c r="F504" s="8"/>
      <c r="G504" s="8"/>
      <c r="H504" s="8" t="s">
        <v>1350</v>
      </c>
      <c r="I504" s="8"/>
      <c r="J504" s="8"/>
      <c r="K504" s="8"/>
      <c r="L504" s="164" t="s">
        <v>1880</v>
      </c>
      <c r="M504" s="8" t="str">
        <f t="shared" si="13"/>
        <v>YES</v>
      </c>
      <c r="N504" s="8" t="str">
        <f t="shared" si="14"/>
        <v>YES</v>
      </c>
      <c r="O504" s="5"/>
      <c r="P504" s="5"/>
      <c r="Q504" s="5"/>
      <c r="R504" s="5"/>
      <c r="S504" s="5"/>
      <c r="T504" s="5"/>
      <c r="U504" s="5">
        <v>1</v>
      </c>
      <c r="V504" s="5"/>
      <c r="W504" s="5"/>
      <c r="X504" s="5"/>
      <c r="Y504" s="5"/>
    </row>
    <row r="505" spans="1:27" ht="21" customHeight="1" x14ac:dyDescent="0.25">
      <c r="A505" s="60">
        <v>21</v>
      </c>
      <c r="B505" s="11" t="s">
        <v>1460</v>
      </c>
      <c r="C505" s="68">
        <v>17853</v>
      </c>
      <c r="D505" s="11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7" ht="21" customHeight="1" x14ac:dyDescent="0.25">
      <c r="A506" s="60">
        <v>21</v>
      </c>
      <c r="B506" s="11" t="s">
        <v>1313</v>
      </c>
      <c r="C506" s="68"/>
      <c r="D506" s="11" t="s">
        <v>923</v>
      </c>
      <c r="E506" s="8"/>
      <c r="F506" s="8"/>
      <c r="G506" s="8"/>
      <c r="H506" s="8" t="s">
        <v>1350</v>
      </c>
      <c r="I506" s="8"/>
      <c r="J506" s="8"/>
      <c r="K506" s="8"/>
      <c r="L506" s="164" t="s">
        <v>1880</v>
      </c>
      <c r="M506" s="8" t="str">
        <f t="shared" si="13"/>
        <v>YES</v>
      </c>
      <c r="N506" s="8" t="str">
        <f t="shared" si="14"/>
        <v>YES</v>
      </c>
      <c r="O506" s="5"/>
      <c r="P506" s="5"/>
      <c r="Q506" s="5"/>
      <c r="R506" s="5">
        <v>1</v>
      </c>
      <c r="S506" s="5"/>
      <c r="T506" s="5"/>
      <c r="U506" s="5"/>
      <c r="V506" s="5"/>
      <c r="W506" s="5"/>
      <c r="X506" s="5"/>
      <c r="Y506" s="5"/>
    </row>
    <row r="507" spans="1:27" ht="21" customHeight="1" x14ac:dyDescent="0.25">
      <c r="A507" s="60">
        <v>21</v>
      </c>
      <c r="B507" s="11" t="s">
        <v>1313</v>
      </c>
      <c r="C507" s="68"/>
      <c r="D507" s="11" t="s">
        <v>924</v>
      </c>
      <c r="E507" s="8"/>
      <c r="F507" s="8"/>
      <c r="G507" s="8"/>
      <c r="H507" s="8"/>
      <c r="I507" s="8"/>
      <c r="J507" s="8"/>
      <c r="K507" s="8"/>
      <c r="L507" s="9"/>
      <c r="M507" s="8" t="str">
        <f t="shared" si="13"/>
        <v/>
      </c>
      <c r="N507" s="8" t="str">
        <f t="shared" si="14"/>
        <v/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7" ht="21" customHeight="1" x14ac:dyDescent="0.25">
      <c r="A508" s="60">
        <v>21</v>
      </c>
      <c r="B508" s="11" t="s">
        <v>1314</v>
      </c>
      <c r="C508" s="68"/>
      <c r="D508" s="11" t="s">
        <v>925</v>
      </c>
      <c r="E508" s="8"/>
      <c r="F508" s="8"/>
      <c r="G508" s="8"/>
      <c r="H508" s="8"/>
      <c r="I508" s="8" t="s">
        <v>1362</v>
      </c>
      <c r="J508" s="8"/>
      <c r="K508" s="8"/>
      <c r="L508" s="164" t="s">
        <v>1880</v>
      </c>
      <c r="M508" s="8" t="str">
        <f t="shared" si="13"/>
        <v>YES</v>
      </c>
      <c r="N508" s="8" t="str">
        <f t="shared" si="14"/>
        <v>YES</v>
      </c>
      <c r="O508" s="6"/>
      <c r="P508" s="6"/>
      <c r="Q508" s="5"/>
      <c r="R508" s="5"/>
      <c r="S508" s="5"/>
      <c r="T508" s="5"/>
      <c r="U508" s="5"/>
      <c r="V508" s="5"/>
      <c r="W508" s="5"/>
      <c r="X508" s="5">
        <v>1</v>
      </c>
      <c r="Y508" s="5"/>
    </row>
    <row r="509" spans="1:27" ht="21" customHeight="1" x14ac:dyDescent="0.25">
      <c r="A509" s="60">
        <v>21</v>
      </c>
      <c r="B509" s="11" t="s">
        <v>1314</v>
      </c>
      <c r="C509" s="68" t="s">
        <v>72</v>
      </c>
      <c r="D509" s="11" t="s">
        <v>926</v>
      </c>
      <c r="E509" s="8"/>
      <c r="F509" s="8"/>
      <c r="G509" s="8"/>
      <c r="H509" s="8"/>
      <c r="I509" s="8"/>
      <c r="J509" s="8"/>
      <c r="K509" s="8"/>
      <c r="L509" s="9"/>
      <c r="M509" s="8" t="str">
        <f t="shared" si="13"/>
        <v/>
      </c>
      <c r="N509" s="8" t="str">
        <f t="shared" si="14"/>
        <v/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7" ht="21" customHeight="1" x14ac:dyDescent="0.25">
      <c r="A510" s="60">
        <v>21</v>
      </c>
      <c r="B510" s="11" t="s">
        <v>1315</v>
      </c>
      <c r="C510" s="68" t="s">
        <v>72</v>
      </c>
      <c r="D510" s="11" t="s">
        <v>927</v>
      </c>
      <c r="E510" s="8"/>
      <c r="F510" s="8"/>
      <c r="G510" s="8"/>
      <c r="H510" s="8"/>
      <c r="I510" s="8"/>
      <c r="J510" s="8"/>
      <c r="K510" s="8"/>
      <c r="L510" s="9"/>
      <c r="M510" s="8" t="str">
        <f t="shared" si="13"/>
        <v/>
      </c>
      <c r="N510" s="8" t="str">
        <f t="shared" si="14"/>
        <v/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7" ht="21" customHeight="1" x14ac:dyDescent="0.25">
      <c r="A511" s="60">
        <v>21</v>
      </c>
      <c r="B511" s="11" t="s">
        <v>1315</v>
      </c>
      <c r="C511" s="68"/>
      <c r="D511" s="11" t="s">
        <v>928</v>
      </c>
      <c r="E511" s="8"/>
      <c r="F511" s="8"/>
      <c r="G511" s="8"/>
      <c r="H511" s="8"/>
      <c r="I511" s="8"/>
      <c r="J511" s="8"/>
      <c r="K511" s="8"/>
      <c r="L511" s="9"/>
      <c r="M511" s="8" t="str">
        <f t="shared" si="13"/>
        <v/>
      </c>
      <c r="N511" s="8" t="str">
        <f t="shared" si="14"/>
        <v/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7" ht="21" customHeight="1" x14ac:dyDescent="0.25">
      <c r="A512" s="60">
        <v>21</v>
      </c>
      <c r="B512" s="11" t="s">
        <v>1461</v>
      </c>
      <c r="C512" s="68">
        <v>17914</v>
      </c>
      <c r="D512" s="11"/>
      <c r="E512" s="8"/>
      <c r="F512" s="8"/>
      <c r="G512" s="8"/>
      <c r="H512" s="8"/>
      <c r="I512" s="8"/>
      <c r="J512" s="8"/>
      <c r="K512" s="8"/>
      <c r="L512" s="9"/>
      <c r="M512" s="8"/>
      <c r="N512" s="8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21" customHeight="1" x14ac:dyDescent="0.25">
      <c r="A513" s="60">
        <v>21</v>
      </c>
      <c r="B513" s="11" t="s">
        <v>1316</v>
      </c>
      <c r="C513" s="68"/>
      <c r="D513" s="11" t="s">
        <v>929</v>
      </c>
      <c r="E513" s="8"/>
      <c r="F513" s="8"/>
      <c r="G513" s="8"/>
      <c r="H513" s="8"/>
      <c r="I513" s="8"/>
      <c r="J513" s="8"/>
      <c r="K513" s="8"/>
      <c r="L513" s="9"/>
      <c r="M513" s="8" t="str">
        <f t="shared" si="13"/>
        <v/>
      </c>
      <c r="N513" s="8" t="str">
        <f t="shared" si="14"/>
        <v/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21" customHeight="1" x14ac:dyDescent="0.25">
      <c r="A514" s="60">
        <v>21</v>
      </c>
      <c r="B514" s="11" t="s">
        <v>1316</v>
      </c>
      <c r="C514" s="68"/>
      <c r="D514" s="11" t="s">
        <v>930</v>
      </c>
      <c r="E514" s="8"/>
      <c r="F514" s="8"/>
      <c r="G514" s="8"/>
      <c r="H514" s="8" t="s">
        <v>1352</v>
      </c>
      <c r="I514" s="8" t="s">
        <v>1350</v>
      </c>
      <c r="J514" s="8"/>
      <c r="K514" s="8"/>
      <c r="L514" s="164" t="s">
        <v>1880</v>
      </c>
      <c r="M514" s="8" t="str">
        <f t="shared" si="13"/>
        <v>YES</v>
      </c>
      <c r="N514" s="8" t="str">
        <f t="shared" si="14"/>
        <v>YES</v>
      </c>
      <c r="O514" s="5"/>
      <c r="P514" s="5"/>
      <c r="Q514" s="5"/>
      <c r="R514" s="5"/>
      <c r="S514" s="5"/>
      <c r="T514" s="5"/>
      <c r="U514" s="5">
        <v>1</v>
      </c>
      <c r="V514" s="5"/>
      <c r="W514" s="5"/>
      <c r="X514" s="5"/>
      <c r="Y514" s="5"/>
    </row>
    <row r="515" spans="1:25" ht="21" customHeight="1" x14ac:dyDescent="0.25">
      <c r="A515" s="60">
        <v>21</v>
      </c>
      <c r="B515" s="11" t="s">
        <v>1317</v>
      </c>
      <c r="C515" s="68"/>
      <c r="D515" s="11" t="s">
        <v>931</v>
      </c>
      <c r="E515" s="8"/>
      <c r="F515" s="8"/>
      <c r="G515" s="8"/>
      <c r="H515" s="8" t="s">
        <v>1350</v>
      </c>
      <c r="I515" s="8" t="s">
        <v>1350</v>
      </c>
      <c r="J515" s="8" t="s">
        <v>1350</v>
      </c>
      <c r="K515" s="8"/>
      <c r="L515" s="164" t="s">
        <v>1880</v>
      </c>
      <c r="M515" s="8" t="str">
        <f t="shared" si="13"/>
        <v>YES</v>
      </c>
      <c r="N515" s="8" t="str">
        <f t="shared" si="14"/>
        <v>YES</v>
      </c>
      <c r="O515" s="5"/>
      <c r="P515" s="5"/>
      <c r="Q515" s="5"/>
      <c r="R515" s="5"/>
      <c r="S515" s="5"/>
      <c r="T515" s="5"/>
      <c r="U515" s="5">
        <v>1</v>
      </c>
      <c r="V515" s="5"/>
      <c r="W515" s="5"/>
      <c r="X515" s="5"/>
      <c r="Y515" s="5"/>
    </row>
    <row r="516" spans="1:25" ht="21" customHeight="1" x14ac:dyDescent="0.25">
      <c r="A516" s="60">
        <v>21</v>
      </c>
      <c r="B516" s="11" t="s">
        <v>1317</v>
      </c>
      <c r="C516" s="68" t="s">
        <v>72</v>
      </c>
      <c r="D516" s="11" t="s">
        <v>932</v>
      </c>
      <c r="E516" s="8"/>
      <c r="F516" s="8"/>
      <c r="G516" s="8"/>
      <c r="H516" s="8"/>
      <c r="I516" s="8"/>
      <c r="J516" s="8"/>
      <c r="K516" s="8"/>
      <c r="L516" s="9"/>
      <c r="M516" s="8" t="str">
        <f t="shared" si="13"/>
        <v/>
      </c>
      <c r="N516" s="8" t="str">
        <f t="shared" si="14"/>
        <v/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21" customHeight="1" x14ac:dyDescent="0.25">
      <c r="A517" s="60">
        <v>21</v>
      </c>
      <c r="B517" s="11" t="s">
        <v>1318</v>
      </c>
      <c r="C517" s="68" t="s">
        <v>72</v>
      </c>
      <c r="D517" s="11" t="s">
        <v>916</v>
      </c>
      <c r="E517" s="8"/>
      <c r="F517" s="8"/>
      <c r="G517" s="8"/>
      <c r="H517" s="8"/>
      <c r="I517" s="8"/>
      <c r="J517" s="8"/>
      <c r="K517" s="8"/>
      <c r="L517" s="9"/>
      <c r="M517" s="8" t="str">
        <f t="shared" si="13"/>
        <v/>
      </c>
      <c r="N517" s="8" t="str">
        <f t="shared" si="14"/>
        <v/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21" customHeight="1" x14ac:dyDescent="0.25">
      <c r="A518" s="60">
        <v>22</v>
      </c>
      <c r="B518" s="11" t="s">
        <v>572</v>
      </c>
      <c r="C518" s="68"/>
      <c r="D518" s="11"/>
      <c r="E518" s="8"/>
      <c r="F518" s="8"/>
      <c r="G518" s="8"/>
      <c r="H518" s="8"/>
      <c r="I518" s="8"/>
      <c r="J518" s="8"/>
      <c r="K518" s="8"/>
      <c r="L518" s="9"/>
      <c r="M518" s="8" t="str">
        <f t="shared" si="13"/>
        <v/>
      </c>
      <c r="N518" s="8" t="str">
        <f t="shared" si="14"/>
        <v/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21" customHeight="1" x14ac:dyDescent="0.25">
      <c r="A519" s="60">
        <v>22</v>
      </c>
      <c r="B519" s="11" t="s">
        <v>573</v>
      </c>
      <c r="C519" s="68" t="s">
        <v>72</v>
      </c>
      <c r="D519" s="11"/>
      <c r="E519" s="8"/>
      <c r="F519" s="8"/>
      <c r="G519" s="8"/>
      <c r="H519" s="8"/>
      <c r="I519" s="8"/>
      <c r="J519" s="8"/>
      <c r="K519" s="8"/>
      <c r="L519" s="9"/>
      <c r="M519" s="8" t="str">
        <f t="shared" si="13"/>
        <v/>
      </c>
      <c r="N519" s="8" t="str">
        <f t="shared" si="14"/>
        <v/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21" customHeight="1" x14ac:dyDescent="0.25">
      <c r="A520" s="60">
        <v>22</v>
      </c>
      <c r="B520" s="11" t="s">
        <v>574</v>
      </c>
      <c r="C520" s="68"/>
      <c r="D520" s="11"/>
      <c r="E520" s="8"/>
      <c r="F520" s="8"/>
      <c r="G520" s="8"/>
      <c r="H520" s="8"/>
      <c r="I520" s="8"/>
      <c r="J520" s="8"/>
      <c r="K520" s="8"/>
      <c r="L520" s="9"/>
      <c r="M520" s="8" t="str">
        <f t="shared" si="13"/>
        <v/>
      </c>
      <c r="N520" s="8" t="str">
        <f t="shared" si="14"/>
        <v/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21" customHeight="1" x14ac:dyDescent="0.25">
      <c r="A521" s="60">
        <v>22</v>
      </c>
      <c r="B521" s="11" t="s">
        <v>575</v>
      </c>
      <c r="C521" s="68"/>
      <c r="D521" s="11"/>
      <c r="E521" s="8"/>
      <c r="F521" s="8"/>
      <c r="G521" s="8"/>
      <c r="H521" s="8"/>
      <c r="I521" s="8"/>
      <c r="J521" s="8"/>
      <c r="K521" s="8"/>
      <c r="L521" s="9"/>
      <c r="M521" s="8" t="str">
        <f t="shared" si="13"/>
        <v/>
      </c>
      <c r="N521" s="8" t="str">
        <f t="shared" si="14"/>
        <v/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21" customHeight="1" x14ac:dyDescent="0.25">
      <c r="A522" s="62">
        <f>SUBTOTAL(103,A2:A521)</f>
        <v>519</v>
      </c>
      <c r="B522" s="62"/>
      <c r="C522" s="66"/>
      <c r="D522" s="62"/>
      <c r="E522" s="56">
        <f t="shared" ref="E522:K522" si="15">COUNTA(E2:E521)</f>
        <v>0</v>
      </c>
      <c r="F522" s="56">
        <f t="shared" si="15"/>
        <v>3</v>
      </c>
      <c r="G522" s="56">
        <f t="shared" si="15"/>
        <v>0</v>
      </c>
      <c r="H522" s="56">
        <f t="shared" si="15"/>
        <v>158</v>
      </c>
      <c r="I522" s="56">
        <f t="shared" si="15"/>
        <v>23</v>
      </c>
      <c r="J522" s="56">
        <f t="shared" si="15"/>
        <v>3</v>
      </c>
      <c r="K522" s="56">
        <f t="shared" si="15"/>
        <v>0</v>
      </c>
      <c r="L522" s="51"/>
      <c r="M522" s="56">
        <f>COUNTIF(M2:M521,"YES")</f>
        <v>168</v>
      </c>
      <c r="N522" s="56">
        <f>COUNTIF(N2:N521,"YES")</f>
        <v>168</v>
      </c>
      <c r="O522" s="56">
        <f>SUM(O2:O521)</f>
        <v>0</v>
      </c>
      <c r="P522" s="56">
        <f t="shared" ref="P522:Y522" si="16">SUM(P2:P521)</f>
        <v>2</v>
      </c>
      <c r="Q522" s="56">
        <f t="shared" si="16"/>
        <v>29</v>
      </c>
      <c r="R522" s="56">
        <f t="shared" si="16"/>
        <v>30</v>
      </c>
      <c r="S522" s="56">
        <f t="shared" si="16"/>
        <v>0</v>
      </c>
      <c r="T522" s="56">
        <f t="shared" si="16"/>
        <v>1</v>
      </c>
      <c r="U522" s="56">
        <f t="shared" si="16"/>
        <v>82</v>
      </c>
      <c r="V522" s="56">
        <f t="shared" si="16"/>
        <v>0</v>
      </c>
      <c r="W522" s="56">
        <f t="shared" si="16"/>
        <v>0</v>
      </c>
      <c r="X522" s="56">
        <f t="shared" si="16"/>
        <v>10</v>
      </c>
      <c r="Y522" s="56">
        <f t="shared" si="16"/>
        <v>3</v>
      </c>
    </row>
    <row r="523" spans="1:25" ht="21" customHeight="1" x14ac:dyDescent="0.3">
      <c r="A523" s="67"/>
      <c r="B523" s="11"/>
      <c r="C523" s="68"/>
      <c r="D523" s="11" t="s">
        <v>1362</v>
      </c>
      <c r="E523" s="39"/>
      <c r="F523" s="124"/>
      <c r="G523" s="39"/>
      <c r="H523" s="56">
        <f>COUNTIF(H2:H521,"No Cxn")</f>
        <v>0</v>
      </c>
      <c r="I523" s="56">
        <f t="shared" ref="I523:J523" si="17">COUNTIF(I2:I521,"No Cxn")</f>
        <v>13</v>
      </c>
      <c r="J523" s="56">
        <f t="shared" si="17"/>
        <v>0</v>
      </c>
      <c r="K523" s="39"/>
      <c r="L523" s="38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21" customHeight="1" x14ac:dyDescent="0.3">
      <c r="A524" s="67"/>
      <c r="B524" s="11"/>
      <c r="C524" s="68"/>
      <c r="D524" s="11" t="s">
        <v>1462</v>
      </c>
      <c r="E524" s="39"/>
      <c r="F524" s="124"/>
      <c r="G524" s="39"/>
      <c r="H524" s="34">
        <f>COUNTIF(H1:H521,"Stuck")</f>
        <v>0</v>
      </c>
      <c r="I524" s="34">
        <f t="shared" ref="I524:J524" si="18">COUNTIF(I1:I521,"Stuck")</f>
        <v>0</v>
      </c>
      <c r="J524" s="34">
        <f t="shared" si="18"/>
        <v>0</v>
      </c>
      <c r="K524" s="39"/>
      <c r="L524" s="38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21" customHeight="1" x14ac:dyDescent="0.3">
      <c r="A525" s="67"/>
      <c r="B525" s="11"/>
      <c r="C525" s="68"/>
      <c r="D525" s="11" t="s">
        <v>1350</v>
      </c>
      <c r="E525" s="56">
        <f>COUNTIF(E2:E521,"In")</f>
        <v>0</v>
      </c>
      <c r="F525" s="39"/>
      <c r="G525" s="39"/>
      <c r="H525" s="56">
        <f>COUNTIF(H2:H521,"In")</f>
        <v>150</v>
      </c>
      <c r="I525" s="56">
        <f>COUNTIF(I2:I521,"In")</f>
        <v>9</v>
      </c>
      <c r="J525" s="56">
        <f>COUNTIF(J2:J521,"In")</f>
        <v>3</v>
      </c>
      <c r="K525" s="39"/>
      <c r="L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21" customHeight="1" x14ac:dyDescent="0.3">
      <c r="A526" s="67"/>
      <c r="B526" s="11"/>
      <c r="C526" s="68"/>
      <c r="D526" s="11" t="s">
        <v>1352</v>
      </c>
      <c r="E526" s="56">
        <f>COUNTIF(E2:E522,"Out")</f>
        <v>0</v>
      </c>
      <c r="F526" s="124"/>
      <c r="G526" s="39"/>
      <c r="H526" s="56">
        <f>COUNTIF(H2:H522,"Out")</f>
        <v>8</v>
      </c>
      <c r="I526" s="56">
        <f>COUNTIF(I2:I522,"Out")</f>
        <v>1</v>
      </c>
      <c r="J526" s="56">
        <f>COUNTIF(J2:J522,"Out")</f>
        <v>0</v>
      </c>
      <c r="K526" s="39"/>
      <c r="L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21" customHeight="1" x14ac:dyDescent="0.3">
      <c r="A527" s="67"/>
      <c r="B527" s="11"/>
      <c r="C527" s="68"/>
      <c r="D527" s="11" t="s">
        <v>1485</v>
      </c>
      <c r="E527" s="39"/>
      <c r="F527" s="39"/>
      <c r="G527" s="39"/>
      <c r="H527" s="39"/>
      <c r="I527" s="39"/>
      <c r="J527" s="39"/>
      <c r="K527" s="34">
        <f>COUNTIF(K1:K521,"Replaced")</f>
        <v>0</v>
      </c>
      <c r="L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21" customHeight="1" x14ac:dyDescent="0.3">
      <c r="A528" s="67"/>
      <c r="B528" s="11"/>
      <c r="C528" s="68"/>
      <c r="D528" s="11" t="s">
        <v>1353</v>
      </c>
      <c r="E528" s="56">
        <f>COUNTIF(E2:E521,"Loose")</f>
        <v>0</v>
      </c>
      <c r="F528" s="56">
        <f>COUNTIF(F2:F521,"Loose")</f>
        <v>3</v>
      </c>
      <c r="G528" s="56">
        <f>COUNTIF(G2:G521,"Loose")</f>
        <v>0</v>
      </c>
      <c r="H528" s="39"/>
      <c r="I528" s="39"/>
      <c r="J528" s="39"/>
      <c r="K528" s="39"/>
      <c r="L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21" customHeight="1" x14ac:dyDescent="0.3">
      <c r="A529" s="67"/>
      <c r="B529" s="11"/>
      <c r="C529" s="68"/>
      <c r="D529" s="11" t="s">
        <v>1354</v>
      </c>
      <c r="E529" s="39"/>
      <c r="F529" s="56">
        <f>COUNTIF(F2:F521,"Missing")</f>
        <v>0</v>
      </c>
      <c r="G529" s="56">
        <f>COUNTIF(G2:G521,"Missing")</f>
        <v>0</v>
      </c>
      <c r="H529" s="39"/>
      <c r="I529" s="39"/>
      <c r="J529" s="39"/>
      <c r="K529" s="56">
        <f>COUNTIF(K2:K521,"Missing")</f>
        <v>0</v>
      </c>
      <c r="L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21" customHeight="1" x14ac:dyDescent="0.3">
      <c r="A530" s="67"/>
      <c r="B530" s="11"/>
      <c r="C530" s="68"/>
      <c r="D530" s="11" t="s">
        <v>1355</v>
      </c>
      <c r="E530" s="39"/>
      <c r="F530" s="56">
        <f>COUNTIF(F2:F521,"Broken")</f>
        <v>0</v>
      </c>
      <c r="G530" s="39"/>
      <c r="H530" s="39"/>
      <c r="I530" s="39"/>
      <c r="J530" s="39"/>
      <c r="K530" s="56">
        <f>COUNTIF(K2:K521,"Broken")</f>
        <v>0</v>
      </c>
      <c r="L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21" customHeight="1" x14ac:dyDescent="0.3">
      <c r="A531" s="94" t="s">
        <v>985</v>
      </c>
      <c r="B531" s="95"/>
      <c r="C531" s="101"/>
      <c r="D531" s="95"/>
      <c r="E531" s="38"/>
      <c r="F531" s="38"/>
      <c r="G531" s="39"/>
      <c r="H531" s="40"/>
      <c r="I531" s="39"/>
      <c r="J531" s="38"/>
      <c r="K531" s="38"/>
      <c r="L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21" customHeight="1" x14ac:dyDescent="0.25">
      <c r="A532" s="60">
        <v>2</v>
      </c>
      <c r="B532" s="11" t="s">
        <v>541</v>
      </c>
      <c r="C532" s="68" t="s">
        <v>72</v>
      </c>
      <c r="D532" s="11"/>
      <c r="E532" s="6"/>
      <c r="F532" s="6"/>
      <c r="G532" s="5"/>
      <c r="H532" s="40"/>
      <c r="I532" s="5"/>
      <c r="J532" s="6"/>
      <c r="K532" s="6"/>
      <c r="L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21" customHeight="1" x14ac:dyDescent="0.25">
      <c r="A533" s="60">
        <v>2</v>
      </c>
      <c r="B533" s="11" t="s">
        <v>541</v>
      </c>
      <c r="C533" s="68" t="s">
        <v>542</v>
      </c>
      <c r="D533" s="11"/>
      <c r="E533" s="6"/>
      <c r="F533" s="6"/>
      <c r="G533" s="5"/>
      <c r="H533" s="40"/>
      <c r="I533" s="5"/>
      <c r="J533" s="6"/>
      <c r="K533" s="6"/>
      <c r="L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21" customHeight="1" x14ac:dyDescent="0.25">
      <c r="A534" s="60">
        <v>2</v>
      </c>
      <c r="B534" s="11" t="s">
        <v>543</v>
      </c>
      <c r="C534" s="68" t="s">
        <v>544</v>
      </c>
      <c r="D534" s="11"/>
      <c r="E534" s="6"/>
      <c r="F534" s="6"/>
      <c r="G534" s="5"/>
      <c r="H534" s="40"/>
      <c r="I534" s="5"/>
      <c r="J534" s="6"/>
      <c r="K534" s="6"/>
      <c r="L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21" customHeight="1" x14ac:dyDescent="0.25">
      <c r="A535" s="60">
        <v>2</v>
      </c>
      <c r="B535" s="11" t="s">
        <v>543</v>
      </c>
      <c r="C535" s="68" t="s">
        <v>72</v>
      </c>
      <c r="D535" s="11"/>
      <c r="E535" s="6"/>
      <c r="F535" s="6"/>
      <c r="G535" s="5"/>
      <c r="H535" s="40"/>
      <c r="I535" s="14"/>
      <c r="J535" s="6"/>
      <c r="K535" s="6"/>
      <c r="L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21" customHeight="1" x14ac:dyDescent="0.25">
      <c r="A536" s="60">
        <v>2</v>
      </c>
      <c r="B536" s="11" t="s">
        <v>545</v>
      </c>
      <c r="C536" s="68" t="s">
        <v>72</v>
      </c>
      <c r="D536" s="11"/>
      <c r="E536" s="6"/>
      <c r="F536" s="6"/>
      <c r="G536" s="5"/>
      <c r="H536" s="44"/>
      <c r="I536" s="5"/>
      <c r="J536" s="6"/>
      <c r="K536" s="6"/>
      <c r="L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21" customHeight="1" x14ac:dyDescent="0.25">
      <c r="A537" s="60">
        <v>2</v>
      </c>
      <c r="B537" s="11" t="s">
        <v>545</v>
      </c>
      <c r="C537" s="68" t="s">
        <v>546</v>
      </c>
      <c r="D537" s="11"/>
      <c r="E537" s="6"/>
      <c r="F537" s="6"/>
      <c r="G537" s="5"/>
      <c r="H537" s="40"/>
      <c r="I537" s="5"/>
      <c r="J537" s="6"/>
      <c r="K537" s="6"/>
      <c r="L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21" customHeight="1" x14ac:dyDescent="0.25">
      <c r="A538" s="60">
        <v>2</v>
      </c>
      <c r="B538" s="11" t="s">
        <v>547</v>
      </c>
      <c r="C538" s="68" t="s">
        <v>72</v>
      </c>
      <c r="D538" s="11"/>
      <c r="E538" s="13"/>
      <c r="F538" s="6"/>
      <c r="G538" s="5"/>
      <c r="H538" s="40"/>
      <c r="I538" s="5"/>
      <c r="J538" s="6"/>
      <c r="K538" s="6"/>
      <c r="L538" s="57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21" customHeight="1" x14ac:dyDescent="0.25">
      <c r="A539" s="60">
        <v>2</v>
      </c>
      <c r="B539" s="11" t="s">
        <v>547</v>
      </c>
      <c r="C539" s="68" t="s">
        <v>548</v>
      </c>
      <c r="D539" s="11"/>
      <c r="E539" s="6"/>
      <c r="F539" s="6"/>
      <c r="G539" s="5"/>
      <c r="H539" s="40"/>
      <c r="I539" s="5"/>
      <c r="J539" s="6"/>
      <c r="K539" s="6"/>
      <c r="L539" s="43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21" customHeight="1" x14ac:dyDescent="0.25">
      <c r="A540" s="60">
        <v>2</v>
      </c>
      <c r="B540" s="11" t="s">
        <v>549</v>
      </c>
      <c r="C540" s="68" t="s">
        <v>550</v>
      </c>
      <c r="D540" s="11"/>
      <c r="E540" s="6"/>
      <c r="F540" s="6"/>
      <c r="G540" s="5"/>
      <c r="H540" s="40"/>
      <c r="I540" s="5"/>
      <c r="J540" s="6"/>
      <c r="K540" s="6"/>
      <c r="L540" s="41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21" customHeight="1" x14ac:dyDescent="0.25">
      <c r="A541" s="60">
        <v>2</v>
      </c>
      <c r="B541" s="11" t="s">
        <v>549</v>
      </c>
      <c r="C541" s="68" t="s">
        <v>72</v>
      </c>
      <c r="D541" s="11"/>
      <c r="E541" s="6"/>
      <c r="F541" s="6"/>
      <c r="G541" s="5"/>
      <c r="H541" s="40"/>
      <c r="I541" s="5"/>
      <c r="J541" s="6"/>
      <c r="K541" s="6"/>
      <c r="L541" s="41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21" customHeight="1" x14ac:dyDescent="0.25">
      <c r="A542" s="60">
        <v>2</v>
      </c>
      <c r="B542" s="11" t="s">
        <v>551</v>
      </c>
      <c r="C542" s="68" t="s">
        <v>72</v>
      </c>
      <c r="D542" s="11"/>
      <c r="E542" s="6"/>
      <c r="F542" s="6"/>
      <c r="G542" s="5"/>
      <c r="H542" s="44"/>
      <c r="I542" s="5"/>
      <c r="J542" s="6"/>
      <c r="K542" s="6"/>
      <c r="L542" s="41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21" customHeight="1" x14ac:dyDescent="0.25">
      <c r="A543" s="60">
        <v>2</v>
      </c>
      <c r="B543" s="11" t="s">
        <v>551</v>
      </c>
      <c r="C543" s="68" t="s">
        <v>552</v>
      </c>
      <c r="D543" s="11"/>
      <c r="E543" s="6"/>
      <c r="F543" s="6"/>
      <c r="G543" s="5"/>
      <c r="H543" s="40"/>
      <c r="I543" s="5"/>
      <c r="J543" s="6"/>
      <c r="K543" s="6"/>
      <c r="L543" s="41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s="43" customFormat="1" ht="21" customHeight="1" x14ac:dyDescent="0.25">
      <c r="A544" s="96"/>
      <c r="B544" s="97"/>
      <c r="C544" s="102"/>
      <c r="D544" s="97"/>
      <c r="E544" s="57"/>
      <c r="F544" s="57"/>
      <c r="G544" s="58"/>
      <c r="H544" s="59"/>
      <c r="I544" s="58"/>
      <c r="J544" s="57"/>
      <c r="K544" s="57"/>
      <c r="L544" s="41"/>
      <c r="M544" s="17"/>
      <c r="N544" s="17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s="42" customFormat="1" ht="21" customHeight="1" x14ac:dyDescent="0.25">
      <c r="A545" s="98" t="s">
        <v>1011</v>
      </c>
      <c r="B545" s="98"/>
      <c r="C545" s="103"/>
      <c r="D545" s="98"/>
      <c r="E545" s="43"/>
      <c r="F545" s="43"/>
      <c r="G545" s="46"/>
      <c r="H545" s="46"/>
      <c r="I545" s="46"/>
      <c r="J545" s="43"/>
      <c r="K545" s="43"/>
      <c r="L545" s="41"/>
      <c r="M545" s="17"/>
      <c r="N545" s="17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s="42" customFormat="1" ht="21" customHeight="1" x14ac:dyDescent="0.25">
      <c r="A546" s="92">
        <v>3</v>
      </c>
      <c r="B546" s="26" t="s">
        <v>556</v>
      </c>
      <c r="C546" s="81"/>
      <c r="D546" s="99" t="s">
        <v>607</v>
      </c>
      <c r="E546" s="41"/>
      <c r="F546" s="41"/>
      <c r="G546" s="40"/>
      <c r="H546" s="40"/>
      <c r="I546" s="40"/>
      <c r="J546" s="41"/>
      <c r="K546" s="41"/>
      <c r="L546" s="41"/>
      <c r="M546" s="17"/>
      <c r="N546" s="17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s="42" customFormat="1" ht="21" customHeight="1" x14ac:dyDescent="0.25">
      <c r="A547" s="92">
        <v>4</v>
      </c>
      <c r="B547" s="26" t="s">
        <v>557</v>
      </c>
      <c r="C547" s="81">
        <v>17621</v>
      </c>
      <c r="D547" s="26" t="s">
        <v>608</v>
      </c>
      <c r="E547" s="41"/>
      <c r="F547" s="41"/>
      <c r="G547" s="40"/>
      <c r="H547" s="40"/>
      <c r="I547" s="40"/>
      <c r="J547" s="41"/>
      <c r="K547" s="41"/>
      <c r="L547" s="41"/>
      <c r="M547" s="17"/>
      <c r="N547" s="17"/>
    </row>
    <row r="548" spans="1:25" s="42" customFormat="1" ht="21" customHeight="1" x14ac:dyDescent="0.25">
      <c r="A548" s="92">
        <v>4</v>
      </c>
      <c r="B548" s="26" t="s">
        <v>558</v>
      </c>
      <c r="C548" s="81">
        <v>17743</v>
      </c>
      <c r="D548" s="26" t="s">
        <v>609</v>
      </c>
      <c r="E548" s="41"/>
      <c r="F548" s="41"/>
      <c r="G548" s="40"/>
      <c r="H548" s="40"/>
      <c r="I548" s="40"/>
      <c r="J548" s="41"/>
      <c r="K548" s="41"/>
      <c r="L548" s="41"/>
      <c r="M548" s="17"/>
      <c r="N548" s="17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s="42" customFormat="1" ht="21" customHeight="1" x14ac:dyDescent="0.25">
      <c r="A549" s="92">
        <v>5</v>
      </c>
      <c r="B549" s="26" t="s">
        <v>559</v>
      </c>
      <c r="C549" s="81">
        <v>17685</v>
      </c>
      <c r="D549" s="26" t="s">
        <v>680</v>
      </c>
      <c r="E549" s="41"/>
      <c r="F549" s="41"/>
      <c r="G549" s="40"/>
      <c r="H549" s="40"/>
      <c r="I549" s="40"/>
      <c r="J549" s="47"/>
      <c r="K549" s="41"/>
      <c r="L549" s="41"/>
      <c r="M549" s="17"/>
      <c r="N549" s="17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s="42" customFormat="1" ht="21" customHeight="1" x14ac:dyDescent="0.25">
      <c r="A550" s="92">
        <v>5</v>
      </c>
      <c r="B550" s="26" t="s">
        <v>560</v>
      </c>
      <c r="C550" s="81"/>
      <c r="D550" s="26" t="s">
        <v>998</v>
      </c>
      <c r="E550" s="41"/>
      <c r="F550" s="41"/>
      <c r="G550" s="40"/>
      <c r="H550" s="40"/>
      <c r="I550" s="40"/>
      <c r="J550" s="41"/>
      <c r="K550" s="41"/>
      <c r="L550" s="41"/>
      <c r="M550" s="17"/>
      <c r="N550" s="17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s="42" customFormat="1" ht="21" customHeight="1" x14ac:dyDescent="0.25">
      <c r="A551" s="92">
        <v>6</v>
      </c>
      <c r="B551" s="26" t="s">
        <v>561</v>
      </c>
      <c r="C551" s="81">
        <v>17744</v>
      </c>
      <c r="D551" s="26" t="s">
        <v>659</v>
      </c>
      <c r="E551" s="41"/>
      <c r="F551" s="41"/>
      <c r="G551" s="40"/>
      <c r="H551" s="40"/>
      <c r="I551" s="44"/>
      <c r="J551" s="41"/>
      <c r="K551" s="41"/>
      <c r="L551" s="41"/>
      <c r="M551" s="17"/>
      <c r="N551" s="17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s="42" customFormat="1" ht="21" customHeight="1" x14ac:dyDescent="0.25">
      <c r="A552" s="92">
        <v>6</v>
      </c>
      <c r="B552" s="26" t="s">
        <v>610</v>
      </c>
      <c r="C552" s="81"/>
      <c r="D552" s="26" t="s">
        <v>652</v>
      </c>
      <c r="E552" s="41"/>
      <c r="F552" s="41"/>
      <c r="G552" s="40"/>
      <c r="H552" s="40"/>
      <c r="I552" s="40"/>
      <c r="J552" s="41"/>
      <c r="K552" s="41"/>
      <c r="L552" s="41"/>
      <c r="M552" s="17"/>
      <c r="N552" s="17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s="42" customFormat="1" ht="21" customHeight="1" x14ac:dyDescent="0.25">
      <c r="A553" s="92">
        <v>7</v>
      </c>
      <c r="B553" s="26" t="s">
        <v>604</v>
      </c>
      <c r="C553" s="81">
        <v>17745</v>
      </c>
      <c r="D553" s="26" t="s">
        <v>634</v>
      </c>
      <c r="E553" s="41"/>
      <c r="F553" s="41"/>
      <c r="G553" s="40"/>
      <c r="H553" s="40"/>
      <c r="I553" s="40"/>
      <c r="J553" s="41"/>
      <c r="K553" s="41"/>
      <c r="L553" s="41"/>
      <c r="M553" s="17"/>
      <c r="N553" s="17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s="42" customFormat="1" ht="21" customHeight="1" x14ac:dyDescent="0.25">
      <c r="A554" s="92">
        <v>7</v>
      </c>
      <c r="B554" s="26" t="s">
        <v>562</v>
      </c>
      <c r="C554" s="81">
        <v>17623</v>
      </c>
      <c r="D554" s="99" t="s">
        <v>640</v>
      </c>
      <c r="E554" s="41"/>
      <c r="F554" s="41"/>
      <c r="G554" s="40"/>
      <c r="H554" s="40"/>
      <c r="I554" s="40"/>
      <c r="J554" s="41"/>
      <c r="K554" s="41"/>
      <c r="L554" s="41"/>
      <c r="M554" s="17"/>
      <c r="N554" s="17"/>
    </row>
    <row r="555" spans="1:25" s="42" customFormat="1" ht="21" customHeight="1" x14ac:dyDescent="0.25">
      <c r="A555" s="92">
        <v>7</v>
      </c>
      <c r="B555" s="26" t="s">
        <v>563</v>
      </c>
      <c r="C555" s="81"/>
      <c r="D555" s="99" t="s">
        <v>639</v>
      </c>
      <c r="E555" s="41"/>
      <c r="F555" s="41"/>
      <c r="G555" s="40"/>
      <c r="H555" s="40"/>
      <c r="I555" s="40"/>
      <c r="J555" s="41"/>
      <c r="K555" s="41"/>
      <c r="L555" s="41"/>
      <c r="M555" s="17"/>
      <c r="N555" s="17"/>
    </row>
    <row r="556" spans="1:25" s="42" customFormat="1" ht="21" customHeight="1" x14ac:dyDescent="0.25">
      <c r="A556" s="92">
        <v>8</v>
      </c>
      <c r="B556" s="26" t="s">
        <v>605</v>
      </c>
      <c r="C556" s="81">
        <v>17689</v>
      </c>
      <c r="D556" s="26" t="s">
        <v>615</v>
      </c>
      <c r="E556" s="41"/>
      <c r="F556" s="41"/>
      <c r="G556" s="40"/>
      <c r="H556" s="44"/>
      <c r="I556" s="40"/>
      <c r="J556" s="41"/>
      <c r="K556" s="41"/>
      <c r="L556" s="41"/>
      <c r="M556" s="17"/>
      <c r="N556" s="17"/>
    </row>
    <row r="557" spans="1:25" s="42" customFormat="1" ht="21" customHeight="1" x14ac:dyDescent="0.25">
      <c r="A557" s="92">
        <v>8</v>
      </c>
      <c r="B557" s="26" t="s">
        <v>564</v>
      </c>
      <c r="C557" s="81">
        <v>17688</v>
      </c>
      <c r="D557" s="26" t="s">
        <v>619</v>
      </c>
      <c r="E557" s="41"/>
      <c r="F557" s="41"/>
      <c r="G557" s="40"/>
      <c r="H557" s="40"/>
      <c r="I557" s="40"/>
      <c r="J557" s="41"/>
      <c r="K557" s="41"/>
      <c r="L557" s="41"/>
      <c r="M557" s="17"/>
      <c r="N557" s="17"/>
    </row>
    <row r="558" spans="1:25" s="42" customFormat="1" ht="21" customHeight="1" x14ac:dyDescent="0.25">
      <c r="A558" s="92">
        <v>8</v>
      </c>
      <c r="B558" s="26" t="s">
        <v>611</v>
      </c>
      <c r="C558" s="81" t="s">
        <v>72</v>
      </c>
      <c r="D558" s="26" t="s">
        <v>618</v>
      </c>
      <c r="E558" s="41"/>
      <c r="F558" s="41"/>
      <c r="G558" s="40"/>
      <c r="H558" s="40"/>
      <c r="I558" s="40"/>
      <c r="J558" s="41"/>
      <c r="K558" s="41"/>
      <c r="L558" s="41"/>
      <c r="M558" s="17"/>
      <c r="N558" s="17"/>
    </row>
    <row r="559" spans="1:25" s="42" customFormat="1" ht="21" customHeight="1" x14ac:dyDescent="0.25">
      <c r="A559" s="92">
        <v>9</v>
      </c>
      <c r="B559" s="26" t="s">
        <v>606</v>
      </c>
      <c r="C559" s="81">
        <v>17942</v>
      </c>
      <c r="D559" s="26" t="s">
        <v>785</v>
      </c>
      <c r="E559" s="41"/>
      <c r="F559" s="41"/>
      <c r="G559" s="40"/>
      <c r="H559" s="40"/>
      <c r="I559" s="40"/>
      <c r="J559" s="41"/>
      <c r="K559" s="41"/>
      <c r="L559" s="41"/>
      <c r="M559" s="17"/>
      <c r="N559" s="17"/>
    </row>
    <row r="560" spans="1:25" s="42" customFormat="1" ht="21" customHeight="1" x14ac:dyDescent="0.25">
      <c r="A560" s="92">
        <v>9</v>
      </c>
      <c r="B560" s="26" t="s">
        <v>565</v>
      </c>
      <c r="C560" s="81">
        <v>17890</v>
      </c>
      <c r="D560" s="26" t="s">
        <v>787</v>
      </c>
      <c r="E560" s="41"/>
      <c r="F560" s="41"/>
      <c r="G560" s="40"/>
      <c r="H560" s="40"/>
      <c r="I560" s="40"/>
      <c r="J560" s="41"/>
      <c r="K560" s="41"/>
      <c r="L560" s="41"/>
      <c r="M560" s="17"/>
      <c r="N560" s="17"/>
    </row>
    <row r="561" spans="1:14" s="42" customFormat="1" ht="21" customHeight="1" x14ac:dyDescent="0.25">
      <c r="A561" s="92">
        <v>9</v>
      </c>
      <c r="B561" s="26" t="s">
        <v>566</v>
      </c>
      <c r="C561" s="81"/>
      <c r="D561" s="26" t="s">
        <v>786</v>
      </c>
      <c r="E561" s="41"/>
      <c r="F561" s="41"/>
      <c r="G561" s="40"/>
      <c r="H561" s="40"/>
      <c r="I561" s="40"/>
      <c r="J561" s="41"/>
      <c r="K561" s="41"/>
      <c r="L561" s="41"/>
      <c r="M561" s="17"/>
      <c r="N561" s="17"/>
    </row>
    <row r="562" spans="1:14" s="42" customFormat="1" ht="21" customHeight="1" x14ac:dyDescent="0.25">
      <c r="A562" s="92">
        <v>10</v>
      </c>
      <c r="B562" s="26" t="s">
        <v>567</v>
      </c>
      <c r="C562" s="81">
        <v>17746</v>
      </c>
      <c r="D562" s="26" t="s">
        <v>689</v>
      </c>
      <c r="E562" s="41"/>
      <c r="F562" s="41"/>
      <c r="G562" s="40"/>
      <c r="H562" s="40"/>
      <c r="I562" s="40"/>
      <c r="J562" s="41"/>
      <c r="K562" s="41"/>
      <c r="L562" s="41"/>
      <c r="M562" s="17"/>
      <c r="N562" s="17"/>
    </row>
    <row r="563" spans="1:14" s="42" customFormat="1" ht="21" customHeight="1" x14ac:dyDescent="0.25">
      <c r="A563" s="92">
        <v>10</v>
      </c>
      <c r="B563" s="26" t="s">
        <v>612</v>
      </c>
      <c r="C563" s="81" t="s">
        <v>72</v>
      </c>
      <c r="D563" s="26" t="s">
        <v>762</v>
      </c>
      <c r="E563" s="41"/>
      <c r="F563" s="41"/>
      <c r="G563" s="40"/>
      <c r="H563" s="40"/>
      <c r="I563" s="40"/>
      <c r="J563" s="41"/>
      <c r="K563" s="41"/>
      <c r="L563" s="47"/>
      <c r="M563" s="17"/>
      <c r="N563" s="17"/>
    </row>
    <row r="564" spans="1:14" s="42" customFormat="1" ht="21" customHeight="1" x14ac:dyDescent="0.25">
      <c r="A564" s="92">
        <v>11</v>
      </c>
      <c r="B564" s="26" t="s">
        <v>568</v>
      </c>
      <c r="C564" s="81"/>
      <c r="D564" s="26" t="s">
        <v>738</v>
      </c>
      <c r="E564" s="41"/>
      <c r="F564" s="41"/>
      <c r="G564" s="40"/>
      <c r="H564" s="40"/>
      <c r="I564" s="40"/>
      <c r="J564" s="41"/>
      <c r="K564" s="41"/>
      <c r="L564"/>
      <c r="M564" s="17"/>
      <c r="N564" s="17"/>
    </row>
    <row r="565" spans="1:14" s="42" customFormat="1" ht="21" customHeight="1" x14ac:dyDescent="0.25">
      <c r="A565" s="92">
        <v>12</v>
      </c>
      <c r="B565" s="26" t="s">
        <v>713</v>
      </c>
      <c r="C565" s="81"/>
      <c r="D565" s="26" t="s">
        <v>720</v>
      </c>
      <c r="E565" s="41"/>
      <c r="F565" s="41"/>
      <c r="G565" s="40"/>
      <c r="H565" s="40"/>
      <c r="I565" s="40"/>
      <c r="J565" s="41"/>
      <c r="K565" s="41"/>
    </row>
    <row r="566" spans="1:14" s="42" customFormat="1" ht="21" customHeight="1" x14ac:dyDescent="0.25">
      <c r="A566" s="92">
        <v>13</v>
      </c>
      <c r="B566" s="26" t="s">
        <v>569</v>
      </c>
      <c r="C566" s="81"/>
      <c r="D566" s="26" t="s">
        <v>691</v>
      </c>
      <c r="E566" s="41"/>
      <c r="F566" s="41"/>
      <c r="G566" s="40"/>
      <c r="H566" s="44"/>
      <c r="I566" s="40"/>
      <c r="J566" s="41"/>
      <c r="K566" s="41"/>
      <c r="L566"/>
      <c r="M566" s="17"/>
      <c r="N566" s="17"/>
    </row>
    <row r="567" spans="1:14" s="42" customFormat="1" ht="21" customHeight="1" x14ac:dyDescent="0.25">
      <c r="A567" s="92">
        <v>14</v>
      </c>
      <c r="B567" s="26" t="s">
        <v>603</v>
      </c>
      <c r="C567" s="81" t="s">
        <v>72</v>
      </c>
      <c r="D567" s="26" t="s">
        <v>895</v>
      </c>
      <c r="E567" s="41"/>
      <c r="F567" s="41"/>
      <c r="G567" s="40"/>
      <c r="H567" s="40"/>
      <c r="I567" s="40"/>
      <c r="J567" s="41"/>
      <c r="K567" s="41"/>
      <c r="L567" s="6"/>
      <c r="M567" s="17"/>
      <c r="N567" s="17"/>
    </row>
    <row r="568" spans="1:14" s="42" customFormat="1" ht="21" customHeight="1" x14ac:dyDescent="0.25">
      <c r="A568" s="92">
        <v>15</v>
      </c>
      <c r="B568" s="26" t="s">
        <v>570</v>
      </c>
      <c r="C568" s="81"/>
      <c r="D568" s="26" t="s">
        <v>872</v>
      </c>
      <c r="E568" s="41"/>
      <c r="F568" s="41"/>
      <c r="G568" s="40"/>
      <c r="H568" s="40"/>
      <c r="I568" s="40"/>
      <c r="J568" s="41"/>
      <c r="K568" s="41"/>
      <c r="L568" s="6"/>
      <c r="M568" s="17"/>
      <c r="N568" s="17"/>
    </row>
    <row r="569" spans="1:14" ht="21" customHeight="1" x14ac:dyDescent="0.25">
      <c r="A569" s="92">
        <v>19</v>
      </c>
      <c r="B569" s="26" t="s">
        <v>571</v>
      </c>
      <c r="C569" s="81"/>
      <c r="D569" s="26" t="s">
        <v>980</v>
      </c>
      <c r="E569" s="41"/>
      <c r="F569" s="41"/>
      <c r="G569" s="40"/>
      <c r="H569" s="40"/>
      <c r="I569" s="40"/>
      <c r="J569" s="41"/>
      <c r="K569" s="41"/>
      <c r="L569" s="6"/>
    </row>
    <row r="570" spans="1:14" ht="21" customHeight="1" x14ac:dyDescent="0.25">
      <c r="A570" s="12"/>
      <c r="B570" s="12"/>
      <c r="C570" s="69"/>
      <c r="D570" s="12"/>
      <c r="L570" s="6"/>
    </row>
    <row r="571" spans="1:14" ht="21" customHeight="1" x14ac:dyDescent="0.25">
      <c r="A571" s="100"/>
      <c r="B571" s="100"/>
      <c r="C571" s="104"/>
      <c r="D571" s="100"/>
      <c r="E571" s="42"/>
      <c r="F571" s="42"/>
      <c r="G571" s="42"/>
      <c r="H571" s="42"/>
      <c r="I571" s="42"/>
      <c r="J571" s="42"/>
      <c r="K571" s="42"/>
      <c r="L571" s="6"/>
    </row>
    <row r="572" spans="1:14" ht="16.5" x14ac:dyDescent="0.3">
      <c r="A572" s="79" t="s">
        <v>1058</v>
      </c>
      <c r="B572" s="80"/>
      <c r="C572" s="81"/>
      <c r="D572" s="77"/>
    </row>
    <row r="573" spans="1:14" x14ac:dyDescent="0.25">
      <c r="A573" s="60">
        <v>1</v>
      </c>
      <c r="B573" s="11" t="s">
        <v>1050</v>
      </c>
      <c r="C573" s="68" t="s">
        <v>537</v>
      </c>
      <c r="D573" s="11"/>
      <c r="E573" s="6"/>
      <c r="F573" s="6"/>
      <c r="G573" s="5"/>
      <c r="H573" s="40"/>
      <c r="I573" s="5"/>
      <c r="J573" s="6"/>
      <c r="K573" s="6"/>
    </row>
    <row r="574" spans="1:14" x14ac:dyDescent="0.25">
      <c r="A574" s="60">
        <v>1</v>
      </c>
      <c r="B574" s="11" t="s">
        <v>1050</v>
      </c>
      <c r="C574" s="68" t="s">
        <v>538</v>
      </c>
      <c r="D574" s="11"/>
      <c r="E574" s="6"/>
      <c r="F574" s="6"/>
      <c r="G574" s="5"/>
      <c r="H574" s="40"/>
      <c r="I574" s="5"/>
      <c r="J574" s="6"/>
      <c r="K574" s="6"/>
    </row>
    <row r="575" spans="1:14" x14ac:dyDescent="0.25">
      <c r="A575" s="60">
        <v>1</v>
      </c>
      <c r="B575" s="11" t="s">
        <v>1101</v>
      </c>
      <c r="C575" s="68" t="s">
        <v>537</v>
      </c>
      <c r="D575" s="11"/>
      <c r="E575" s="6"/>
      <c r="F575" s="6"/>
      <c r="G575" s="5"/>
      <c r="H575" s="40"/>
      <c r="I575" s="5"/>
      <c r="J575" s="6"/>
      <c r="K575" s="6"/>
    </row>
    <row r="576" spans="1:14" x14ac:dyDescent="0.25">
      <c r="A576" s="60">
        <v>1</v>
      </c>
      <c r="B576" s="11" t="s">
        <v>1101</v>
      </c>
      <c r="C576" s="68" t="s">
        <v>72</v>
      </c>
      <c r="D576" s="11"/>
      <c r="E576" s="6"/>
      <c r="F576" s="6"/>
      <c r="G576" s="5"/>
      <c r="H576" s="40"/>
      <c r="I576" s="5"/>
      <c r="J576" s="6"/>
      <c r="K576" s="6"/>
    </row>
    <row r="577" spans="1:11" x14ac:dyDescent="0.25">
      <c r="A577" s="60">
        <v>1</v>
      </c>
      <c r="B577" s="11" t="s">
        <v>467</v>
      </c>
      <c r="C577" s="68" t="s">
        <v>538</v>
      </c>
      <c r="D577" s="11"/>
      <c r="E577" s="6"/>
      <c r="F577" s="6"/>
      <c r="G577" s="5"/>
      <c r="H577" s="40"/>
      <c r="I577" s="5"/>
      <c r="J577" s="6"/>
      <c r="K577" s="6"/>
    </row>
  </sheetData>
  <autoFilter ref="A1:AK543"/>
  <dataValidations count="5">
    <dataValidation type="list" allowBlank="1" showInputMessage="1" showErrorMessage="1" sqref="F2:F521">
      <formula1>"Loose,Missing,Broken"</formula1>
    </dataValidation>
    <dataValidation type="list" showInputMessage="1" showErrorMessage="1" sqref="E2:E521">
      <formula1>"In,Out,Loose, ,"</formula1>
    </dataValidation>
    <dataValidation type="list" allowBlank="1" showInputMessage="1" showErrorMessage="1" sqref="H2:J521">
      <formula1>"In,Out,No Cxn,Stuck"</formula1>
    </dataValidation>
    <dataValidation type="list" allowBlank="1" showInputMessage="1" showErrorMessage="1" sqref="G2:G521">
      <formula1>"Loose,Missing"</formula1>
    </dataValidation>
    <dataValidation type="list" allowBlank="1" showInputMessage="1" showErrorMessage="1" sqref="K2:K521">
      <formula1>"Missing,Broken,Replaced"</formula1>
    </dataValidation>
  </dataValidations>
  <pageMargins left="0" right="0.5" top="0.5" bottom="0.75" header="0.25" footer="0.25"/>
  <pageSetup scale="95" fitToWidth="0" fitToHeight="0" orientation="landscape" r:id="rId1"/>
  <headerFooter>
    <oddHeader>&amp;CIndian - Mohawk Tower (DT)&amp;RDorm Jack Repairs Assessment 2017</oddHeader>
    <oddFooter>&amp;LCODES:&amp;C&amp;"Book Antiqua,Bold"Loose;  Missing;  Pushed IN;  Pulled OUT;  Broken; No cxn=No Connection; Stuck=Something stuck in jack
Page &amp;P of &amp;N&amp;RMohawk Tower</oddFooter>
  </headerFooter>
  <rowBreaks count="19" manualBreakCount="19">
    <brk id="13" max="24" man="1"/>
    <brk id="41" max="24" man="1"/>
    <brk id="68" max="24" man="1"/>
    <brk id="94" max="24" man="1"/>
    <brk id="120" max="24" man="1"/>
    <brk id="145" max="24" man="1"/>
    <brk id="170" max="24" man="1"/>
    <brk id="195" max="24" man="1"/>
    <brk id="221" max="24" man="1"/>
    <brk id="248" max="24" man="1"/>
    <brk id="275" max="24" man="1"/>
    <brk id="329" max="24" man="1"/>
    <brk id="356" max="24" man="1"/>
    <brk id="383" max="24" man="1"/>
    <brk id="410" max="24" man="1"/>
    <brk id="437" max="24" man="1"/>
    <brk id="464" max="24" man="1"/>
    <brk id="491" max="24" man="1"/>
    <brk id="517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Adirondack(DA)</vt:lpstr>
      <vt:lpstr>Cayuga(DB)</vt:lpstr>
      <vt:lpstr>Mahican(DC) (2)</vt:lpstr>
      <vt:lpstr>Montauk(DD)</vt:lpstr>
      <vt:lpstr>Oneida(DE) (2)</vt:lpstr>
      <vt:lpstr>Onondaga(DF) (V1)</vt:lpstr>
      <vt:lpstr>Seneca(DG) (2)</vt:lpstr>
      <vt:lpstr>Tuscarora(DH) (2)</vt:lpstr>
      <vt:lpstr>MOHAWK(DT)</vt:lpstr>
      <vt:lpstr>'Adirondack(DA)'!Print_Area</vt:lpstr>
      <vt:lpstr>'Cayuga(DB)'!Print_Area</vt:lpstr>
      <vt:lpstr>'Mahican(DC) (2)'!Print_Area</vt:lpstr>
      <vt:lpstr>'MOHAWK(DT)'!Print_Area</vt:lpstr>
      <vt:lpstr>'Montauk(DD)'!Print_Area</vt:lpstr>
      <vt:lpstr>'Oneida(DE) (2)'!Print_Area</vt:lpstr>
      <vt:lpstr>'Onondaga(DF) (V1)'!Print_Area</vt:lpstr>
      <vt:lpstr>'Seneca(DG) (2)'!Print_Area</vt:lpstr>
      <vt:lpstr>'Tuscarora(DH) (2)'!Print_Area</vt:lpstr>
      <vt:lpstr>'Adirondack(DA)'!Print_Titles</vt:lpstr>
      <vt:lpstr>'Cayuga(DB)'!Print_Titles</vt:lpstr>
      <vt:lpstr>'Mahican(DC) (2)'!Print_Titles</vt:lpstr>
      <vt:lpstr>'MOHAWK(DT)'!Print_Titles</vt:lpstr>
      <vt:lpstr>'Montauk(DD)'!Print_Titles</vt:lpstr>
      <vt:lpstr>'Oneida(DE) (2)'!Print_Titles</vt:lpstr>
      <vt:lpstr>'Onondaga(DF) (V1)'!Print_Titles</vt:lpstr>
      <vt:lpstr>'Seneca(DG) (2)'!Print_Titles</vt:lpstr>
      <vt:lpstr>'Tuscarora(DH) (2)'!Print_Titles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Windows User</cp:lastModifiedBy>
  <cp:lastPrinted>2017-06-12T13:36:54Z</cp:lastPrinted>
  <dcterms:created xsi:type="dcterms:W3CDTF">2005-05-10T13:06:58Z</dcterms:created>
  <dcterms:modified xsi:type="dcterms:W3CDTF">2017-12-18T19:58:28Z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