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o\Desktop\First Assess\"/>
    </mc:Choice>
  </mc:AlternateContent>
  <xr:revisionPtr revIDLastSave="0" documentId="13_ncr:1_{445C93F5-5CB1-4CA8-9B7E-58D41AC1D5E8}" xr6:coauthVersionLast="31" xr6:coauthVersionMax="31" xr10:uidLastSave="{00000000-0000-0000-0000-000000000000}"/>
  <bookViews>
    <workbookView xWindow="0" yWindow="0" windowWidth="8985" windowHeight="9360" tabRatio="897" xr2:uid="{00000000-000D-0000-FFFF-FFFF00000000}"/>
  </bookViews>
  <sheets>
    <sheet name="Beverwyck(BG)" sheetId="11" r:id="rId1"/>
    <sheet name="Bleecker (BE)" sheetId="2" r:id="rId2"/>
    <sheet name="Ryckman (BB)" sheetId="3" r:id="rId3"/>
    <sheet name="Schuyler (BH)" sheetId="12" r:id="rId4"/>
    <sheet name="Ten Broeck(BD)" sheetId="14" r:id="rId5"/>
    <sheet name="Ten Eyck (BC)" sheetId="6" r:id="rId6"/>
    <sheet name="Van Cortland (BF)" sheetId="13" r:id="rId7"/>
    <sheet name="Van Ren (BA)" sheetId="15" r:id="rId8"/>
    <sheet name="Stuyvesant (BT)" sheetId="16" r:id="rId9"/>
  </sheets>
  <definedNames>
    <definedName name="_xlnm._FilterDatabase" localSheetId="0" hidden="1">'Beverwyck(BG)'!$A$1:$M$116</definedName>
    <definedName name="_xlnm._FilterDatabase" localSheetId="1" hidden="1">'Bleecker (BE)'!$A$1:$Y$111</definedName>
    <definedName name="_xlnm._FilterDatabase" localSheetId="2" hidden="1">'Ryckman (BB)'!$A$1:$M$168</definedName>
    <definedName name="_xlnm._FilterDatabase" localSheetId="3" hidden="1">'Schuyler (BH)'!$A$1:$M$75</definedName>
    <definedName name="_xlnm._FilterDatabase" localSheetId="8" hidden="1">'Stuyvesant (BT)'!$A$1:$M$476</definedName>
    <definedName name="_xlnm._FilterDatabase" localSheetId="4" hidden="1">'Ten Broeck(BD)'!$A$1:$M$192</definedName>
    <definedName name="_xlnm._FilterDatabase" localSheetId="5" hidden="1">'Ten Eyck (BC)'!$A$1:$M$110</definedName>
    <definedName name="_xlnm._FilterDatabase" localSheetId="6" hidden="1">'Van Cortland (BF)'!$A$1:$Y$105</definedName>
    <definedName name="_xlnm._FilterDatabase" localSheetId="7" hidden="1">'Van Ren (BA)'!$A$1:$M$164</definedName>
    <definedName name="_xlnm.Print_Area" localSheetId="0">'Beverwyck(BG)'!$A$1:$L$89</definedName>
    <definedName name="_xlnm.Print_Area" localSheetId="1">'Bleecker (BE)'!$A$1:$L$98</definedName>
    <definedName name="_xlnm.Print_Area" localSheetId="2">'Ryckman (BB)'!$A$1:$L$164</definedName>
    <definedName name="_xlnm.Print_Area" localSheetId="3">'Schuyler (BH)'!$A$1:$L$70</definedName>
    <definedName name="_xlnm.Print_Area" localSheetId="8">'Stuyvesant (BT)'!$A$1:$L$469</definedName>
    <definedName name="_xlnm.Print_Area" localSheetId="4">'Ten Broeck(BD)'!$A$1:$L$184</definedName>
    <definedName name="_xlnm.Print_Area" localSheetId="5">'Ten Eyck (BC)'!$A$1:$L$99</definedName>
    <definedName name="_xlnm.Print_Area" localSheetId="6">'Van Cortland (BF)'!$A$1:$L$94</definedName>
    <definedName name="_xlnm.Print_Area" localSheetId="7">'Van Ren (BA)'!$A$1:$L$159</definedName>
    <definedName name="_xlnm.Print_Titles" localSheetId="0">'Beverwyck(BG)'!$1:$1</definedName>
    <definedName name="_xlnm.Print_Titles" localSheetId="1">'Bleecker (BE)'!$1:$1</definedName>
    <definedName name="_xlnm.Print_Titles" localSheetId="2">'Ryckman (BB)'!$1:$1</definedName>
    <definedName name="_xlnm.Print_Titles" localSheetId="3">'Schuyler (BH)'!$1:$1</definedName>
    <definedName name="_xlnm.Print_Titles" localSheetId="8">'Stuyvesant (BT)'!$1:$1</definedName>
    <definedName name="_xlnm.Print_Titles" localSheetId="4">'Ten Broeck(BD)'!$1:$1</definedName>
    <definedName name="_xlnm.Print_Titles" localSheetId="5">'Ten Eyck (BC)'!$1:$1</definedName>
    <definedName name="_xlnm.Print_Titles" localSheetId="6">'Van Cortland (BF)'!$1:$1</definedName>
    <definedName name="_xlnm.Print_Titles" localSheetId="7">'Van Ren (BA)'!$1:$1</definedName>
  </definedNames>
  <calcPr calcId="179017"/>
</workbook>
</file>

<file path=xl/calcChain.xml><?xml version="1.0" encoding="utf-8"?>
<calcChain xmlns="http://schemas.openxmlformats.org/spreadsheetml/2006/main">
  <c r="H161" i="15" l="1"/>
  <c r="A99" i="2" l="1"/>
  <c r="P470" i="16" l="1"/>
  <c r="Q470" i="16"/>
  <c r="R470" i="16"/>
  <c r="S470" i="16"/>
  <c r="T470" i="16"/>
  <c r="U470" i="16"/>
  <c r="V470" i="16"/>
  <c r="W470" i="16"/>
  <c r="X470" i="16"/>
  <c r="Y470" i="16"/>
  <c r="O470" i="16"/>
  <c r="P95" i="13"/>
  <c r="Q95" i="13"/>
  <c r="R95" i="13"/>
  <c r="S95" i="13"/>
  <c r="T95" i="13"/>
  <c r="U95" i="13"/>
  <c r="V95" i="13"/>
  <c r="W95" i="13"/>
  <c r="X95" i="13"/>
  <c r="Y95" i="13"/>
  <c r="O95" i="13"/>
  <c r="P185" i="14"/>
  <c r="Q185" i="14"/>
  <c r="R185" i="14"/>
  <c r="S185" i="14"/>
  <c r="T185" i="14"/>
  <c r="U185" i="14"/>
  <c r="V185" i="14"/>
  <c r="W185" i="14"/>
  <c r="X185" i="14"/>
  <c r="Y185" i="14"/>
  <c r="O185" i="14"/>
  <c r="P100" i="6"/>
  <c r="Q100" i="6"/>
  <c r="R100" i="6"/>
  <c r="S100" i="6"/>
  <c r="T100" i="6"/>
  <c r="U100" i="6"/>
  <c r="V100" i="6"/>
  <c r="W100" i="6"/>
  <c r="X100" i="6"/>
  <c r="Y100" i="6"/>
  <c r="O100" i="6"/>
  <c r="J100" i="6"/>
  <c r="P71" i="12"/>
  <c r="Q71" i="12"/>
  <c r="R71" i="12"/>
  <c r="S71" i="12"/>
  <c r="T71" i="12"/>
  <c r="U71" i="12"/>
  <c r="V71" i="12"/>
  <c r="W71" i="12"/>
  <c r="X71" i="12"/>
  <c r="Y71" i="12"/>
  <c r="O71" i="12"/>
  <c r="P165" i="3"/>
  <c r="Q165" i="3"/>
  <c r="R165" i="3"/>
  <c r="S165" i="3"/>
  <c r="T165" i="3"/>
  <c r="U165" i="3"/>
  <c r="V165" i="3"/>
  <c r="W165" i="3"/>
  <c r="X165" i="3"/>
  <c r="Y165" i="3"/>
  <c r="O165" i="3"/>
  <c r="P99" i="2"/>
  <c r="Q99" i="2"/>
  <c r="R99" i="2"/>
  <c r="S99" i="2"/>
  <c r="T99" i="2"/>
  <c r="U99" i="2"/>
  <c r="V99" i="2"/>
  <c r="W99" i="2"/>
  <c r="X99" i="2"/>
  <c r="Y99" i="2"/>
  <c r="O99" i="2"/>
  <c r="P160" i="15" l="1"/>
  <c r="Q160" i="15"/>
  <c r="R160" i="15"/>
  <c r="S160" i="15"/>
  <c r="T160" i="15"/>
  <c r="U160" i="15"/>
  <c r="V160" i="15"/>
  <c r="W160" i="15"/>
  <c r="X160" i="15"/>
  <c r="Y160" i="15"/>
  <c r="O160" i="15"/>
  <c r="K470" i="16" l="1"/>
  <c r="L470" i="16"/>
  <c r="K100" i="6"/>
  <c r="L100" i="6"/>
  <c r="K113" i="2"/>
  <c r="L113" i="2"/>
  <c r="O113" i="2"/>
  <c r="P113" i="2"/>
  <c r="Q113" i="2"/>
  <c r="R113" i="2"/>
  <c r="S113" i="2"/>
  <c r="T113" i="2"/>
  <c r="U113" i="2"/>
  <c r="V113" i="2"/>
  <c r="W113" i="2"/>
  <c r="X113" i="2"/>
  <c r="Y113" i="2"/>
  <c r="L177" i="3"/>
  <c r="P96" i="11"/>
  <c r="Q96" i="11"/>
  <c r="R96" i="11"/>
  <c r="S96" i="11"/>
  <c r="T96" i="11"/>
  <c r="U96" i="11"/>
  <c r="V96" i="11"/>
  <c r="W96" i="11"/>
  <c r="X96" i="11"/>
  <c r="Y96" i="11"/>
  <c r="O96" i="11"/>
  <c r="J471" i="16" l="1"/>
  <c r="I471" i="16"/>
  <c r="H471" i="16"/>
  <c r="K475" i="16"/>
  <c r="I472" i="16"/>
  <c r="J472" i="16"/>
  <c r="H472" i="16"/>
  <c r="K165" i="15"/>
  <c r="I162" i="15"/>
  <c r="J162" i="15"/>
  <c r="H162" i="15"/>
  <c r="K100" i="13"/>
  <c r="I187" i="14"/>
  <c r="J187" i="14"/>
  <c r="H187" i="14"/>
  <c r="K190" i="14"/>
  <c r="J186" i="14"/>
  <c r="I186" i="14"/>
  <c r="H186" i="14"/>
  <c r="K105" i="6"/>
  <c r="K76" i="12"/>
  <c r="K170" i="3"/>
  <c r="K104" i="2"/>
  <c r="K101" i="11"/>
  <c r="K478" i="16" l="1"/>
  <c r="F478" i="16"/>
  <c r="K477" i="16"/>
  <c r="G477" i="16"/>
  <c r="F477" i="16"/>
  <c r="M476" i="16"/>
  <c r="G476" i="16"/>
  <c r="F476" i="16"/>
  <c r="E476" i="16"/>
  <c r="M474" i="16"/>
  <c r="M473" i="16"/>
  <c r="J473" i="16"/>
  <c r="I473" i="16"/>
  <c r="H473" i="16"/>
  <c r="E473" i="16"/>
  <c r="M471" i="16"/>
  <c r="J470" i="16"/>
  <c r="I470" i="16"/>
  <c r="H470" i="16"/>
  <c r="G470" i="16"/>
  <c r="F470" i="16"/>
  <c r="E470" i="16"/>
  <c r="E474" i="16" s="1"/>
  <c r="A470" i="16"/>
  <c r="N469" i="16"/>
  <c r="M469" i="16"/>
  <c r="N468" i="16"/>
  <c r="M468" i="16"/>
  <c r="N467" i="16"/>
  <c r="M467" i="16"/>
  <c r="N466" i="16"/>
  <c r="M466" i="16"/>
  <c r="N465" i="16"/>
  <c r="M465" i="16"/>
  <c r="N464" i="16"/>
  <c r="M464" i="16"/>
  <c r="N463" i="16"/>
  <c r="M463" i="16"/>
  <c r="N462" i="16"/>
  <c r="M462" i="16"/>
  <c r="N461" i="16"/>
  <c r="M461" i="16"/>
  <c r="N460" i="16"/>
  <c r="M460" i="16"/>
  <c r="N459" i="16"/>
  <c r="M459" i="16"/>
  <c r="N458" i="16"/>
  <c r="M458" i="16"/>
  <c r="N457" i="16"/>
  <c r="M457" i="16"/>
  <c r="N456" i="16"/>
  <c r="M456" i="16"/>
  <c r="N455" i="16"/>
  <c r="M455" i="16"/>
  <c r="N454" i="16"/>
  <c r="M454" i="16"/>
  <c r="N453" i="16"/>
  <c r="M453" i="16"/>
  <c r="N452" i="16"/>
  <c r="M452" i="16"/>
  <c r="N451" i="16"/>
  <c r="M451" i="16"/>
  <c r="N450" i="16"/>
  <c r="M450" i="16"/>
  <c r="N449" i="16"/>
  <c r="M449" i="16"/>
  <c r="N448" i="16"/>
  <c r="M448" i="16"/>
  <c r="N447" i="16"/>
  <c r="M447" i="16"/>
  <c r="N446" i="16"/>
  <c r="M446" i="16"/>
  <c r="N445" i="16"/>
  <c r="M445" i="16"/>
  <c r="N444" i="16"/>
  <c r="M444" i="16"/>
  <c r="N443" i="16"/>
  <c r="M443" i="16"/>
  <c r="N442" i="16"/>
  <c r="M442" i="16"/>
  <c r="N441" i="16"/>
  <c r="M441" i="16"/>
  <c r="N440" i="16"/>
  <c r="M440" i="16"/>
  <c r="N439" i="16"/>
  <c r="M439" i="16"/>
  <c r="N438" i="16"/>
  <c r="M438" i="16"/>
  <c r="N437" i="16"/>
  <c r="M437" i="16"/>
  <c r="N436" i="16"/>
  <c r="M436" i="16"/>
  <c r="N435" i="16"/>
  <c r="M435" i="16"/>
  <c r="N434" i="16"/>
  <c r="M434" i="16"/>
  <c r="N433" i="16"/>
  <c r="M433" i="16"/>
  <c r="N432" i="16"/>
  <c r="M432" i="16"/>
  <c r="N431" i="16"/>
  <c r="M431" i="16"/>
  <c r="N430" i="16"/>
  <c r="M430" i="16"/>
  <c r="N429" i="16"/>
  <c r="M429" i="16"/>
  <c r="N428" i="16"/>
  <c r="M428" i="16"/>
  <c r="N427" i="16"/>
  <c r="M427" i="16"/>
  <c r="N426" i="16"/>
  <c r="M426" i="16"/>
  <c r="N425" i="16"/>
  <c r="M425" i="16"/>
  <c r="N424" i="16"/>
  <c r="M424" i="16"/>
  <c r="N423" i="16"/>
  <c r="M423" i="16"/>
  <c r="N422" i="16"/>
  <c r="M422" i="16"/>
  <c r="N421" i="16"/>
  <c r="M421" i="16"/>
  <c r="N420" i="16"/>
  <c r="M420" i="16"/>
  <c r="N419" i="16"/>
  <c r="M419" i="16"/>
  <c r="N418" i="16"/>
  <c r="M418" i="16"/>
  <c r="N417" i="16"/>
  <c r="M417" i="16"/>
  <c r="N416" i="16"/>
  <c r="M416" i="16"/>
  <c r="N415" i="16"/>
  <c r="M415" i="16"/>
  <c r="N414" i="16"/>
  <c r="M414" i="16"/>
  <c r="N413" i="16"/>
  <c r="M413" i="16"/>
  <c r="N412" i="16"/>
  <c r="M412" i="16"/>
  <c r="N411" i="16"/>
  <c r="M411" i="16"/>
  <c r="N410" i="16"/>
  <c r="M410" i="16"/>
  <c r="N409" i="16"/>
  <c r="M409" i="16"/>
  <c r="N408" i="16"/>
  <c r="M408" i="16"/>
  <c r="N407" i="16"/>
  <c r="M407" i="16"/>
  <c r="N406" i="16"/>
  <c r="M406" i="16"/>
  <c r="N405" i="16"/>
  <c r="M405" i="16"/>
  <c r="N404" i="16"/>
  <c r="M404" i="16"/>
  <c r="N403" i="16"/>
  <c r="M403" i="16"/>
  <c r="N402" i="16"/>
  <c r="M402" i="16"/>
  <c r="N401" i="16"/>
  <c r="M401" i="16"/>
  <c r="N400" i="16"/>
  <c r="M400" i="16"/>
  <c r="N399" i="16"/>
  <c r="M399" i="16"/>
  <c r="N398" i="16"/>
  <c r="M398" i="16"/>
  <c r="N397" i="16"/>
  <c r="M397" i="16"/>
  <c r="N396" i="16"/>
  <c r="M396" i="16"/>
  <c r="N395" i="16"/>
  <c r="M395" i="16"/>
  <c r="N394" i="16"/>
  <c r="M394" i="16"/>
  <c r="N393" i="16"/>
  <c r="M393" i="16"/>
  <c r="N392" i="16"/>
  <c r="M392" i="16"/>
  <c r="N391" i="16"/>
  <c r="M391" i="16"/>
  <c r="N390" i="16"/>
  <c r="M390" i="16"/>
  <c r="N389" i="16"/>
  <c r="M389" i="16"/>
  <c r="N388" i="16"/>
  <c r="M388" i="16"/>
  <c r="N387" i="16"/>
  <c r="M387" i="16"/>
  <c r="N386" i="16"/>
  <c r="M386" i="16"/>
  <c r="N385" i="16"/>
  <c r="M385" i="16"/>
  <c r="N384" i="16"/>
  <c r="M384" i="16"/>
  <c r="N383" i="16"/>
  <c r="M383" i="16"/>
  <c r="N382" i="16"/>
  <c r="M382" i="16"/>
  <c r="N381" i="16"/>
  <c r="M381" i="16"/>
  <c r="N380" i="16"/>
  <c r="M380" i="16"/>
  <c r="N379" i="16"/>
  <c r="M379" i="16"/>
  <c r="N378" i="16"/>
  <c r="M378" i="16"/>
  <c r="N377" i="16"/>
  <c r="M377" i="16"/>
  <c r="N376" i="16"/>
  <c r="M376" i="16"/>
  <c r="N375" i="16"/>
  <c r="M375" i="16"/>
  <c r="N374" i="16"/>
  <c r="M374" i="16"/>
  <c r="N373" i="16"/>
  <c r="M373" i="16"/>
  <c r="N372" i="16"/>
  <c r="M372" i="16"/>
  <c r="N371" i="16"/>
  <c r="M371" i="16"/>
  <c r="N370" i="16"/>
  <c r="M370" i="16"/>
  <c r="N369" i="16"/>
  <c r="M369" i="16"/>
  <c r="N368" i="16"/>
  <c r="M368" i="16"/>
  <c r="N367" i="16"/>
  <c r="M367" i="16"/>
  <c r="N366" i="16"/>
  <c r="M366" i="16"/>
  <c r="N365" i="16"/>
  <c r="M365" i="16"/>
  <c r="N364" i="16"/>
  <c r="M364" i="16"/>
  <c r="N363" i="16"/>
  <c r="M363" i="16"/>
  <c r="N362" i="16"/>
  <c r="M362" i="16"/>
  <c r="N361" i="16"/>
  <c r="M361" i="16"/>
  <c r="N360" i="16"/>
  <c r="M360" i="16"/>
  <c r="N359" i="16"/>
  <c r="M359" i="16"/>
  <c r="N358" i="16"/>
  <c r="M358" i="16"/>
  <c r="N357" i="16"/>
  <c r="M357" i="16"/>
  <c r="N356" i="16"/>
  <c r="M356" i="16"/>
  <c r="N355" i="16"/>
  <c r="M355" i="16"/>
  <c r="N354" i="16"/>
  <c r="M354" i="16"/>
  <c r="N353" i="16"/>
  <c r="M353" i="16"/>
  <c r="N352" i="16"/>
  <c r="M352" i="16"/>
  <c r="N351" i="16"/>
  <c r="M351" i="16"/>
  <c r="N350" i="16"/>
  <c r="M350" i="16"/>
  <c r="N349" i="16"/>
  <c r="M349" i="16"/>
  <c r="N348" i="16"/>
  <c r="M348" i="16"/>
  <c r="N347" i="16"/>
  <c r="M347" i="16"/>
  <c r="N346" i="16"/>
  <c r="M346" i="16"/>
  <c r="N345" i="16"/>
  <c r="M345" i="16"/>
  <c r="N344" i="16"/>
  <c r="M344" i="16"/>
  <c r="N343" i="16"/>
  <c r="M343" i="16"/>
  <c r="N342" i="16"/>
  <c r="M342" i="16"/>
  <c r="N341" i="16"/>
  <c r="M341" i="16"/>
  <c r="N340" i="16"/>
  <c r="M340" i="16"/>
  <c r="N339" i="16"/>
  <c r="M339" i="16"/>
  <c r="N338" i="16"/>
  <c r="M338" i="16"/>
  <c r="N337" i="16"/>
  <c r="M337" i="16"/>
  <c r="N336" i="16"/>
  <c r="M336" i="16"/>
  <c r="N335" i="16"/>
  <c r="M335" i="16"/>
  <c r="N334" i="16"/>
  <c r="M334" i="16"/>
  <c r="N333" i="16"/>
  <c r="M333" i="16"/>
  <c r="N332" i="16"/>
  <c r="M332" i="16"/>
  <c r="N331" i="16"/>
  <c r="M331" i="16"/>
  <c r="N330" i="16"/>
  <c r="M330" i="16"/>
  <c r="N329" i="16"/>
  <c r="M329" i="16"/>
  <c r="N328" i="16"/>
  <c r="M328" i="16"/>
  <c r="N327" i="16"/>
  <c r="M327" i="16"/>
  <c r="N326" i="16"/>
  <c r="M326" i="16"/>
  <c r="N325" i="16"/>
  <c r="M325" i="16"/>
  <c r="N324" i="16"/>
  <c r="M324" i="16"/>
  <c r="N323" i="16"/>
  <c r="M323" i="16"/>
  <c r="N322" i="16"/>
  <c r="M322" i="16"/>
  <c r="N321" i="16"/>
  <c r="M321" i="16"/>
  <c r="N320" i="16"/>
  <c r="M320" i="16"/>
  <c r="N319" i="16"/>
  <c r="M319" i="16"/>
  <c r="N318" i="16"/>
  <c r="M318" i="16"/>
  <c r="N317" i="16"/>
  <c r="M317" i="16"/>
  <c r="N316" i="16"/>
  <c r="M316" i="16"/>
  <c r="N315" i="16"/>
  <c r="M315" i="16"/>
  <c r="N314" i="16"/>
  <c r="M314" i="16"/>
  <c r="N313" i="16"/>
  <c r="M313" i="16"/>
  <c r="N312" i="16"/>
  <c r="M312" i="16"/>
  <c r="N311" i="16"/>
  <c r="M311" i="16"/>
  <c r="N310" i="16"/>
  <c r="M310" i="16"/>
  <c r="N309" i="16"/>
  <c r="M309" i="16"/>
  <c r="N308" i="16"/>
  <c r="M308" i="16"/>
  <c r="N307" i="16"/>
  <c r="M307" i="16"/>
  <c r="N306" i="16"/>
  <c r="M306" i="16"/>
  <c r="N305" i="16"/>
  <c r="M305" i="16"/>
  <c r="N304" i="16"/>
  <c r="M304" i="16"/>
  <c r="N303" i="16"/>
  <c r="M303" i="16"/>
  <c r="N302" i="16"/>
  <c r="M302" i="16"/>
  <c r="N301" i="16"/>
  <c r="M301" i="16"/>
  <c r="N300" i="16"/>
  <c r="M300" i="16"/>
  <c r="N299" i="16"/>
  <c r="M299" i="16"/>
  <c r="N298" i="16"/>
  <c r="M298" i="16"/>
  <c r="N297" i="16"/>
  <c r="M297" i="16"/>
  <c r="N296" i="16"/>
  <c r="M296" i="16"/>
  <c r="N295" i="16"/>
  <c r="M295" i="16"/>
  <c r="N294" i="16"/>
  <c r="M294" i="16"/>
  <c r="N293" i="16"/>
  <c r="M293" i="16"/>
  <c r="N292" i="16"/>
  <c r="M292" i="16"/>
  <c r="N291" i="16"/>
  <c r="M291" i="16"/>
  <c r="N290" i="16"/>
  <c r="M290" i="16"/>
  <c r="N289" i="16"/>
  <c r="M289" i="16"/>
  <c r="N288" i="16"/>
  <c r="M288" i="16"/>
  <c r="N287" i="16"/>
  <c r="M287" i="16"/>
  <c r="N286" i="16"/>
  <c r="M286" i="16"/>
  <c r="N285" i="16"/>
  <c r="M285" i="16"/>
  <c r="N284" i="16"/>
  <c r="M284" i="16"/>
  <c r="N283" i="16"/>
  <c r="M283" i="16"/>
  <c r="N282" i="16"/>
  <c r="M282" i="16"/>
  <c r="N281" i="16"/>
  <c r="M281" i="16"/>
  <c r="N280" i="16"/>
  <c r="M280" i="16"/>
  <c r="N279" i="16"/>
  <c r="M279" i="16"/>
  <c r="N278" i="16"/>
  <c r="M278" i="16"/>
  <c r="N277" i="16"/>
  <c r="M277" i="16"/>
  <c r="N276" i="16"/>
  <c r="M276" i="16"/>
  <c r="N275" i="16"/>
  <c r="M275" i="16"/>
  <c r="N274" i="16"/>
  <c r="M274" i="16"/>
  <c r="N273" i="16"/>
  <c r="M273" i="16"/>
  <c r="N272" i="16"/>
  <c r="M272" i="16"/>
  <c r="N271" i="16"/>
  <c r="M271" i="16"/>
  <c r="N270" i="16"/>
  <c r="M270" i="16"/>
  <c r="N269" i="16"/>
  <c r="M269" i="16"/>
  <c r="N268" i="16"/>
  <c r="M268" i="16"/>
  <c r="N267" i="16"/>
  <c r="M267" i="16"/>
  <c r="N266" i="16"/>
  <c r="M266" i="16"/>
  <c r="N265" i="16"/>
  <c r="M265" i="16"/>
  <c r="N264" i="16"/>
  <c r="M264" i="16"/>
  <c r="N263" i="16"/>
  <c r="M263" i="16"/>
  <c r="N262" i="16"/>
  <c r="M262" i="16"/>
  <c r="N261" i="16"/>
  <c r="M261" i="16"/>
  <c r="N260" i="16"/>
  <c r="M260" i="16"/>
  <c r="N259" i="16"/>
  <c r="M259" i="16"/>
  <c r="N258" i="16"/>
  <c r="M258" i="16"/>
  <c r="N257" i="16"/>
  <c r="M257" i="16"/>
  <c r="N256" i="16"/>
  <c r="M256" i="16"/>
  <c r="N255" i="16"/>
  <c r="M255" i="16"/>
  <c r="N254" i="16"/>
  <c r="M254" i="16"/>
  <c r="N253" i="16"/>
  <c r="M253" i="16"/>
  <c r="N252" i="16"/>
  <c r="M252" i="16"/>
  <c r="N251" i="16"/>
  <c r="M251" i="16"/>
  <c r="N249" i="16"/>
  <c r="M249" i="16"/>
  <c r="N248" i="16"/>
  <c r="M248" i="16"/>
  <c r="N247" i="16"/>
  <c r="M247" i="16"/>
  <c r="N246" i="16"/>
  <c r="M246" i="16"/>
  <c r="N245" i="16"/>
  <c r="M245" i="16"/>
  <c r="N244" i="16"/>
  <c r="M244" i="16"/>
  <c r="N243" i="16"/>
  <c r="M243" i="16"/>
  <c r="N242" i="16"/>
  <c r="M242" i="16"/>
  <c r="N241" i="16"/>
  <c r="M241" i="16"/>
  <c r="N240" i="16"/>
  <c r="M240" i="16"/>
  <c r="N239" i="16"/>
  <c r="M239" i="16"/>
  <c r="N238" i="16"/>
  <c r="M238" i="16"/>
  <c r="N237" i="16"/>
  <c r="M237" i="16"/>
  <c r="N236" i="16"/>
  <c r="M236" i="16"/>
  <c r="N235" i="16"/>
  <c r="M235" i="16"/>
  <c r="N234" i="16"/>
  <c r="M234" i="16"/>
  <c r="N233" i="16"/>
  <c r="M233" i="16"/>
  <c r="N232" i="16"/>
  <c r="M232" i="16"/>
  <c r="N231" i="16"/>
  <c r="M231" i="16"/>
  <c r="N230" i="16"/>
  <c r="M230" i="16"/>
  <c r="N229" i="16"/>
  <c r="M229" i="16"/>
  <c r="N228" i="16"/>
  <c r="M228" i="16"/>
  <c r="N227" i="16"/>
  <c r="M227" i="16"/>
  <c r="N226" i="16"/>
  <c r="M226" i="16"/>
  <c r="N225" i="16"/>
  <c r="M225" i="16"/>
  <c r="N224" i="16"/>
  <c r="M224" i="16"/>
  <c r="N223" i="16"/>
  <c r="M223" i="16"/>
  <c r="N222" i="16"/>
  <c r="M222" i="16"/>
  <c r="N221" i="16"/>
  <c r="M221" i="16"/>
  <c r="N220" i="16"/>
  <c r="M220" i="16"/>
  <c r="N219" i="16"/>
  <c r="M219" i="16"/>
  <c r="N218" i="16"/>
  <c r="M218" i="16"/>
  <c r="N217" i="16"/>
  <c r="M217" i="16"/>
  <c r="N216" i="16"/>
  <c r="M216" i="16"/>
  <c r="N215" i="16"/>
  <c r="M215" i="16"/>
  <c r="N214" i="16"/>
  <c r="M214" i="16"/>
  <c r="N213" i="16"/>
  <c r="M213" i="16"/>
  <c r="N212" i="16"/>
  <c r="M212" i="16"/>
  <c r="N211" i="16"/>
  <c r="M211" i="16"/>
  <c r="N210" i="16"/>
  <c r="M210" i="16"/>
  <c r="N209" i="16"/>
  <c r="M209" i="16"/>
  <c r="N208" i="16"/>
  <c r="M208" i="16"/>
  <c r="N207" i="16"/>
  <c r="M207" i="16"/>
  <c r="N206" i="16"/>
  <c r="M206" i="16"/>
  <c r="N205" i="16"/>
  <c r="M205" i="16"/>
  <c r="N204" i="16"/>
  <c r="M204" i="16"/>
  <c r="N203" i="16"/>
  <c r="M203" i="16"/>
  <c r="N202" i="16"/>
  <c r="M202" i="16"/>
  <c r="N201" i="16"/>
  <c r="M201" i="16"/>
  <c r="N200" i="16"/>
  <c r="M200" i="16"/>
  <c r="N199" i="16"/>
  <c r="M199" i="16"/>
  <c r="N198" i="16"/>
  <c r="M198" i="16"/>
  <c r="N197" i="16"/>
  <c r="M197" i="16"/>
  <c r="N196" i="16"/>
  <c r="M196" i="16"/>
  <c r="N195" i="16"/>
  <c r="M195" i="16"/>
  <c r="N194" i="16"/>
  <c r="M194" i="16"/>
  <c r="N193" i="16"/>
  <c r="M193" i="16"/>
  <c r="N192" i="16"/>
  <c r="M192" i="16"/>
  <c r="N191" i="16"/>
  <c r="M191" i="16"/>
  <c r="N190" i="16"/>
  <c r="M190" i="16"/>
  <c r="N189" i="16"/>
  <c r="M189" i="16"/>
  <c r="N188" i="16"/>
  <c r="M188" i="16"/>
  <c r="N187" i="16"/>
  <c r="M187" i="16"/>
  <c r="N186" i="16"/>
  <c r="M186" i="16"/>
  <c r="N185" i="16"/>
  <c r="M185" i="16"/>
  <c r="N184" i="16"/>
  <c r="M184" i="16"/>
  <c r="N183" i="16"/>
  <c r="M183" i="16"/>
  <c r="N182" i="16"/>
  <c r="M182" i="16"/>
  <c r="N181" i="16"/>
  <c r="M181" i="16"/>
  <c r="N180" i="16"/>
  <c r="M180" i="16"/>
  <c r="N179" i="16"/>
  <c r="M179" i="16"/>
  <c r="N178" i="16"/>
  <c r="M178" i="16"/>
  <c r="N177" i="16"/>
  <c r="M177" i="16"/>
  <c r="N176" i="16"/>
  <c r="M176" i="16"/>
  <c r="N175" i="16"/>
  <c r="M175" i="16"/>
  <c r="N174" i="16"/>
  <c r="M174" i="16"/>
  <c r="N173" i="16"/>
  <c r="M173" i="16"/>
  <c r="N172" i="16"/>
  <c r="M172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2" i="16"/>
  <c r="M152" i="16"/>
  <c r="N151" i="16"/>
  <c r="M151" i="16"/>
  <c r="N150" i="16"/>
  <c r="M150" i="16"/>
  <c r="N149" i="16"/>
  <c r="M149" i="16"/>
  <c r="N148" i="16"/>
  <c r="M148" i="16"/>
  <c r="N147" i="16"/>
  <c r="M147" i="16"/>
  <c r="N146" i="16"/>
  <c r="M146" i="16"/>
  <c r="N145" i="16"/>
  <c r="M145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N134" i="16"/>
  <c r="M134" i="16"/>
  <c r="N133" i="16"/>
  <c r="M133" i="16"/>
  <c r="N132" i="16"/>
  <c r="M132" i="16"/>
  <c r="N131" i="16"/>
  <c r="M131" i="16"/>
  <c r="N130" i="16"/>
  <c r="M130" i="16"/>
  <c r="N129" i="16"/>
  <c r="M129" i="16"/>
  <c r="N128" i="16"/>
  <c r="M128" i="16"/>
  <c r="N127" i="16"/>
  <c r="M127" i="16"/>
  <c r="N126" i="16"/>
  <c r="M126" i="16"/>
  <c r="N125" i="16"/>
  <c r="M125" i="16"/>
  <c r="N124" i="16"/>
  <c r="M124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3" i="16"/>
  <c r="M103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6" i="16"/>
  <c r="M36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N2" i="16"/>
  <c r="M2" i="16"/>
  <c r="M470" i="16" l="1"/>
  <c r="N470" i="16"/>
  <c r="F484" i="16"/>
  <c r="K484" i="16"/>
  <c r="E484" i="16"/>
  <c r="G484" i="16"/>
  <c r="H474" i="16"/>
  <c r="H484" i="16" s="1"/>
  <c r="I474" i="16"/>
  <c r="I484" i="16" s="1"/>
  <c r="J474" i="16"/>
  <c r="J484" i="16" s="1"/>
  <c r="K168" i="15" l="1"/>
  <c r="F168" i="15"/>
  <c r="K167" i="15"/>
  <c r="G167" i="15"/>
  <c r="F167" i="15"/>
  <c r="G166" i="15"/>
  <c r="F166" i="15"/>
  <c r="E166" i="15"/>
  <c r="J163" i="15"/>
  <c r="I163" i="15"/>
  <c r="H163" i="15"/>
  <c r="E163" i="15"/>
  <c r="J161" i="15"/>
  <c r="I161" i="15"/>
  <c r="K160" i="15"/>
  <c r="J160" i="15"/>
  <c r="J164" i="15" s="1"/>
  <c r="I160" i="15"/>
  <c r="I164" i="15" s="1"/>
  <c r="H160" i="15"/>
  <c r="H164" i="15" s="1"/>
  <c r="G160" i="15"/>
  <c r="F160" i="15"/>
  <c r="E160" i="15"/>
  <c r="E164" i="15" s="1"/>
  <c r="A160" i="15"/>
  <c r="N159" i="15"/>
  <c r="M159" i="15"/>
  <c r="N158" i="15"/>
  <c r="M158" i="15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48" i="15"/>
  <c r="M148" i="15"/>
  <c r="N147" i="15"/>
  <c r="M147" i="15"/>
  <c r="N146" i="15"/>
  <c r="M146" i="15"/>
  <c r="N145" i="15"/>
  <c r="M145" i="15"/>
  <c r="N144" i="15"/>
  <c r="M144" i="15"/>
  <c r="N143" i="15"/>
  <c r="M143" i="15"/>
  <c r="N142" i="15"/>
  <c r="M142" i="15"/>
  <c r="N141" i="15"/>
  <c r="M141" i="15"/>
  <c r="N140" i="15"/>
  <c r="M140" i="15"/>
  <c r="N139" i="15"/>
  <c r="M139" i="15"/>
  <c r="N138" i="15"/>
  <c r="M138" i="15"/>
  <c r="N137" i="15"/>
  <c r="M137" i="15"/>
  <c r="N136" i="15"/>
  <c r="M136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26" i="15"/>
  <c r="M126" i="15"/>
  <c r="N125" i="15"/>
  <c r="M125" i="15"/>
  <c r="N124" i="15"/>
  <c r="M124" i="15"/>
  <c r="N123" i="15"/>
  <c r="M123" i="15"/>
  <c r="N122" i="15"/>
  <c r="M122" i="15"/>
  <c r="N121" i="15"/>
  <c r="M121" i="15"/>
  <c r="N120" i="15"/>
  <c r="M120" i="15"/>
  <c r="N119" i="15"/>
  <c r="M119" i="15"/>
  <c r="N118" i="15"/>
  <c r="M118" i="15"/>
  <c r="N117" i="15"/>
  <c r="M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2" i="15"/>
  <c r="M92" i="15"/>
  <c r="N91" i="15"/>
  <c r="M91" i="15"/>
  <c r="N90" i="15"/>
  <c r="M90" i="15"/>
  <c r="N89" i="15"/>
  <c r="M89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8" i="15"/>
  <c r="M18" i="15"/>
  <c r="N17" i="15"/>
  <c r="M17" i="15"/>
  <c r="N16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8" i="15"/>
  <c r="M8" i="15"/>
  <c r="N7" i="15"/>
  <c r="M7" i="15"/>
  <c r="N6" i="15"/>
  <c r="M6" i="15"/>
  <c r="N5" i="15"/>
  <c r="M5" i="15"/>
  <c r="N4" i="15"/>
  <c r="M4" i="15"/>
  <c r="N3" i="15"/>
  <c r="M3" i="15"/>
  <c r="N2" i="15"/>
  <c r="M2" i="15"/>
  <c r="M160" i="15" l="1"/>
  <c r="N160" i="15"/>
  <c r="K201" i="14"/>
  <c r="J201" i="14"/>
  <c r="I201" i="14"/>
  <c r="H201" i="14"/>
  <c r="G201" i="14"/>
  <c r="F201" i="14"/>
  <c r="E201" i="14"/>
  <c r="K193" i="14"/>
  <c r="F193" i="14"/>
  <c r="M192" i="14"/>
  <c r="K192" i="14"/>
  <c r="G192" i="14"/>
  <c r="F192" i="14"/>
  <c r="M191" i="14"/>
  <c r="G191" i="14"/>
  <c r="F191" i="14"/>
  <c r="E191" i="14"/>
  <c r="M189" i="14"/>
  <c r="M188" i="14"/>
  <c r="J188" i="14"/>
  <c r="I188" i="14"/>
  <c r="H188" i="14"/>
  <c r="E188" i="14"/>
  <c r="M186" i="14"/>
  <c r="K185" i="14"/>
  <c r="J185" i="14"/>
  <c r="J189" i="14" s="1"/>
  <c r="I185" i="14"/>
  <c r="I189" i="14" s="1"/>
  <c r="H185" i="14"/>
  <c r="H189" i="14" s="1"/>
  <c r="G185" i="14"/>
  <c r="F185" i="14"/>
  <c r="E185" i="14"/>
  <c r="E189" i="14" s="1"/>
  <c r="A185" i="14"/>
  <c r="A201" i="14" s="1"/>
  <c r="N184" i="14"/>
  <c r="M184" i="14"/>
  <c r="N183" i="14"/>
  <c r="M183" i="14"/>
  <c r="N182" i="14"/>
  <c r="M182" i="14"/>
  <c r="N181" i="14"/>
  <c r="M181" i="14"/>
  <c r="N180" i="14"/>
  <c r="M180" i="14"/>
  <c r="N178" i="14"/>
  <c r="M178" i="14"/>
  <c r="N177" i="14"/>
  <c r="M177" i="14"/>
  <c r="N176" i="14"/>
  <c r="M176" i="14"/>
  <c r="N175" i="14"/>
  <c r="M175" i="14"/>
  <c r="N174" i="14"/>
  <c r="M174" i="14"/>
  <c r="N173" i="14"/>
  <c r="M173" i="14"/>
  <c r="N172" i="14"/>
  <c r="M172" i="14"/>
  <c r="N171" i="14"/>
  <c r="M171" i="14"/>
  <c r="N170" i="14"/>
  <c r="M170" i="14"/>
  <c r="N169" i="14"/>
  <c r="M169" i="14"/>
  <c r="N168" i="14"/>
  <c r="M168" i="14"/>
  <c r="N167" i="14"/>
  <c r="M167" i="14"/>
  <c r="N166" i="14"/>
  <c r="M166" i="14"/>
  <c r="N165" i="14"/>
  <c r="M165" i="14"/>
  <c r="N164" i="14"/>
  <c r="M164" i="14"/>
  <c r="N163" i="14"/>
  <c r="M163" i="14"/>
  <c r="N162" i="14"/>
  <c r="M162" i="14"/>
  <c r="N161" i="14"/>
  <c r="M161" i="14"/>
  <c r="N160" i="14"/>
  <c r="M160" i="14"/>
  <c r="N159" i="14"/>
  <c r="M159" i="14"/>
  <c r="N158" i="14"/>
  <c r="M158" i="14"/>
  <c r="N157" i="14"/>
  <c r="M157" i="14"/>
  <c r="N156" i="14"/>
  <c r="M156" i="14"/>
  <c r="N155" i="14"/>
  <c r="M155" i="14"/>
  <c r="N154" i="14"/>
  <c r="M154" i="14"/>
  <c r="N153" i="14"/>
  <c r="M153" i="14"/>
  <c r="N152" i="14"/>
  <c r="M152" i="14"/>
  <c r="N151" i="14"/>
  <c r="M151" i="14"/>
  <c r="N150" i="14"/>
  <c r="M150" i="14"/>
  <c r="N149" i="14"/>
  <c r="M149" i="14"/>
  <c r="N148" i="14"/>
  <c r="M148" i="14"/>
  <c r="N147" i="14"/>
  <c r="M147" i="14"/>
  <c r="N146" i="14"/>
  <c r="M146" i="14"/>
  <c r="N145" i="14"/>
  <c r="M145" i="14"/>
  <c r="N144" i="14"/>
  <c r="M144" i="14"/>
  <c r="N143" i="14"/>
  <c r="M143" i="14"/>
  <c r="N142" i="14"/>
  <c r="M142" i="14"/>
  <c r="N141" i="14"/>
  <c r="M141" i="14"/>
  <c r="N140" i="14"/>
  <c r="M140" i="14"/>
  <c r="N139" i="14"/>
  <c r="M139" i="14"/>
  <c r="N138" i="14"/>
  <c r="M138" i="14"/>
  <c r="N137" i="14"/>
  <c r="M137" i="14"/>
  <c r="N136" i="14"/>
  <c r="M136" i="14"/>
  <c r="N135" i="14"/>
  <c r="M135" i="14"/>
  <c r="N134" i="14"/>
  <c r="M134" i="14"/>
  <c r="N133" i="14"/>
  <c r="M133" i="14"/>
  <c r="N132" i="14"/>
  <c r="M132" i="14"/>
  <c r="N131" i="14"/>
  <c r="M131" i="14"/>
  <c r="N130" i="14"/>
  <c r="M130" i="14"/>
  <c r="N129" i="14"/>
  <c r="M129" i="14"/>
  <c r="N128" i="14"/>
  <c r="M128" i="14"/>
  <c r="N127" i="14"/>
  <c r="M127" i="14"/>
  <c r="N126" i="14"/>
  <c r="M126" i="14"/>
  <c r="N125" i="14"/>
  <c r="M125" i="14"/>
  <c r="N124" i="14"/>
  <c r="M124" i="14"/>
  <c r="N123" i="14"/>
  <c r="M123" i="14"/>
  <c r="N122" i="14"/>
  <c r="M122" i="14"/>
  <c r="N121" i="14"/>
  <c r="M121" i="14"/>
  <c r="N120" i="14"/>
  <c r="M120" i="14"/>
  <c r="N119" i="14"/>
  <c r="M119" i="14"/>
  <c r="N118" i="14"/>
  <c r="M118" i="14"/>
  <c r="N117" i="14"/>
  <c r="M117" i="14"/>
  <c r="N116" i="14"/>
  <c r="M116" i="14"/>
  <c r="N115" i="14"/>
  <c r="M115" i="14"/>
  <c r="N114" i="14"/>
  <c r="M114" i="14"/>
  <c r="N113" i="14"/>
  <c r="M113" i="14"/>
  <c r="N112" i="14"/>
  <c r="M112" i="14"/>
  <c r="N111" i="14"/>
  <c r="M111" i="14"/>
  <c r="N110" i="14"/>
  <c r="M110" i="14"/>
  <c r="N109" i="14"/>
  <c r="M109" i="14"/>
  <c r="N108" i="14"/>
  <c r="M108" i="14"/>
  <c r="N107" i="14"/>
  <c r="M107" i="14"/>
  <c r="N106" i="14"/>
  <c r="M106" i="14"/>
  <c r="N105" i="14"/>
  <c r="M105" i="14"/>
  <c r="N104" i="14"/>
  <c r="M104" i="14"/>
  <c r="N103" i="14"/>
  <c r="M103" i="14"/>
  <c r="N102" i="14"/>
  <c r="M102" i="14"/>
  <c r="N101" i="14"/>
  <c r="M101" i="14"/>
  <c r="N100" i="14"/>
  <c r="M100" i="14"/>
  <c r="N99" i="14"/>
  <c r="M99" i="14"/>
  <c r="N98" i="14"/>
  <c r="M98" i="14"/>
  <c r="N97" i="14"/>
  <c r="M97" i="14"/>
  <c r="N96" i="14"/>
  <c r="M96" i="14"/>
  <c r="N95" i="14"/>
  <c r="M95" i="14"/>
  <c r="N94" i="14"/>
  <c r="M94" i="14"/>
  <c r="N93" i="14"/>
  <c r="M93" i="14"/>
  <c r="N92" i="14"/>
  <c r="M92" i="14"/>
  <c r="N91" i="14"/>
  <c r="M91" i="14"/>
  <c r="N90" i="14"/>
  <c r="M90" i="14"/>
  <c r="N89" i="14"/>
  <c r="M89" i="14"/>
  <c r="N88" i="14"/>
  <c r="M88" i="14"/>
  <c r="N87" i="14"/>
  <c r="M87" i="14"/>
  <c r="N86" i="14"/>
  <c r="M86" i="14"/>
  <c r="N85" i="14"/>
  <c r="M85" i="14"/>
  <c r="N84" i="14"/>
  <c r="M84" i="14"/>
  <c r="N83" i="14"/>
  <c r="M83" i="14"/>
  <c r="N82" i="14"/>
  <c r="M82" i="14"/>
  <c r="N81" i="14"/>
  <c r="M81" i="14"/>
  <c r="N80" i="14"/>
  <c r="M80" i="14"/>
  <c r="N79" i="14"/>
  <c r="M79" i="14"/>
  <c r="N78" i="14"/>
  <c r="M78" i="14"/>
  <c r="N77" i="14"/>
  <c r="M77" i="14"/>
  <c r="N76" i="14"/>
  <c r="M76" i="14"/>
  <c r="N75" i="14"/>
  <c r="M75" i="14"/>
  <c r="N74" i="14"/>
  <c r="M74" i="14"/>
  <c r="N73" i="14"/>
  <c r="M73" i="14"/>
  <c r="N72" i="14"/>
  <c r="M72" i="14"/>
  <c r="N71" i="14"/>
  <c r="M71" i="14"/>
  <c r="N70" i="14"/>
  <c r="M70" i="14"/>
  <c r="N69" i="14"/>
  <c r="M69" i="14"/>
  <c r="N68" i="14"/>
  <c r="M68" i="14"/>
  <c r="N67" i="14"/>
  <c r="M67" i="14"/>
  <c r="N66" i="14"/>
  <c r="M66" i="14"/>
  <c r="N65" i="14"/>
  <c r="M65" i="14"/>
  <c r="N64" i="14"/>
  <c r="M64" i="14"/>
  <c r="N63" i="14"/>
  <c r="M63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6" i="14"/>
  <c r="M56" i="14"/>
  <c r="N55" i="14"/>
  <c r="M55" i="14"/>
  <c r="N54" i="14"/>
  <c r="M54" i="14"/>
  <c r="N53" i="14"/>
  <c r="M53" i="14"/>
  <c r="N52" i="14"/>
  <c r="M52" i="14"/>
  <c r="N51" i="14"/>
  <c r="M51" i="14"/>
  <c r="N50" i="14"/>
  <c r="M50" i="14"/>
  <c r="N49" i="14"/>
  <c r="M49" i="14"/>
  <c r="N48" i="14"/>
  <c r="M48" i="14"/>
  <c r="N47" i="14"/>
  <c r="M47" i="14"/>
  <c r="N46" i="14"/>
  <c r="M46" i="14"/>
  <c r="N45" i="14"/>
  <c r="M45" i="14"/>
  <c r="N44" i="14"/>
  <c r="M44" i="14"/>
  <c r="N43" i="14"/>
  <c r="M43" i="14"/>
  <c r="N42" i="14"/>
  <c r="M42" i="14"/>
  <c r="N41" i="14"/>
  <c r="M41" i="14"/>
  <c r="N40" i="14"/>
  <c r="M40" i="14"/>
  <c r="N39" i="14"/>
  <c r="M39" i="14"/>
  <c r="N38" i="14"/>
  <c r="M38" i="14"/>
  <c r="N37" i="14"/>
  <c r="M37" i="14"/>
  <c r="N36" i="14"/>
  <c r="M36" i="14"/>
  <c r="N35" i="14"/>
  <c r="M35" i="14"/>
  <c r="N34" i="14"/>
  <c r="M34" i="14"/>
  <c r="N33" i="14"/>
  <c r="M33" i="14"/>
  <c r="N32" i="14"/>
  <c r="M32" i="14"/>
  <c r="N31" i="14"/>
  <c r="M31" i="14"/>
  <c r="N30" i="14"/>
  <c r="M30" i="14"/>
  <c r="N29" i="14"/>
  <c r="M29" i="14"/>
  <c r="N28" i="14"/>
  <c r="M28" i="14"/>
  <c r="N27" i="14"/>
  <c r="M27" i="14"/>
  <c r="N26" i="14"/>
  <c r="M26" i="14"/>
  <c r="N25" i="14"/>
  <c r="M25" i="14"/>
  <c r="N24" i="14"/>
  <c r="M24" i="14"/>
  <c r="N23" i="14"/>
  <c r="M23" i="14"/>
  <c r="N22" i="14"/>
  <c r="M22" i="14"/>
  <c r="N21" i="14"/>
  <c r="M21" i="14"/>
  <c r="N20" i="14"/>
  <c r="M20" i="14"/>
  <c r="N19" i="14"/>
  <c r="M19" i="14"/>
  <c r="N18" i="14"/>
  <c r="M18" i="14"/>
  <c r="N17" i="14"/>
  <c r="M17" i="14"/>
  <c r="N16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  <c r="N4" i="14"/>
  <c r="M4" i="14"/>
  <c r="N3" i="14"/>
  <c r="M3" i="14"/>
  <c r="N2" i="14"/>
  <c r="M2" i="14"/>
  <c r="M185" i="14" l="1"/>
  <c r="N185" i="14"/>
  <c r="E100" i="6"/>
  <c r="F100" i="6"/>
  <c r="G100" i="6"/>
  <c r="H100" i="6"/>
  <c r="I100" i="6"/>
  <c r="M48" i="3" l="1"/>
  <c r="N48" i="3"/>
  <c r="K103" i="13" l="1"/>
  <c r="F103" i="13"/>
  <c r="K102" i="13"/>
  <c r="G102" i="13"/>
  <c r="F102" i="13"/>
  <c r="G101" i="13"/>
  <c r="F101" i="13"/>
  <c r="E101" i="13"/>
  <c r="J98" i="13"/>
  <c r="I98" i="13"/>
  <c r="H98" i="13"/>
  <c r="E98" i="13"/>
  <c r="J97" i="13"/>
  <c r="I97" i="13"/>
  <c r="H97" i="13"/>
  <c r="J96" i="13"/>
  <c r="I96" i="13"/>
  <c r="H96" i="13"/>
  <c r="K108" i="6"/>
  <c r="F108" i="6"/>
  <c r="K107" i="6"/>
  <c r="G107" i="6"/>
  <c r="F107" i="6"/>
  <c r="G106" i="6"/>
  <c r="F106" i="6"/>
  <c r="E106" i="6"/>
  <c r="J104" i="6"/>
  <c r="I104" i="6"/>
  <c r="H104" i="6"/>
  <c r="E104" i="6"/>
  <c r="J103" i="6"/>
  <c r="I103" i="6"/>
  <c r="H103" i="6"/>
  <c r="E103" i="6"/>
  <c r="J102" i="6"/>
  <c r="I102" i="6"/>
  <c r="H102" i="6"/>
  <c r="J101" i="6"/>
  <c r="I101" i="6"/>
  <c r="H101" i="6"/>
  <c r="K79" i="12"/>
  <c r="F79" i="12"/>
  <c r="K78" i="12"/>
  <c r="G78" i="12"/>
  <c r="F78" i="12"/>
  <c r="G77" i="12"/>
  <c r="F77" i="12"/>
  <c r="E77" i="12"/>
  <c r="J74" i="12"/>
  <c r="I74" i="12"/>
  <c r="H74" i="12"/>
  <c r="E74" i="12"/>
  <c r="J73" i="12"/>
  <c r="I73" i="12"/>
  <c r="H73" i="12"/>
  <c r="J72" i="12"/>
  <c r="I72" i="12"/>
  <c r="H72" i="12"/>
  <c r="K173" i="3" l="1"/>
  <c r="F173" i="3"/>
  <c r="K172" i="3"/>
  <c r="G172" i="3"/>
  <c r="F172" i="3"/>
  <c r="G171" i="3"/>
  <c r="F171" i="3"/>
  <c r="E171" i="3"/>
  <c r="J168" i="3"/>
  <c r="I168" i="3"/>
  <c r="H168" i="3"/>
  <c r="E168" i="3"/>
  <c r="J167" i="3"/>
  <c r="I167" i="3"/>
  <c r="H167" i="3"/>
  <c r="J166" i="3"/>
  <c r="I166" i="3"/>
  <c r="H166" i="3"/>
  <c r="K107" i="2"/>
  <c r="F107" i="2"/>
  <c r="K106" i="2"/>
  <c r="G106" i="2"/>
  <c r="F106" i="2"/>
  <c r="G105" i="2"/>
  <c r="F105" i="2"/>
  <c r="E105" i="2"/>
  <c r="J102" i="2"/>
  <c r="I102" i="2"/>
  <c r="H102" i="2"/>
  <c r="E102" i="2"/>
  <c r="J101" i="2"/>
  <c r="I101" i="2"/>
  <c r="H101" i="2"/>
  <c r="J100" i="2"/>
  <c r="I100" i="2"/>
  <c r="H100" i="2"/>
  <c r="K104" i="11"/>
  <c r="F104" i="11"/>
  <c r="K103" i="11"/>
  <c r="G103" i="11"/>
  <c r="F103" i="11"/>
  <c r="G102" i="11"/>
  <c r="F102" i="11"/>
  <c r="E102" i="11"/>
  <c r="J99" i="11"/>
  <c r="I99" i="11"/>
  <c r="H99" i="11"/>
  <c r="E99" i="11"/>
  <c r="J98" i="11"/>
  <c r="I98" i="11"/>
  <c r="H98" i="11"/>
  <c r="J97" i="11"/>
  <c r="I97" i="11"/>
  <c r="H97" i="11"/>
  <c r="M2" i="13" l="1"/>
  <c r="N2" i="13"/>
  <c r="M3" i="13"/>
  <c r="N3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A95" i="13"/>
  <c r="E95" i="13"/>
  <c r="E99" i="13" s="1"/>
  <c r="F95" i="13"/>
  <c r="G95" i="13"/>
  <c r="H95" i="13"/>
  <c r="H99" i="13" s="1"/>
  <c r="I95" i="13"/>
  <c r="I99" i="13" s="1"/>
  <c r="J95" i="13"/>
  <c r="J99" i="13" s="1"/>
  <c r="K95" i="13"/>
  <c r="M96" i="13"/>
  <c r="M98" i="13"/>
  <c r="M99" i="13"/>
  <c r="N95" i="13" l="1"/>
  <c r="M95" i="13"/>
  <c r="M2" i="12"/>
  <c r="N2" i="12"/>
  <c r="M3" i="12"/>
  <c r="N3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4" i="12"/>
  <c r="N14" i="12"/>
  <c r="M15" i="12"/>
  <c r="N15" i="12"/>
  <c r="M16" i="12"/>
  <c r="N16" i="12"/>
  <c r="M17" i="12"/>
  <c r="N17" i="12"/>
  <c r="M19" i="12"/>
  <c r="N19" i="12"/>
  <c r="M20" i="12"/>
  <c r="N20" i="12"/>
  <c r="M22" i="12"/>
  <c r="N22" i="12"/>
  <c r="M23" i="12"/>
  <c r="N23" i="12"/>
  <c r="M25" i="12"/>
  <c r="N25" i="12"/>
  <c r="M26" i="12"/>
  <c r="N26" i="12"/>
  <c r="M28" i="12"/>
  <c r="N28" i="12"/>
  <c r="M29" i="12"/>
  <c r="N29" i="12"/>
  <c r="M30" i="12"/>
  <c r="N30" i="12"/>
  <c r="M31" i="12"/>
  <c r="N31" i="12"/>
  <c r="M32" i="12"/>
  <c r="N32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A71" i="12"/>
  <c r="E71" i="12"/>
  <c r="E75" i="12" s="1"/>
  <c r="F71" i="12"/>
  <c r="G71" i="12"/>
  <c r="H71" i="12"/>
  <c r="H75" i="12" s="1"/>
  <c r="I71" i="12"/>
  <c r="I75" i="12" s="1"/>
  <c r="J71" i="12"/>
  <c r="J75" i="12" s="1"/>
  <c r="K71" i="12"/>
  <c r="O76" i="12"/>
  <c r="P76" i="12"/>
  <c r="Q76" i="12"/>
  <c r="R76" i="12"/>
  <c r="S76" i="12"/>
  <c r="T76" i="12"/>
  <c r="U76" i="12"/>
  <c r="V76" i="12"/>
  <c r="W76" i="12"/>
  <c r="X76" i="12"/>
  <c r="Y76" i="12"/>
  <c r="M73" i="12"/>
  <c r="M74" i="12"/>
  <c r="M75" i="12"/>
  <c r="M71" i="12" l="1"/>
  <c r="N71" i="12"/>
  <c r="M2" i="11"/>
  <c r="N2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E96" i="11"/>
  <c r="E100" i="11" s="1"/>
  <c r="F96" i="11"/>
  <c r="G96" i="11"/>
  <c r="H96" i="11"/>
  <c r="H100" i="11" s="1"/>
  <c r="I96" i="11"/>
  <c r="I100" i="11" s="1"/>
  <c r="J96" i="11"/>
  <c r="J100" i="11" s="1"/>
  <c r="K96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96" i="11" l="1"/>
  <c r="N96" i="1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2" i="2"/>
  <c r="N2" i="3"/>
  <c r="N2" i="6"/>
  <c r="N100" i="6" l="1"/>
  <c r="N113" i="2"/>
  <c r="N99" i="2"/>
  <c r="N165" i="3"/>
  <c r="N177" i="3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2" i="6"/>
  <c r="O177" i="3"/>
  <c r="P177" i="3"/>
  <c r="Q177" i="3"/>
  <c r="R177" i="3"/>
  <c r="S177" i="3"/>
  <c r="T177" i="3"/>
  <c r="U177" i="3"/>
  <c r="V177" i="3"/>
  <c r="W177" i="3"/>
  <c r="X177" i="3"/>
  <c r="Y17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M100" i="6" l="1"/>
  <c r="M113" i="2"/>
  <c r="M99" i="2"/>
  <c r="M165" i="3"/>
  <c r="A100" i="6"/>
  <c r="F165" i="3"/>
  <c r="F177" i="3" s="1"/>
  <c r="G165" i="3"/>
  <c r="G177" i="3" s="1"/>
  <c r="H165" i="3"/>
  <c r="H169" i="3" s="1"/>
  <c r="I165" i="3"/>
  <c r="I169" i="3" s="1"/>
  <c r="J165" i="3"/>
  <c r="J169" i="3" s="1"/>
  <c r="K165" i="3"/>
  <c r="K177" i="3" s="1"/>
  <c r="E165" i="3"/>
  <c r="E169" i="3" s="1"/>
  <c r="A165" i="3"/>
  <c r="A177" i="3" s="1"/>
  <c r="F99" i="2"/>
  <c r="G99" i="2"/>
  <c r="H99" i="2"/>
  <c r="H103" i="2" s="1"/>
  <c r="I99" i="2"/>
  <c r="I103" i="2" s="1"/>
  <c r="J99" i="2"/>
  <c r="J103" i="2" s="1"/>
  <c r="K99" i="2"/>
  <c r="E99" i="2"/>
  <c r="E103" i="2" s="1"/>
  <c r="M101" i="2"/>
  <c r="M102" i="2"/>
  <c r="M103" i="2"/>
  <c r="M105" i="2"/>
  <c r="M166" i="3"/>
  <c r="M167" i="3"/>
  <c r="M168" i="3"/>
  <c r="H113" i="2"/>
  <c r="I113" i="2"/>
  <c r="J113" i="2"/>
  <c r="E113" i="2"/>
  <c r="F113" i="2"/>
  <c r="G113" i="2"/>
  <c r="M177" i="3" l="1"/>
  <c r="H177" i="3"/>
  <c r="I177" i="3"/>
  <c r="E177" i="3"/>
  <c r="J1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Carpenter
June 14 17
Andrew needs to come a decipher what his notes on the spreadsheet mean with this jack.</t>
        </r>
      </text>
    </comment>
    <comment ref="C15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Carpenter
June 14 17
Used to be 13784
Changed to 13654</t>
        </r>
      </text>
    </comment>
    <comment ref="C15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Carpenter
june 14 17
Used to be 13654
Changed to 13784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row because room was missing on spreadsheet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9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Eric Carpenter
June 9 17
Used to be 13574
Changed to 13541</t>
        </r>
      </text>
    </comment>
    <comment ref="C9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Eric Carpenter
June 9 17
Used to be 13541
Changed to 13574</t>
        </r>
      </text>
    </comment>
  </commentList>
</comments>
</file>

<file path=xl/sharedStrings.xml><?xml version="1.0" encoding="utf-8"?>
<sst xmlns="http://schemas.openxmlformats.org/spreadsheetml/2006/main" count="4800" uniqueCount="1409">
  <si>
    <t>13695</t>
  </si>
  <si>
    <t>13696</t>
  </si>
  <si>
    <t>13697</t>
  </si>
  <si>
    <t>25866</t>
  </si>
  <si>
    <t>BF01073</t>
  </si>
  <si>
    <t>BF01010</t>
  </si>
  <si>
    <t>13676</t>
  </si>
  <si>
    <t>13683</t>
  </si>
  <si>
    <t>13684</t>
  </si>
  <si>
    <t>13685</t>
  </si>
  <si>
    <t>13686</t>
  </si>
  <si>
    <t>13555</t>
  </si>
  <si>
    <t>13548</t>
  </si>
  <si>
    <t>BA0101B</t>
  </si>
  <si>
    <t>13549</t>
  </si>
  <si>
    <t>13550</t>
  </si>
  <si>
    <t>13551</t>
  </si>
  <si>
    <t>13552</t>
  </si>
  <si>
    <t>13535</t>
  </si>
  <si>
    <t>13554</t>
  </si>
  <si>
    <t>13568</t>
  </si>
  <si>
    <t>BA0101C</t>
  </si>
  <si>
    <t>BA01042</t>
  </si>
  <si>
    <t>01039A</t>
  </si>
  <si>
    <t>13569</t>
  </si>
  <si>
    <t>13570</t>
  </si>
  <si>
    <t>BA01031</t>
  </si>
  <si>
    <t>13553</t>
  </si>
  <si>
    <t>13513</t>
  </si>
  <si>
    <t>13510</t>
  </si>
  <si>
    <t>13511</t>
  </si>
  <si>
    <t>01038A</t>
  </si>
  <si>
    <t>13512</t>
  </si>
  <si>
    <t>13579</t>
  </si>
  <si>
    <t>13514</t>
  </si>
  <si>
    <t>03057A</t>
  </si>
  <si>
    <t>13521</t>
  </si>
  <si>
    <t>13530</t>
  </si>
  <si>
    <t>13531</t>
  </si>
  <si>
    <t>13532</t>
  </si>
  <si>
    <t>13533</t>
  </si>
  <si>
    <t>13534</t>
  </si>
  <si>
    <t>13630</t>
  </si>
  <si>
    <t>02057A</t>
  </si>
  <si>
    <t>13627</t>
  </si>
  <si>
    <t>13628</t>
  </si>
  <si>
    <t>13578</t>
  </si>
  <si>
    <t>01040A</t>
  </si>
  <si>
    <t>13631</t>
  </si>
  <si>
    <t>13634</t>
  </si>
  <si>
    <t>73927</t>
  </si>
  <si>
    <t>0104</t>
  </si>
  <si>
    <t>23771</t>
  </si>
  <si>
    <t>13575</t>
  </si>
  <si>
    <t>13651</t>
  </si>
  <si>
    <t>02141A</t>
  </si>
  <si>
    <t>13629</t>
  </si>
  <si>
    <t>13603</t>
  </si>
  <si>
    <t>25910</t>
  </si>
  <si>
    <t>0105</t>
  </si>
  <si>
    <t>13580</t>
  </si>
  <si>
    <t>13581</t>
  </si>
  <si>
    <t>13598</t>
  </si>
  <si>
    <t>13600</t>
  </si>
  <si>
    <t>13601</t>
  </si>
  <si>
    <t>13616</t>
  </si>
  <si>
    <t>13602</t>
  </si>
  <si>
    <t>13604</t>
  </si>
  <si>
    <t>13615</t>
  </si>
  <si>
    <t>13728</t>
  </si>
  <si>
    <t>13729</t>
  </si>
  <si>
    <t>13731</t>
  </si>
  <si>
    <t>13724</t>
  </si>
  <si>
    <t>13730</t>
  </si>
  <si>
    <t>13004</t>
  </si>
  <si>
    <t>13725</t>
  </si>
  <si>
    <t>13726</t>
  </si>
  <si>
    <t>13740</t>
  </si>
  <si>
    <t>13742</t>
  </si>
  <si>
    <t>13743</t>
  </si>
  <si>
    <t>13741</t>
  </si>
  <si>
    <t>13732</t>
  </si>
  <si>
    <t>13733</t>
  </si>
  <si>
    <t>13734</t>
  </si>
  <si>
    <t>13739</t>
  </si>
  <si>
    <t>13723</t>
  </si>
  <si>
    <t>13736</t>
  </si>
  <si>
    <t>13737</t>
  </si>
  <si>
    <t>13738</t>
  </si>
  <si>
    <t>13735</t>
  </si>
  <si>
    <t>13709</t>
  </si>
  <si>
    <t>13710</t>
  </si>
  <si>
    <t>13711</t>
  </si>
  <si>
    <t>13712</t>
  </si>
  <si>
    <t>13713</t>
  </si>
  <si>
    <t>13705</t>
  </si>
  <si>
    <t>13007</t>
  </si>
  <si>
    <t>BT0102</t>
  </si>
  <si>
    <t>13016</t>
  </si>
  <si>
    <t>13610</t>
  </si>
  <si>
    <t>13706</t>
  </si>
  <si>
    <t>13707</t>
  </si>
  <si>
    <t>13708</t>
  </si>
  <si>
    <t>13714</t>
  </si>
  <si>
    <t>13721</t>
  </si>
  <si>
    <t>13720</t>
  </si>
  <si>
    <t>13722</t>
  </si>
  <si>
    <t>13715</t>
  </si>
  <si>
    <t>13716</t>
  </si>
  <si>
    <t>13717</t>
  </si>
  <si>
    <t>13718</t>
  </si>
  <si>
    <t>13719</t>
  </si>
  <si>
    <t>13772</t>
  </si>
  <si>
    <t>13698</t>
  </si>
  <si>
    <t>13771</t>
  </si>
  <si>
    <t>13773</t>
  </si>
  <si>
    <t>13774</t>
  </si>
  <si>
    <t>13775</t>
  </si>
  <si>
    <t>13776</t>
  </si>
  <si>
    <t>13765</t>
  </si>
  <si>
    <t>13766</t>
  </si>
  <si>
    <t>13767</t>
  </si>
  <si>
    <t>09006A</t>
  </si>
  <si>
    <t>13768</t>
  </si>
  <si>
    <t>13769</t>
  </si>
  <si>
    <t>13770</t>
  </si>
  <si>
    <t>BT0105</t>
  </si>
  <si>
    <t>27834</t>
  </si>
  <si>
    <t>BT0101</t>
  </si>
  <si>
    <t>BT01040</t>
  </si>
  <si>
    <t>27831</t>
  </si>
  <si>
    <t>23000B</t>
  </si>
  <si>
    <t>27838</t>
  </si>
  <si>
    <t>22005A</t>
  </si>
  <si>
    <t>22005B</t>
  </si>
  <si>
    <t>02021B</t>
  </si>
  <si>
    <t>25900</t>
  </si>
  <si>
    <t>BT0105A</t>
  </si>
  <si>
    <t>25901</t>
  </si>
  <si>
    <t>25904</t>
  </si>
  <si>
    <t>BT0100</t>
  </si>
  <si>
    <t>13780</t>
  </si>
  <si>
    <t>13777</t>
  </si>
  <si>
    <t>13778</t>
  </si>
  <si>
    <t>13781</t>
  </si>
  <si>
    <t>BT01010</t>
  </si>
  <si>
    <t>BT01011</t>
  </si>
  <si>
    <t>BT01000</t>
  </si>
  <si>
    <t>BT01030</t>
  </si>
  <si>
    <t>13779</t>
  </si>
  <si>
    <t>13764</t>
  </si>
  <si>
    <t>13751</t>
  </si>
  <si>
    <t>13752</t>
  </si>
  <si>
    <t>13753</t>
  </si>
  <si>
    <t>13754</t>
  </si>
  <si>
    <t>21947</t>
  </si>
  <si>
    <t>13744</t>
  </si>
  <si>
    <t>13745</t>
  </si>
  <si>
    <t>13746</t>
  </si>
  <si>
    <t>13747</t>
  </si>
  <si>
    <t>13748</t>
  </si>
  <si>
    <t>13749</t>
  </si>
  <si>
    <t>13750</t>
  </si>
  <si>
    <t>13759</t>
  </si>
  <si>
    <t>13760</t>
  </si>
  <si>
    <t>14769</t>
  </si>
  <si>
    <t>13761</t>
  </si>
  <si>
    <t>13762</t>
  </si>
  <si>
    <t>13763</t>
  </si>
  <si>
    <t>13755</t>
  </si>
  <si>
    <t>13525</t>
  </si>
  <si>
    <t>13757</t>
  </si>
  <si>
    <t>13756</t>
  </si>
  <si>
    <t>13758</t>
  </si>
  <si>
    <t>02056A</t>
  </si>
  <si>
    <t>03056A</t>
  </si>
  <si>
    <t>02053A</t>
  </si>
  <si>
    <t>03053A</t>
  </si>
  <si>
    <t>02054A</t>
  </si>
  <si>
    <t>03054A</t>
  </si>
  <si>
    <t>02055A</t>
  </si>
  <si>
    <t>03055A</t>
  </si>
  <si>
    <t>01048A</t>
  </si>
  <si>
    <t>01046A</t>
  </si>
  <si>
    <t>01047A</t>
  </si>
  <si>
    <t>21005A</t>
  </si>
  <si>
    <t>21012A</t>
  </si>
  <si>
    <t>21018A</t>
  </si>
  <si>
    <t>05009A</t>
  </si>
  <si>
    <t>07003A</t>
  </si>
  <si>
    <t>09003A</t>
  </si>
  <si>
    <t>09021A</t>
  </si>
  <si>
    <t>11021A</t>
  </si>
  <si>
    <t>21009A</t>
  </si>
  <si>
    <t>19009A</t>
  </si>
  <si>
    <t>17021A</t>
  </si>
  <si>
    <t>15021A</t>
  </si>
  <si>
    <t>14013A</t>
  </si>
  <si>
    <t>14011A</t>
  </si>
  <si>
    <t>14018A</t>
  </si>
  <si>
    <t>15011A</t>
  </si>
  <si>
    <t>15024A</t>
  </si>
  <si>
    <t>16012A</t>
  </si>
  <si>
    <t>17005A</t>
  </si>
  <si>
    <t>17018A</t>
  </si>
  <si>
    <t>18006A</t>
  </si>
  <si>
    <t>18019A</t>
  </si>
  <si>
    <t>19012A</t>
  </si>
  <si>
    <t>20001A</t>
  </si>
  <si>
    <t>20014A</t>
  </si>
  <si>
    <t>21006A</t>
  </si>
  <si>
    <t>21019A</t>
  </si>
  <si>
    <t>07009A</t>
  </si>
  <si>
    <t>10007A</t>
  </si>
  <si>
    <t>21003A</t>
  </si>
  <si>
    <t>17015A</t>
  </si>
  <si>
    <t>13021A</t>
  </si>
  <si>
    <t>14012A</t>
  </si>
  <si>
    <t>14019A</t>
  </si>
  <si>
    <t>15005A</t>
  </si>
  <si>
    <t>15012A</t>
  </si>
  <si>
    <t>15018A</t>
  </si>
  <si>
    <t>16001A</t>
  </si>
  <si>
    <t>16006A</t>
  </si>
  <si>
    <t>16014A</t>
  </si>
  <si>
    <t>16019A</t>
  </si>
  <si>
    <t>17006A</t>
  </si>
  <si>
    <t>17012A</t>
  </si>
  <si>
    <t>17019A</t>
  </si>
  <si>
    <t>18001A</t>
  </si>
  <si>
    <t>18008A</t>
  </si>
  <si>
    <t>18014A</t>
  </si>
  <si>
    <t>18020A</t>
  </si>
  <si>
    <t>19006A</t>
  </si>
  <si>
    <t>19013A</t>
  </si>
  <si>
    <t>19019A</t>
  </si>
  <si>
    <t>20002A</t>
  </si>
  <si>
    <t>20008A</t>
  </si>
  <si>
    <t>20015A</t>
  </si>
  <si>
    <t>20020A</t>
  </si>
  <si>
    <t>21007A</t>
  </si>
  <si>
    <t>21013A</t>
  </si>
  <si>
    <t>21020A</t>
  </si>
  <si>
    <t>05015A</t>
  </si>
  <si>
    <t>07015A</t>
  </si>
  <si>
    <t>09009A</t>
  </si>
  <si>
    <t>10013A</t>
  </si>
  <si>
    <t>21021A</t>
  </si>
  <si>
    <t>20013A</t>
  </si>
  <si>
    <t>19003A</t>
  </si>
  <si>
    <t>18007A</t>
  </si>
  <si>
    <t>15015A</t>
  </si>
  <si>
    <t>13015A</t>
  </si>
  <si>
    <t>13003A</t>
  </si>
  <si>
    <t>14014A</t>
  </si>
  <si>
    <t>14020A</t>
  </si>
  <si>
    <t>15006A</t>
  </si>
  <si>
    <t>15013A</t>
  </si>
  <si>
    <t>15019A</t>
  </si>
  <si>
    <t>16002A</t>
  </si>
  <si>
    <t>16008A</t>
  </si>
  <si>
    <t>16015A</t>
  </si>
  <si>
    <t>16020A</t>
  </si>
  <si>
    <t>17007A</t>
  </si>
  <si>
    <t>17013A</t>
  </si>
  <si>
    <t>17020A</t>
  </si>
  <si>
    <t>18002A</t>
  </si>
  <si>
    <t>18009A</t>
  </si>
  <si>
    <t>18015A</t>
  </si>
  <si>
    <t>19001A</t>
  </si>
  <si>
    <t>19007A</t>
  </si>
  <si>
    <t>19014A</t>
  </si>
  <si>
    <t>19020A</t>
  </si>
  <si>
    <t>20003A</t>
  </si>
  <si>
    <t>20009A</t>
  </si>
  <si>
    <t>20016A</t>
  </si>
  <si>
    <t>21001A</t>
  </si>
  <si>
    <t>21008A</t>
  </si>
  <si>
    <t>21014A</t>
  </si>
  <si>
    <t>21022A</t>
  </si>
  <si>
    <t>05021A</t>
  </si>
  <si>
    <t>07021A</t>
  </si>
  <si>
    <t>11003A</t>
  </si>
  <si>
    <t>20007A</t>
  </si>
  <si>
    <t>18013A</t>
  </si>
  <si>
    <t>15009A</t>
  </si>
  <si>
    <t>12013A</t>
  </si>
  <si>
    <t>13009A</t>
  </si>
  <si>
    <t>14015A</t>
  </si>
  <si>
    <t>15001A</t>
  </si>
  <si>
    <t>15007A</t>
  </si>
  <si>
    <t>15014A</t>
  </si>
  <si>
    <t>15020A</t>
  </si>
  <si>
    <t>16003A</t>
  </si>
  <si>
    <t>16009A</t>
  </si>
  <si>
    <t>16016A</t>
  </si>
  <si>
    <t>17001A</t>
  </si>
  <si>
    <t>17008A</t>
  </si>
  <si>
    <t>17014A</t>
  </si>
  <si>
    <t>17022A</t>
  </si>
  <si>
    <t>18003A</t>
  </si>
  <si>
    <t>18010A</t>
  </si>
  <si>
    <t>18016A</t>
  </si>
  <si>
    <t>19002A</t>
  </si>
  <si>
    <t>19008A</t>
  </si>
  <si>
    <t>19016A</t>
  </si>
  <si>
    <t>19022A</t>
  </si>
  <si>
    <t>20004A</t>
  </si>
  <si>
    <t>20010A</t>
  </si>
  <si>
    <t>20017A</t>
  </si>
  <si>
    <t>21002A</t>
  </si>
  <si>
    <t>21010A</t>
  </si>
  <si>
    <t>21016A</t>
  </si>
  <si>
    <t>21023A</t>
  </si>
  <si>
    <t>04007A</t>
  </si>
  <si>
    <t>06007A</t>
  </si>
  <si>
    <t>08007A</t>
  </si>
  <si>
    <t>09015A</t>
  </si>
  <si>
    <t>11009A</t>
  </si>
  <si>
    <t>19021A</t>
  </si>
  <si>
    <t>17003A</t>
  </si>
  <si>
    <t>16013A</t>
  </si>
  <si>
    <t>15003A</t>
  </si>
  <si>
    <t>12007A</t>
  </si>
  <si>
    <t>04013A</t>
  </si>
  <si>
    <t>LOUNGE</t>
  </si>
  <si>
    <t>04021A</t>
  </si>
  <si>
    <t>06021A</t>
  </si>
  <si>
    <t>08021A</t>
  </si>
  <si>
    <t>10021A</t>
  </si>
  <si>
    <t>12021A</t>
  </si>
  <si>
    <t>14021A</t>
  </si>
  <si>
    <t>16021A</t>
  </si>
  <si>
    <t>18021A</t>
  </si>
  <si>
    <t>20021A</t>
  </si>
  <si>
    <t>22001A</t>
  </si>
  <si>
    <t/>
  </si>
  <si>
    <t>01001A</t>
  </si>
  <si>
    <t>STUDY</t>
  </si>
  <si>
    <t>01010A</t>
  </si>
  <si>
    <t>01017A</t>
  </si>
  <si>
    <t>01022A</t>
  </si>
  <si>
    <t>01032A</t>
  </si>
  <si>
    <t>02006A</t>
  </si>
  <si>
    <t>02015A</t>
  </si>
  <si>
    <t>02021A</t>
  </si>
  <si>
    <t>02029A</t>
  </si>
  <si>
    <t>02036A</t>
  </si>
  <si>
    <t>03005A</t>
  </si>
  <si>
    <t>03013A</t>
  </si>
  <si>
    <t>03020A</t>
  </si>
  <si>
    <t>03027A</t>
  </si>
  <si>
    <t>03035A</t>
  </si>
  <si>
    <t>01002A</t>
  </si>
  <si>
    <t>01011A</t>
  </si>
  <si>
    <t>01018A</t>
  </si>
  <si>
    <t>01025A</t>
  </si>
  <si>
    <t>02001A</t>
  </si>
  <si>
    <t>02008A</t>
  </si>
  <si>
    <t>02016A</t>
  </si>
  <si>
    <t>02022A</t>
  </si>
  <si>
    <t>02030A</t>
  </si>
  <si>
    <t>02037A</t>
  </si>
  <si>
    <t>03006A</t>
  </si>
  <si>
    <t>03014A</t>
  </si>
  <si>
    <t>03021A</t>
  </si>
  <si>
    <t>03028A</t>
  </si>
  <si>
    <t>03036A</t>
  </si>
  <si>
    <t>01004A</t>
  </si>
  <si>
    <t>01012A</t>
  </si>
  <si>
    <t>01026A</t>
  </si>
  <si>
    <t>02009A</t>
  </si>
  <si>
    <t>02023A</t>
  </si>
  <si>
    <t>02038A</t>
  </si>
  <si>
    <t>03015A</t>
  </si>
  <si>
    <t>03029A</t>
  </si>
  <si>
    <t>01005A</t>
  </si>
  <si>
    <t>01013A</t>
  </si>
  <si>
    <t>01019A</t>
  </si>
  <si>
    <t>02002A</t>
  </si>
  <si>
    <t>02010A</t>
  </si>
  <si>
    <t>02017A</t>
  </si>
  <si>
    <t>02024A</t>
  </si>
  <si>
    <t>02032A</t>
  </si>
  <si>
    <t>03001A</t>
  </si>
  <si>
    <t>03008A</t>
  </si>
  <si>
    <t>03016A</t>
  </si>
  <si>
    <t>03022A</t>
  </si>
  <si>
    <t>03030A</t>
  </si>
  <si>
    <t>01006A</t>
  </si>
  <si>
    <t>01014A</t>
  </si>
  <si>
    <t>01020A</t>
  </si>
  <si>
    <t>01029A</t>
  </si>
  <si>
    <t>02003A</t>
  </si>
  <si>
    <t>02011A</t>
  </si>
  <si>
    <t>02018A</t>
  </si>
  <si>
    <t>02026A</t>
  </si>
  <si>
    <t>02033A</t>
  </si>
  <si>
    <t>03002A</t>
  </si>
  <si>
    <t>03009A</t>
  </si>
  <si>
    <t>03017A</t>
  </si>
  <si>
    <t>03023A</t>
  </si>
  <si>
    <t>03032A</t>
  </si>
  <si>
    <t>01007A</t>
  </si>
  <si>
    <t>01015A</t>
  </si>
  <si>
    <t>01024A</t>
  </si>
  <si>
    <t>01030A</t>
  </si>
  <si>
    <t>02004A</t>
  </si>
  <si>
    <t>02013A</t>
  </si>
  <si>
    <t>02027A</t>
  </si>
  <si>
    <t>02034A</t>
  </si>
  <si>
    <t>03003A</t>
  </si>
  <si>
    <t>03010A</t>
  </si>
  <si>
    <t>03018A</t>
  </si>
  <si>
    <t>03024A</t>
  </si>
  <si>
    <t>03033A</t>
  </si>
  <si>
    <t>01009A</t>
  </si>
  <si>
    <t>01016A</t>
  </si>
  <si>
    <t>01023A</t>
  </si>
  <si>
    <t>01031A</t>
  </si>
  <si>
    <t>02005A</t>
  </si>
  <si>
    <t>02014A</t>
  </si>
  <si>
    <t>02020A</t>
  </si>
  <si>
    <t>02028A</t>
  </si>
  <si>
    <t>02035A</t>
  </si>
  <si>
    <t>03004A</t>
  </si>
  <si>
    <t>03011A</t>
  </si>
  <si>
    <t>03019A</t>
  </si>
  <si>
    <t>03026A</t>
  </si>
  <si>
    <t>03034A</t>
  </si>
  <si>
    <t>01003A</t>
  </si>
  <si>
    <t>01008A</t>
  </si>
  <si>
    <t>02007A</t>
  </si>
  <si>
    <t>02012A</t>
  </si>
  <si>
    <t>02031A</t>
  </si>
  <si>
    <t>02025A</t>
  </si>
  <si>
    <t>03007A</t>
  </si>
  <si>
    <t>01021A</t>
  </si>
  <si>
    <t>02019A</t>
  </si>
  <si>
    <t>03012A</t>
  </si>
  <si>
    <t>03025A</t>
  </si>
  <si>
    <t>03031A</t>
  </si>
  <si>
    <t>00001A</t>
  </si>
  <si>
    <t>02039A</t>
  </si>
  <si>
    <t>LOBBY</t>
  </si>
  <si>
    <t>02040A</t>
  </si>
  <si>
    <t>101</t>
  </si>
  <si>
    <t>03039A</t>
  </si>
  <si>
    <t>03040A</t>
  </si>
  <si>
    <t>03041A</t>
  </si>
  <si>
    <t>03042A</t>
  </si>
  <si>
    <t>03043A</t>
  </si>
  <si>
    <t>03044A</t>
  </si>
  <si>
    <t>03045A</t>
  </si>
  <si>
    <t>03046A</t>
  </si>
  <si>
    <t>03047A</t>
  </si>
  <si>
    <t>110-0</t>
  </si>
  <si>
    <t>Room</t>
  </si>
  <si>
    <t>Extn</t>
  </si>
  <si>
    <t>Jack</t>
  </si>
  <si>
    <t>02046A</t>
  </si>
  <si>
    <t>03049A</t>
  </si>
  <si>
    <t>01037A</t>
  </si>
  <si>
    <t>01044A</t>
  </si>
  <si>
    <t>02041A</t>
  </si>
  <si>
    <t>02050A</t>
  </si>
  <si>
    <t>02042A</t>
  </si>
  <si>
    <t>02047A</t>
  </si>
  <si>
    <t>03050A</t>
  </si>
  <si>
    <t>01033A</t>
  </si>
  <si>
    <t>02048A</t>
  </si>
  <si>
    <t>02049A</t>
  </si>
  <si>
    <t>02043A</t>
  </si>
  <si>
    <t>03048A</t>
  </si>
  <si>
    <t>02021C</t>
  </si>
  <si>
    <t>02021D</t>
  </si>
  <si>
    <t>OUTSIDE</t>
  </si>
  <si>
    <t>04006A</t>
  </si>
  <si>
    <t>04014A</t>
  </si>
  <si>
    <t>05001A</t>
  </si>
  <si>
    <t>05008A</t>
  </si>
  <si>
    <t>05017A</t>
  </si>
  <si>
    <t>05024A</t>
  </si>
  <si>
    <t>06008A</t>
  </si>
  <si>
    <t>06015A</t>
  </si>
  <si>
    <t>07002A</t>
  </si>
  <si>
    <t>07010A</t>
  </si>
  <si>
    <t>07018A</t>
  </si>
  <si>
    <t>08001A</t>
  </si>
  <si>
    <t>08009A</t>
  </si>
  <si>
    <t>08016A</t>
  </si>
  <si>
    <t>09004A</t>
  </si>
  <si>
    <t>09011A</t>
  </si>
  <si>
    <t>09019A</t>
  </si>
  <si>
    <t>10002A</t>
  </si>
  <si>
    <t>10010A</t>
  </si>
  <si>
    <t>10016A</t>
  </si>
  <si>
    <t>11002A</t>
  </si>
  <si>
    <t>11008A</t>
  </si>
  <si>
    <t>11016A</t>
  </si>
  <si>
    <t>11022A</t>
  </si>
  <si>
    <t>12004A</t>
  </si>
  <si>
    <t>12017A</t>
  </si>
  <si>
    <t>13002A</t>
  </si>
  <si>
    <t>13010A</t>
  </si>
  <si>
    <t>13016A</t>
  </si>
  <si>
    <t>13023A</t>
  </si>
  <si>
    <t>04008A</t>
  </si>
  <si>
    <t>04015A</t>
  </si>
  <si>
    <t>05002A</t>
  </si>
  <si>
    <t>05010A</t>
  </si>
  <si>
    <t>05018A</t>
  </si>
  <si>
    <t>06001A</t>
  </si>
  <si>
    <t>06009A</t>
  </si>
  <si>
    <t>06016A</t>
  </si>
  <si>
    <t>07004A</t>
  </si>
  <si>
    <t>07011A</t>
  </si>
  <si>
    <t>07019A</t>
  </si>
  <si>
    <t>08002A</t>
  </si>
  <si>
    <t>08010A</t>
  </si>
  <si>
    <t>08017A</t>
  </si>
  <si>
    <t>09005A</t>
  </si>
  <si>
    <t>09012A</t>
  </si>
  <si>
    <t>09020A</t>
  </si>
  <si>
    <t>10003A</t>
  </si>
  <si>
    <t>10011A</t>
  </si>
  <si>
    <t>10017A</t>
  </si>
  <si>
    <t>11004A</t>
  </si>
  <si>
    <t>11010A</t>
  </si>
  <si>
    <t>11017A</t>
  </si>
  <si>
    <t>11023A</t>
  </si>
  <si>
    <t>12005A</t>
  </si>
  <si>
    <t>12011A</t>
  </si>
  <si>
    <t>12018A</t>
  </si>
  <si>
    <t>13004A</t>
  </si>
  <si>
    <t>13011A</t>
  </si>
  <si>
    <t>13017A</t>
  </si>
  <si>
    <t>13024A</t>
  </si>
  <si>
    <t>14004A</t>
  </si>
  <si>
    <t>04001A</t>
  </si>
  <si>
    <t>04016A</t>
  </si>
  <si>
    <t>05011A</t>
  </si>
  <si>
    <t>06002A</t>
  </si>
  <si>
    <t>06017A</t>
  </si>
  <si>
    <t>07012A</t>
  </si>
  <si>
    <t>08003A</t>
  </si>
  <si>
    <t>08018A</t>
  </si>
  <si>
    <t>09013A</t>
  </si>
  <si>
    <t>10004A</t>
  </si>
  <si>
    <t>10018A</t>
  </si>
  <si>
    <t>11011A</t>
  </si>
  <si>
    <t>11024A</t>
  </si>
  <si>
    <t>12012A</t>
  </si>
  <si>
    <t>13005A</t>
  </si>
  <si>
    <t>13018A</t>
  </si>
  <si>
    <t>14005A</t>
  </si>
  <si>
    <t>04002A</t>
  </si>
  <si>
    <t>04009A</t>
  </si>
  <si>
    <t>04017A</t>
  </si>
  <si>
    <t>05004A</t>
  </si>
  <si>
    <t>05012A</t>
  </si>
  <si>
    <t>05019A</t>
  </si>
  <si>
    <t>06003A</t>
  </si>
  <si>
    <t>06010A</t>
  </si>
  <si>
    <t>06018A</t>
  </si>
  <si>
    <t>07005A</t>
  </si>
  <si>
    <t>07013A</t>
  </si>
  <si>
    <t>07020A</t>
  </si>
  <si>
    <t>08004A</t>
  </si>
  <si>
    <t>08011A</t>
  </si>
  <si>
    <t>08019A</t>
  </si>
  <si>
    <t>09014A</t>
  </si>
  <si>
    <t>09022A</t>
  </si>
  <si>
    <t>10005A</t>
  </si>
  <si>
    <t>10012A</t>
  </si>
  <si>
    <t>10019A</t>
  </si>
  <si>
    <t>11005A</t>
  </si>
  <si>
    <t>11012A</t>
  </si>
  <si>
    <t>11018A</t>
  </si>
  <si>
    <t>12001A</t>
  </si>
  <si>
    <t>12006A</t>
  </si>
  <si>
    <t>12014A</t>
  </si>
  <si>
    <t>12019A</t>
  </si>
  <si>
    <t>13006A</t>
  </si>
  <si>
    <t>13012A</t>
  </si>
  <si>
    <t>13019A</t>
  </si>
  <si>
    <t>14001A</t>
  </si>
  <si>
    <t>14006A</t>
  </si>
  <si>
    <t>04003A</t>
  </si>
  <si>
    <t>04010A</t>
  </si>
  <si>
    <t>04018A</t>
  </si>
  <si>
    <t>05005A</t>
  </si>
  <si>
    <t>05013A</t>
  </si>
  <si>
    <t>05020A</t>
  </si>
  <si>
    <t>06004A</t>
  </si>
  <si>
    <t>06011A</t>
  </si>
  <si>
    <t>06019A</t>
  </si>
  <si>
    <t>07006A</t>
  </si>
  <si>
    <t>07014A</t>
  </si>
  <si>
    <t>07022A</t>
  </si>
  <si>
    <t>08005A</t>
  </si>
  <si>
    <t>08012A</t>
  </si>
  <si>
    <t>08020A</t>
  </si>
  <si>
    <t>09007A</t>
  </si>
  <si>
    <t>09016A</t>
  </si>
  <si>
    <t>09023A</t>
  </si>
  <si>
    <t>10006A</t>
  </si>
  <si>
    <t>10014A</t>
  </si>
  <si>
    <t>10020A</t>
  </si>
  <si>
    <t>11006A</t>
  </si>
  <si>
    <t>11013A</t>
  </si>
  <si>
    <t>11019A</t>
  </si>
  <si>
    <t>12002A</t>
  </si>
  <si>
    <t>12008A</t>
  </si>
  <si>
    <t>12015A</t>
  </si>
  <si>
    <t>12020A</t>
  </si>
  <si>
    <t>13007A</t>
  </si>
  <si>
    <t>13013A</t>
  </si>
  <si>
    <t>13020A</t>
  </si>
  <si>
    <t>14002A</t>
  </si>
  <si>
    <t>14008A</t>
  </si>
  <si>
    <t>04004A</t>
  </si>
  <si>
    <t>04011A</t>
  </si>
  <si>
    <t>04019A</t>
  </si>
  <si>
    <t>05006A</t>
  </si>
  <si>
    <t>05014A</t>
  </si>
  <si>
    <t>05022A</t>
  </si>
  <si>
    <t>06005A</t>
  </si>
  <si>
    <t>06012A</t>
  </si>
  <si>
    <t>06020A</t>
  </si>
  <si>
    <t>07007A</t>
  </si>
  <si>
    <t>07016A</t>
  </si>
  <si>
    <t>07023A</t>
  </si>
  <si>
    <t>08006A</t>
  </si>
  <si>
    <t>08014A</t>
  </si>
  <si>
    <t>09001A</t>
  </si>
  <si>
    <t>09008A</t>
  </si>
  <si>
    <t>09017A</t>
  </si>
  <si>
    <t>09024A</t>
  </si>
  <si>
    <t>10008A</t>
  </si>
  <si>
    <t>10015A</t>
  </si>
  <si>
    <t>11001A</t>
  </si>
  <si>
    <t>11007A</t>
  </si>
  <si>
    <t>11014A</t>
  </si>
  <si>
    <t>11020A</t>
  </si>
  <si>
    <t>12003A</t>
  </si>
  <si>
    <t>12009A</t>
  </si>
  <si>
    <t>12016A</t>
  </si>
  <si>
    <t>13001A</t>
  </si>
  <si>
    <t>13008A</t>
  </si>
  <si>
    <t>13014A</t>
  </si>
  <si>
    <t>13022A</t>
  </si>
  <si>
    <t>14003A</t>
  </si>
  <si>
    <t>14009A</t>
  </si>
  <si>
    <t>04005A</t>
  </si>
  <si>
    <t>04012A</t>
  </si>
  <si>
    <t>04020A</t>
  </si>
  <si>
    <t>05007A</t>
  </si>
  <si>
    <t>05016A</t>
  </si>
  <si>
    <t>05023A</t>
  </si>
  <si>
    <t>06006A</t>
  </si>
  <si>
    <t>06014A</t>
  </si>
  <si>
    <t>07001A</t>
  </si>
  <si>
    <t>07008A</t>
  </si>
  <si>
    <t>07017A</t>
  </si>
  <si>
    <t>07024A</t>
  </si>
  <si>
    <t>08008A</t>
  </si>
  <si>
    <t>08015A</t>
  </si>
  <si>
    <t>09002A</t>
  </si>
  <si>
    <t>09010A</t>
  </si>
  <si>
    <t>09018A</t>
  </si>
  <si>
    <t>10001A</t>
  </si>
  <si>
    <t>10009A</t>
  </si>
  <si>
    <t>14010A</t>
  </si>
  <si>
    <t>14016A</t>
  </si>
  <si>
    <t>15002A</t>
  </si>
  <si>
    <t>15008A</t>
  </si>
  <si>
    <t>15016A</t>
  </si>
  <si>
    <t>15022A</t>
  </si>
  <si>
    <t>16004A</t>
  </si>
  <si>
    <t>16010A</t>
  </si>
  <si>
    <t>16017A</t>
  </si>
  <si>
    <t>17002A</t>
  </si>
  <si>
    <t>17010A</t>
  </si>
  <si>
    <t>17016A</t>
  </si>
  <si>
    <t>17023A</t>
  </si>
  <si>
    <t>18004A</t>
  </si>
  <si>
    <t>18011A</t>
  </si>
  <si>
    <t>18017A</t>
  </si>
  <si>
    <t>19004A</t>
  </si>
  <si>
    <t>19010A</t>
  </si>
  <si>
    <t>19017A</t>
  </si>
  <si>
    <t>19023A</t>
  </si>
  <si>
    <t>20005A</t>
  </si>
  <si>
    <t>20011A</t>
  </si>
  <si>
    <t>20018A</t>
  </si>
  <si>
    <t>21004A</t>
  </si>
  <si>
    <t>21011A</t>
  </si>
  <si>
    <t>21017A</t>
  </si>
  <si>
    <t>21024A</t>
  </si>
  <si>
    <t>05003A</t>
  </si>
  <si>
    <t>06013A</t>
  </si>
  <si>
    <t>08013A</t>
  </si>
  <si>
    <t>11015A</t>
  </si>
  <si>
    <t>21015A</t>
  </si>
  <si>
    <t>19015A</t>
  </si>
  <si>
    <t>17009A</t>
  </si>
  <si>
    <t>16007A</t>
  </si>
  <si>
    <t>14007A</t>
  </si>
  <si>
    <t>14017A</t>
  </si>
  <si>
    <t>15004A</t>
  </si>
  <si>
    <t>15010A</t>
  </si>
  <si>
    <t>15017A</t>
  </si>
  <si>
    <t>15023A</t>
  </si>
  <si>
    <t>16005A</t>
  </si>
  <si>
    <t>16011A</t>
  </si>
  <si>
    <t>16018A</t>
  </si>
  <si>
    <t>17004A</t>
  </si>
  <si>
    <t>17011A</t>
  </si>
  <si>
    <t>17017A</t>
  </si>
  <si>
    <t>17024A</t>
  </si>
  <si>
    <t>18005A</t>
  </si>
  <si>
    <t>18012A</t>
  </si>
  <si>
    <t>18018A</t>
  </si>
  <si>
    <t>19005A</t>
  </si>
  <si>
    <t>19011A</t>
  </si>
  <si>
    <t>19018A</t>
  </si>
  <si>
    <t>19024A</t>
  </si>
  <si>
    <t>20006A</t>
  </si>
  <si>
    <t>20012A</t>
  </si>
  <si>
    <t>20019A</t>
  </si>
  <si>
    <t>02044A</t>
  </si>
  <si>
    <t>01001B</t>
  </si>
  <si>
    <t>02045A</t>
  </si>
  <si>
    <t>13658</t>
  </si>
  <si>
    <t>00023A</t>
  </si>
  <si>
    <t>007G</t>
  </si>
  <si>
    <t>00024A</t>
  </si>
  <si>
    <t>007H</t>
  </si>
  <si>
    <t>00038A</t>
  </si>
  <si>
    <t>007E</t>
  </si>
  <si>
    <t>BOMB SH</t>
  </si>
  <si>
    <t>03035B</t>
  </si>
  <si>
    <t>13565</t>
  </si>
  <si>
    <t>13566</t>
  </si>
  <si>
    <t>13012</t>
  </si>
  <si>
    <t>13577</t>
  </si>
  <si>
    <t>13591</t>
  </si>
  <si>
    <t>13592</t>
  </si>
  <si>
    <t>13998</t>
  </si>
  <si>
    <t>019</t>
  </si>
  <si>
    <t>13999</t>
  </si>
  <si>
    <t>13524</t>
  </si>
  <si>
    <t>13526</t>
  </si>
  <si>
    <t>13528</t>
  </si>
  <si>
    <t>13546</t>
  </si>
  <si>
    <t>13547</t>
  </si>
  <si>
    <t>13594</t>
  </si>
  <si>
    <t>13527</t>
  </si>
  <si>
    <t>13626</t>
  </si>
  <si>
    <t>13638</t>
  </si>
  <si>
    <t>13639</t>
  </si>
  <si>
    <t>13640</t>
  </si>
  <si>
    <t>23534</t>
  </si>
  <si>
    <t>BE0107</t>
  </si>
  <si>
    <t>25906</t>
  </si>
  <si>
    <t>BE01072</t>
  </si>
  <si>
    <t>25937</t>
  </si>
  <si>
    <t>BE01010</t>
  </si>
  <si>
    <t>13911</t>
  </si>
  <si>
    <t>13595</t>
  </si>
  <si>
    <t>13596</t>
  </si>
  <si>
    <t>13625</t>
  </si>
  <si>
    <t>13593</t>
  </si>
  <si>
    <t>13624</t>
  </si>
  <si>
    <t>13561</t>
  </si>
  <si>
    <t>13571</t>
  </si>
  <si>
    <t>13572</t>
  </si>
  <si>
    <t>13573</t>
  </si>
  <si>
    <t>13582</t>
  </si>
  <si>
    <t>13583</t>
  </si>
  <si>
    <t>13559</t>
  </si>
  <si>
    <t>13585</t>
  </si>
  <si>
    <t>13586</t>
  </si>
  <si>
    <t>13587</t>
  </si>
  <si>
    <t>02061A</t>
  </si>
  <si>
    <t>13599</t>
  </si>
  <si>
    <t>02062A</t>
  </si>
  <si>
    <t>13605</t>
  </si>
  <si>
    <t>13606</t>
  </si>
  <si>
    <t>13584</t>
  </si>
  <si>
    <t>13538</t>
  </si>
  <si>
    <t>13515</t>
  </si>
  <si>
    <t>13516</t>
  </si>
  <si>
    <t>13517</t>
  </si>
  <si>
    <t>13518</t>
  </si>
  <si>
    <t>13519</t>
  </si>
  <si>
    <t>02052A</t>
  </si>
  <si>
    <t>13520</t>
  </si>
  <si>
    <t>13536</t>
  </si>
  <si>
    <t>13560</t>
  </si>
  <si>
    <t>13539</t>
  </si>
  <si>
    <t>13540</t>
  </si>
  <si>
    <t>13556</t>
  </si>
  <si>
    <t>13557</t>
  </si>
  <si>
    <t>01045A</t>
  </si>
  <si>
    <t>13558</t>
  </si>
  <si>
    <t>13537</t>
  </si>
  <si>
    <t>13607</t>
  </si>
  <si>
    <t>13650</t>
  </si>
  <si>
    <t>13652</t>
  </si>
  <si>
    <t>02060A</t>
  </si>
  <si>
    <t>02063A</t>
  </si>
  <si>
    <t>13653</t>
  </si>
  <si>
    <t>02064A</t>
  </si>
  <si>
    <t>13782</t>
  </si>
  <si>
    <t>13783</t>
  </si>
  <si>
    <t>03052A</t>
  </si>
  <si>
    <t>03060A</t>
  </si>
  <si>
    <t>03061A</t>
  </si>
  <si>
    <t>13785</t>
  </si>
  <si>
    <t>03062A</t>
  </si>
  <si>
    <t>03063A</t>
  </si>
  <si>
    <t>13786</t>
  </si>
  <si>
    <t>03064A</t>
  </si>
  <si>
    <t>BB0108</t>
  </si>
  <si>
    <t>13619</t>
  </si>
  <si>
    <t>13608</t>
  </si>
  <si>
    <t>13609</t>
  </si>
  <si>
    <t>13617</t>
  </si>
  <si>
    <t>13618</t>
  </si>
  <si>
    <t>13620</t>
  </si>
  <si>
    <t>13632</t>
  </si>
  <si>
    <t>13633</t>
  </si>
  <si>
    <t>13675</t>
  </si>
  <si>
    <t>13666</t>
  </si>
  <si>
    <t>13674</t>
  </si>
  <si>
    <t>13681</t>
  </si>
  <si>
    <t>ENTRANC</t>
  </si>
  <si>
    <t>13660</t>
  </si>
  <si>
    <t>13648</t>
  </si>
  <si>
    <t>13649</t>
  </si>
  <si>
    <t>25909</t>
  </si>
  <si>
    <t>102</t>
  </si>
  <si>
    <t>BH01021</t>
  </si>
  <si>
    <t>23809</t>
  </si>
  <si>
    <t>BH0101</t>
  </si>
  <si>
    <t>202-1</t>
  </si>
  <si>
    <t>302-1</t>
  </si>
  <si>
    <t>BH01020</t>
  </si>
  <si>
    <t>13691</t>
  </si>
  <si>
    <t>13692</t>
  </si>
  <si>
    <t>13693</t>
  </si>
  <si>
    <t>13703</t>
  </si>
  <si>
    <t>13562</t>
  </si>
  <si>
    <t>13563</t>
  </si>
  <si>
    <t>13564</t>
  </si>
  <si>
    <t>13576</t>
  </si>
  <si>
    <t>13522</t>
  </si>
  <si>
    <t>13523</t>
  </si>
  <si>
    <t>13545</t>
  </si>
  <si>
    <t>13542</t>
  </si>
  <si>
    <t>13543</t>
  </si>
  <si>
    <t>13544</t>
  </si>
  <si>
    <t>13636</t>
  </si>
  <si>
    <t>13623</t>
  </si>
  <si>
    <t>13637</t>
  </si>
  <si>
    <t>24205</t>
  </si>
  <si>
    <t>107-1</t>
  </si>
  <si>
    <t>BC01070</t>
  </si>
  <si>
    <t>13635</t>
  </si>
  <si>
    <t>13589</t>
  </si>
  <si>
    <t>13590</t>
  </si>
  <si>
    <t>13611</t>
  </si>
  <si>
    <t>13612</t>
  </si>
  <si>
    <t>13588</t>
  </si>
  <si>
    <t>13621</t>
  </si>
  <si>
    <t>13622</t>
  </si>
  <si>
    <t>13655</t>
  </si>
  <si>
    <t>13656</t>
  </si>
  <si>
    <t>13663</t>
  </si>
  <si>
    <t>13664</t>
  </si>
  <si>
    <t>13665</t>
  </si>
  <si>
    <t>13667</t>
  </si>
  <si>
    <t>13529</t>
  </si>
  <si>
    <t>13567</t>
  </si>
  <si>
    <t>13597</t>
  </si>
  <si>
    <t>13613</t>
  </si>
  <si>
    <t>13641</t>
  </si>
  <si>
    <t>13642</t>
  </si>
  <si>
    <t>13694</t>
  </si>
  <si>
    <t>B</t>
  </si>
  <si>
    <t>101-1</t>
  </si>
  <si>
    <t>101-2</t>
  </si>
  <si>
    <t>103-1</t>
  </si>
  <si>
    <t>103-2</t>
  </si>
  <si>
    <t>105-1</t>
  </si>
  <si>
    <t>105-2</t>
  </si>
  <si>
    <t>107-2</t>
  </si>
  <si>
    <t>108-H</t>
  </si>
  <si>
    <t>102-1</t>
  </si>
  <si>
    <t>102-2</t>
  </si>
  <si>
    <t>201-1</t>
  </si>
  <si>
    <t>201-2</t>
  </si>
  <si>
    <t>201-3</t>
  </si>
  <si>
    <t>203-1</t>
  </si>
  <si>
    <t>203-2</t>
  </si>
  <si>
    <t>203-3</t>
  </si>
  <si>
    <t>209-1</t>
  </si>
  <si>
    <t>211-1</t>
  </si>
  <si>
    <t>211-2</t>
  </si>
  <si>
    <t>211-3</t>
  </si>
  <si>
    <t>210-1</t>
  </si>
  <si>
    <t>210-2</t>
  </si>
  <si>
    <t>210-3</t>
  </si>
  <si>
    <t>208-1</t>
  </si>
  <si>
    <t>208-2</t>
  </si>
  <si>
    <t>202-2</t>
  </si>
  <si>
    <t>202-3</t>
  </si>
  <si>
    <t>204-1</t>
  </si>
  <si>
    <t>204-2</t>
  </si>
  <si>
    <t>301-1</t>
  </si>
  <si>
    <t>301-2</t>
  </si>
  <si>
    <t>301-3</t>
  </si>
  <si>
    <t>302-2</t>
  </si>
  <si>
    <t>302-3</t>
  </si>
  <si>
    <t>303-1</t>
  </si>
  <si>
    <t>303-2</t>
  </si>
  <si>
    <t>303-3</t>
  </si>
  <si>
    <t>304-1</t>
  </si>
  <si>
    <t>304-2</t>
  </si>
  <si>
    <t>308-1</t>
  </si>
  <si>
    <t>308-2</t>
  </si>
  <si>
    <t>309-1</t>
  </si>
  <si>
    <t>309-2</t>
  </si>
  <si>
    <t>309-3</t>
  </si>
  <si>
    <t>311-1</t>
  </si>
  <si>
    <t>311-2</t>
  </si>
  <si>
    <t>311-3</t>
  </si>
  <si>
    <t>310-1</t>
  </si>
  <si>
    <t>310-2</t>
  </si>
  <si>
    <t>310-3</t>
  </si>
  <si>
    <t>WOMEN</t>
  </si>
  <si>
    <t>MEN</t>
  </si>
  <si>
    <t>LAUNDRY</t>
  </si>
  <si>
    <t>ENTRANCE</t>
  </si>
  <si>
    <t>00012</t>
  </si>
  <si>
    <t>00013</t>
  </si>
  <si>
    <t>00014</t>
  </si>
  <si>
    <t>00026</t>
  </si>
  <si>
    <t>00006</t>
  </si>
  <si>
    <t>00009</t>
  </si>
  <si>
    <t>00010</t>
  </si>
  <si>
    <t>00025</t>
  </si>
  <si>
    <t>00004</t>
  </si>
  <si>
    <t>00005</t>
  </si>
  <si>
    <t>00007</t>
  </si>
  <si>
    <t>00011</t>
  </si>
  <si>
    <t>00024</t>
  </si>
  <si>
    <t>01027A</t>
  </si>
  <si>
    <t>01028A</t>
  </si>
  <si>
    <t>01041A</t>
  </si>
  <si>
    <t>01042A</t>
  </si>
  <si>
    <t>01043A</t>
  </si>
  <si>
    <t>02051A</t>
  </si>
  <si>
    <t>02058A</t>
  </si>
  <si>
    <t>02059A</t>
  </si>
  <si>
    <t>03037A</t>
  </si>
  <si>
    <t>03038A</t>
  </si>
  <si>
    <t>03051A</t>
  </si>
  <si>
    <t>03059A</t>
  </si>
  <si>
    <t>03058A</t>
  </si>
  <si>
    <t>BA101B</t>
  </si>
  <si>
    <t>01035A</t>
  </si>
  <si>
    <t>01036A</t>
  </si>
  <si>
    <t>01034A</t>
  </si>
  <si>
    <t>RD</t>
  </si>
  <si>
    <t>102-3</t>
  </si>
  <si>
    <t>103-0</t>
  </si>
  <si>
    <t>104-0</t>
  </si>
  <si>
    <t>104-1</t>
  </si>
  <si>
    <t>104-2</t>
  </si>
  <si>
    <t>105-0</t>
  </si>
  <si>
    <t>106-0</t>
  </si>
  <si>
    <t>106-1</t>
  </si>
  <si>
    <t>106-2</t>
  </si>
  <si>
    <t>107-0</t>
  </si>
  <si>
    <t>108-1</t>
  </si>
  <si>
    <t>201-0</t>
  </si>
  <si>
    <t>202-0</t>
  </si>
  <si>
    <t>203-0</t>
  </si>
  <si>
    <t>204-0</t>
  </si>
  <si>
    <t>205-0</t>
  </si>
  <si>
    <t>205-1</t>
  </si>
  <si>
    <t>205-2</t>
  </si>
  <si>
    <t>206-0</t>
  </si>
  <si>
    <t>206-1</t>
  </si>
  <si>
    <t>206-2</t>
  </si>
  <si>
    <t>207-0</t>
  </si>
  <si>
    <t>207-1</t>
  </si>
  <si>
    <t>207-2</t>
  </si>
  <si>
    <t>208-0</t>
  </si>
  <si>
    <t>301-0</t>
  </si>
  <si>
    <t>302-0</t>
  </si>
  <si>
    <t>303-0</t>
  </si>
  <si>
    <t>304-0</t>
  </si>
  <si>
    <t>305-0</t>
  </si>
  <si>
    <t>305-1</t>
  </si>
  <si>
    <t>305-2</t>
  </si>
  <si>
    <t>306-0</t>
  </si>
  <si>
    <t>306-1</t>
  </si>
  <si>
    <t>306-2</t>
  </si>
  <si>
    <t>307-0</t>
  </si>
  <si>
    <t>307-1</t>
  </si>
  <si>
    <t>307-2</t>
  </si>
  <si>
    <t>308-0</t>
  </si>
  <si>
    <t>102-0</t>
  </si>
  <si>
    <t>101-0</t>
  </si>
  <si>
    <t>209-0</t>
  </si>
  <si>
    <t>210-0</t>
  </si>
  <si>
    <t>211-0</t>
  </si>
  <si>
    <t>309-0</t>
  </si>
  <si>
    <t>310-0</t>
  </si>
  <si>
    <t>311-0</t>
  </si>
  <si>
    <t>0201-0</t>
  </si>
  <si>
    <t>0201-1</t>
  </si>
  <si>
    <t>0201-2</t>
  </si>
  <si>
    <t>0202-0</t>
  </si>
  <si>
    <t>0202-1</t>
  </si>
  <si>
    <t>0202-2</t>
  </si>
  <si>
    <t>0202-3</t>
  </si>
  <si>
    <t>0203-0</t>
  </si>
  <si>
    <t>0203-1</t>
  </si>
  <si>
    <t>0203-2</t>
  </si>
  <si>
    <t>0203-3</t>
  </si>
  <si>
    <t>0204-0</t>
  </si>
  <si>
    <t>0204-1</t>
  </si>
  <si>
    <t>0204-2</t>
  </si>
  <si>
    <t>0301-0</t>
  </si>
  <si>
    <t>0301-1</t>
  </si>
  <si>
    <t>0301-2</t>
  </si>
  <si>
    <t>0301-3</t>
  </si>
  <si>
    <t>0302-0</t>
  </si>
  <si>
    <t>0302-1</t>
  </si>
  <si>
    <t>0302-2</t>
  </si>
  <si>
    <t>0302-3</t>
  </si>
  <si>
    <t>0303-0</t>
  </si>
  <si>
    <t>0303-1</t>
  </si>
  <si>
    <t>0303-2</t>
  </si>
  <si>
    <t>0303-3</t>
  </si>
  <si>
    <t>0304-0</t>
  </si>
  <si>
    <t>0304-1</t>
  </si>
  <si>
    <t>0304-2</t>
  </si>
  <si>
    <t>0304-3</t>
  </si>
  <si>
    <t>0401-0</t>
  </si>
  <si>
    <t>0401-1</t>
  </si>
  <si>
    <t>0401-2</t>
  </si>
  <si>
    <t>0402-0</t>
  </si>
  <si>
    <t>0402-1</t>
  </si>
  <si>
    <t>0402-2</t>
  </si>
  <si>
    <t>0402-3</t>
  </si>
  <si>
    <t>0403-0</t>
  </si>
  <si>
    <t>0403-1</t>
  </si>
  <si>
    <t>0403-2</t>
  </si>
  <si>
    <t>0403-3</t>
  </si>
  <si>
    <t>0404-0</t>
  </si>
  <si>
    <t>0404-1</t>
  </si>
  <si>
    <t>0404-2</t>
  </si>
  <si>
    <t>0501-0</t>
  </si>
  <si>
    <t>0501-1</t>
  </si>
  <si>
    <t>0501-2</t>
  </si>
  <si>
    <t>0501-3</t>
  </si>
  <si>
    <t>0502-0</t>
  </si>
  <si>
    <t>0502-1</t>
  </si>
  <si>
    <t>0502-2</t>
  </si>
  <si>
    <t>0502-3</t>
  </si>
  <si>
    <t>0503-0</t>
  </si>
  <si>
    <t>0503-1</t>
  </si>
  <si>
    <t>0503-2</t>
  </si>
  <si>
    <t>0503-3</t>
  </si>
  <si>
    <t>0504-0</t>
  </si>
  <si>
    <t>0504-1</t>
  </si>
  <si>
    <t>0504-2</t>
  </si>
  <si>
    <t>0504-3</t>
  </si>
  <si>
    <t>0601-0</t>
  </si>
  <si>
    <t>0601-1</t>
  </si>
  <si>
    <t>0601-2</t>
  </si>
  <si>
    <t>0602-0</t>
  </si>
  <si>
    <t>0602-1</t>
  </si>
  <si>
    <t>0602-2</t>
  </si>
  <si>
    <t>0602-3</t>
  </si>
  <si>
    <t>0603-0</t>
  </si>
  <si>
    <t>0603-1</t>
  </si>
  <si>
    <t>0603-2</t>
  </si>
  <si>
    <t>0603-3</t>
  </si>
  <si>
    <t>0604-0</t>
  </si>
  <si>
    <t>0604-1</t>
  </si>
  <si>
    <t>0604-2</t>
  </si>
  <si>
    <t>0701-0</t>
  </si>
  <si>
    <t>0701-1</t>
  </si>
  <si>
    <t>0701-2</t>
  </si>
  <si>
    <t>0701-3</t>
  </si>
  <si>
    <t>0702-0</t>
  </si>
  <si>
    <t>0702-1</t>
  </si>
  <si>
    <t>0702-2</t>
  </si>
  <si>
    <t>0702-3</t>
  </si>
  <si>
    <t>0703-0</t>
  </si>
  <si>
    <t>0703-1</t>
  </si>
  <si>
    <t>0703-2</t>
  </si>
  <si>
    <t>0703-3</t>
  </si>
  <si>
    <t>0704-0</t>
  </si>
  <si>
    <t>0704-1</t>
  </si>
  <si>
    <t>0704-2</t>
  </si>
  <si>
    <t>0704-3</t>
  </si>
  <si>
    <t>0801-0</t>
  </si>
  <si>
    <t>0801-1</t>
  </si>
  <si>
    <t>0801-2</t>
  </si>
  <si>
    <t>0802-0</t>
  </si>
  <si>
    <t>0802-1</t>
  </si>
  <si>
    <t>0802-2</t>
  </si>
  <si>
    <t>0802-3</t>
  </si>
  <si>
    <t>0803-0</t>
  </si>
  <si>
    <t>0803-1</t>
  </si>
  <si>
    <t>0803-2</t>
  </si>
  <si>
    <t>0803-3</t>
  </si>
  <si>
    <t>0804-0</t>
  </si>
  <si>
    <t>0804-1</t>
  </si>
  <si>
    <t>0804-2</t>
  </si>
  <si>
    <t>0901-0</t>
  </si>
  <si>
    <t>0901-1</t>
  </si>
  <si>
    <t>0901-2</t>
  </si>
  <si>
    <t>0901-3</t>
  </si>
  <si>
    <t>0902-0</t>
  </si>
  <si>
    <t>0902-1</t>
  </si>
  <si>
    <t>0902-2</t>
  </si>
  <si>
    <t>0902-3</t>
  </si>
  <si>
    <t>0903-0</t>
  </si>
  <si>
    <t>0903-1</t>
  </si>
  <si>
    <t>0903-2</t>
  </si>
  <si>
    <t>0903-3</t>
  </si>
  <si>
    <t>0904-0</t>
  </si>
  <si>
    <t>0904-1</t>
  </si>
  <si>
    <t>0904-2</t>
  </si>
  <si>
    <t>0904-3</t>
  </si>
  <si>
    <t>1001-0</t>
  </si>
  <si>
    <t>1001-1</t>
  </si>
  <si>
    <t>1001-2</t>
  </si>
  <si>
    <t>1002-0</t>
  </si>
  <si>
    <t>1002-1</t>
  </si>
  <si>
    <t>1002-3</t>
  </si>
  <si>
    <t>1002-2</t>
  </si>
  <si>
    <t>1003-0</t>
  </si>
  <si>
    <t>1003-1</t>
  </si>
  <si>
    <t>1003-2</t>
  </si>
  <si>
    <t>1003-3</t>
  </si>
  <si>
    <t>1004-0</t>
  </si>
  <si>
    <t>1004-1</t>
  </si>
  <si>
    <t>1004-2</t>
  </si>
  <si>
    <t>1101-0</t>
  </si>
  <si>
    <t>1101-1</t>
  </si>
  <si>
    <t>1101-2</t>
  </si>
  <si>
    <t>1102-0</t>
  </si>
  <si>
    <t>1101-3</t>
  </si>
  <si>
    <t>1102-1</t>
  </si>
  <si>
    <t>1102-2</t>
  </si>
  <si>
    <t>1102-3</t>
  </si>
  <si>
    <t>1103-0</t>
  </si>
  <si>
    <t>1103-1</t>
  </si>
  <si>
    <t>1103-2</t>
  </si>
  <si>
    <t>1103-3</t>
  </si>
  <si>
    <t>1104-0</t>
  </si>
  <si>
    <t>1104-1</t>
  </si>
  <si>
    <t>1104-2</t>
  </si>
  <si>
    <t>1104-3</t>
  </si>
  <si>
    <t>1201-0</t>
  </si>
  <si>
    <t>1201-1</t>
  </si>
  <si>
    <t>1201-2</t>
  </si>
  <si>
    <t>1202-0</t>
  </si>
  <si>
    <t>1202-1</t>
  </si>
  <si>
    <t>1202-2</t>
  </si>
  <si>
    <t>1203-0</t>
  </si>
  <si>
    <t>1203-1</t>
  </si>
  <si>
    <t>1203-2</t>
  </si>
  <si>
    <t>1203-3</t>
  </si>
  <si>
    <t>1204-0</t>
  </si>
  <si>
    <t>1204-1</t>
  </si>
  <si>
    <t>1204-2</t>
  </si>
  <si>
    <t>1301-0</t>
  </si>
  <si>
    <t>1301-1</t>
  </si>
  <si>
    <t>1301-2</t>
  </si>
  <si>
    <t>1301-3</t>
  </si>
  <si>
    <t>1302-0</t>
  </si>
  <si>
    <t>1302-1</t>
  </si>
  <si>
    <t>1302-2</t>
  </si>
  <si>
    <t>1302-3</t>
  </si>
  <si>
    <t>1303-0</t>
  </si>
  <si>
    <t>1303-1</t>
  </si>
  <si>
    <t>1303-2</t>
  </si>
  <si>
    <t>1303-3</t>
  </si>
  <si>
    <t>1304-0</t>
  </si>
  <si>
    <t>1304-1</t>
  </si>
  <si>
    <t>1304-2</t>
  </si>
  <si>
    <t>1304-3</t>
  </si>
  <si>
    <t>1401-0</t>
  </si>
  <si>
    <t>1401-1</t>
  </si>
  <si>
    <t>1401-2</t>
  </si>
  <si>
    <t>1402-0</t>
  </si>
  <si>
    <t>1402-1</t>
  </si>
  <si>
    <t>1402-2</t>
  </si>
  <si>
    <t>1402-3</t>
  </si>
  <si>
    <t>1403-0</t>
  </si>
  <si>
    <t>1403-1</t>
  </si>
  <si>
    <t>1403-2</t>
  </si>
  <si>
    <t>1403-3</t>
  </si>
  <si>
    <t>1404-0</t>
  </si>
  <si>
    <t>1404-1</t>
  </si>
  <si>
    <t>1404-2</t>
  </si>
  <si>
    <t>1501-0</t>
  </si>
  <si>
    <t>1501-1</t>
  </si>
  <si>
    <t>1501-2</t>
  </si>
  <si>
    <t>1501-3</t>
  </si>
  <si>
    <t>1502-0</t>
  </si>
  <si>
    <t>1502-1</t>
  </si>
  <si>
    <t>1502-2</t>
  </si>
  <si>
    <t>1502-3</t>
  </si>
  <si>
    <t>1503-0</t>
  </si>
  <si>
    <t>1503-1</t>
  </si>
  <si>
    <t>1503-2</t>
  </si>
  <si>
    <t>1503-3</t>
  </si>
  <si>
    <t>1504-0</t>
  </si>
  <si>
    <t>1504-1</t>
  </si>
  <si>
    <t>1504-2</t>
  </si>
  <si>
    <t>1504-3</t>
  </si>
  <si>
    <t>1601-0</t>
  </si>
  <si>
    <t>1601-1</t>
  </si>
  <si>
    <t>1601-2</t>
  </si>
  <si>
    <t>1602-0</t>
  </si>
  <si>
    <t>1602-1</t>
  </si>
  <si>
    <t>1602-2</t>
  </si>
  <si>
    <t>1602-3</t>
  </si>
  <si>
    <t>1603-0</t>
  </si>
  <si>
    <t>160-0</t>
  </si>
  <si>
    <t>1603-1</t>
  </si>
  <si>
    <t>1603-2</t>
  </si>
  <si>
    <t>1603-3</t>
  </si>
  <si>
    <t>1604-0</t>
  </si>
  <si>
    <t>1604-1</t>
  </si>
  <si>
    <t>1604-2</t>
  </si>
  <si>
    <t>1701-0</t>
  </si>
  <si>
    <t>1701-1</t>
  </si>
  <si>
    <t>1701-2</t>
  </si>
  <si>
    <t>1701-3</t>
  </si>
  <si>
    <t>1702-0</t>
  </si>
  <si>
    <t>1702-1</t>
  </si>
  <si>
    <t>1702-2</t>
  </si>
  <si>
    <t>1702-3</t>
  </si>
  <si>
    <t>1703-0</t>
  </si>
  <si>
    <t>1703-1</t>
  </si>
  <si>
    <t>1703-2</t>
  </si>
  <si>
    <t>1703-3</t>
  </si>
  <si>
    <t>1704-0</t>
  </si>
  <si>
    <t>1704-1</t>
  </si>
  <si>
    <t>1704-2</t>
  </si>
  <si>
    <t>1704-3</t>
  </si>
  <si>
    <t>1801-0</t>
  </si>
  <si>
    <t>1801-1</t>
  </si>
  <si>
    <t>1801-2</t>
  </si>
  <si>
    <t>1802-0</t>
  </si>
  <si>
    <t>1802-1</t>
  </si>
  <si>
    <t>1802-2</t>
  </si>
  <si>
    <t>1802-3</t>
  </si>
  <si>
    <t>1803-0</t>
  </si>
  <si>
    <t>1803-1</t>
  </si>
  <si>
    <t>1803-2</t>
  </si>
  <si>
    <t>1803-3</t>
  </si>
  <si>
    <t>1804-0</t>
  </si>
  <si>
    <t>1804-1</t>
  </si>
  <si>
    <t>1804-2</t>
  </si>
  <si>
    <t>1901-0</t>
  </si>
  <si>
    <t>1901-1</t>
  </si>
  <si>
    <t>1901-2</t>
  </si>
  <si>
    <t>1901-3</t>
  </si>
  <si>
    <t>1902-0</t>
  </si>
  <si>
    <t>1902-1</t>
  </si>
  <si>
    <t>1902-2</t>
  </si>
  <si>
    <t>1902-3</t>
  </si>
  <si>
    <t>1903-0</t>
  </si>
  <si>
    <t>1903-1</t>
  </si>
  <si>
    <t>1903-2</t>
  </si>
  <si>
    <t>1903-3</t>
  </si>
  <si>
    <t>1904-0</t>
  </si>
  <si>
    <t>1904-1</t>
  </si>
  <si>
    <t>1904-2</t>
  </si>
  <si>
    <t>1904-3</t>
  </si>
  <si>
    <t>2001-0</t>
  </si>
  <si>
    <t>2001-1</t>
  </si>
  <si>
    <t>2001-2</t>
  </si>
  <si>
    <t>2002-0</t>
  </si>
  <si>
    <t>2002-1</t>
  </si>
  <si>
    <t>2002-2</t>
  </si>
  <si>
    <t>2002-3</t>
  </si>
  <si>
    <t>2003-0</t>
  </si>
  <si>
    <t>2003-1</t>
  </si>
  <si>
    <t>2003-2</t>
  </si>
  <si>
    <t>2003-3</t>
  </si>
  <si>
    <t>2004-0</t>
  </si>
  <si>
    <t>2004-1</t>
  </si>
  <si>
    <t>2004-2</t>
  </si>
  <si>
    <t>2101-0</t>
  </si>
  <si>
    <t>2101-1</t>
  </si>
  <si>
    <t>2101-2</t>
  </si>
  <si>
    <t>2101-3</t>
  </si>
  <si>
    <t>2102-0</t>
  </si>
  <si>
    <t>2102-1</t>
  </si>
  <si>
    <t>2102-2</t>
  </si>
  <si>
    <t>2102-3</t>
  </si>
  <si>
    <t>2103-0</t>
  </si>
  <si>
    <t>2103-1</t>
  </si>
  <si>
    <t>2103-2</t>
  </si>
  <si>
    <t>2103-3</t>
  </si>
  <si>
    <t>2104-0</t>
  </si>
  <si>
    <t>2104-1</t>
  </si>
  <si>
    <t>2104-2</t>
  </si>
  <si>
    <t>2104-3</t>
  </si>
  <si>
    <t>2200-1</t>
  </si>
  <si>
    <t>109-1</t>
  </si>
  <si>
    <t>109-0</t>
  </si>
  <si>
    <t>109-2</t>
  </si>
  <si>
    <t>209-2</t>
  </si>
  <si>
    <t>213-0</t>
  </si>
  <si>
    <t>213-1</t>
  </si>
  <si>
    <t>213-2</t>
  </si>
  <si>
    <t>214-0</t>
  </si>
  <si>
    <t>214-1</t>
  </si>
  <si>
    <t>214-2</t>
  </si>
  <si>
    <t>313-0</t>
  </si>
  <si>
    <t>313-1</t>
  </si>
  <si>
    <t>313-2</t>
  </si>
  <si>
    <t>314-0</t>
  </si>
  <si>
    <t>314-1</t>
  </si>
  <si>
    <t>314-2</t>
  </si>
  <si>
    <t>108-0</t>
  </si>
  <si>
    <t>108-2</t>
  </si>
  <si>
    <t>(?)</t>
  </si>
  <si>
    <t xml:space="preserve"> </t>
  </si>
  <si>
    <t>NOTES</t>
  </si>
  <si>
    <t>Floor</t>
  </si>
  <si>
    <t>TECH NEEDED</t>
  </si>
  <si>
    <t>2024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</si>
  <si>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</si>
  <si>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</si>
  <si>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</si>
  <si>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</si>
  <si>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</si>
  <si>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</si>
  <si>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</si>
  <si>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</si>
  <si>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</si>
  <si>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</si>
  <si>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</si>
  <si>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</si>
  <si>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</si>
  <si>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</si>
  <si>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</si>
  <si>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</si>
  <si>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Missing</t>
  </si>
  <si>
    <t>Out</t>
  </si>
  <si>
    <t>Broken</t>
  </si>
  <si>
    <t>In</t>
  </si>
  <si>
    <t>Loose</t>
  </si>
  <si>
    <t xml:space="preserve"> FACE-PLATE</t>
  </si>
  <si>
    <t xml:space="preserve"> WIRE-MOLD</t>
  </si>
  <si>
    <t>DATA JACK</t>
  </si>
  <si>
    <t>TECH-REDPHONE</t>
  </si>
  <si>
    <t>CABLE 
BOX</t>
  </si>
  <si>
    <t>No Cxn</t>
  </si>
  <si>
    <t>Stuck</t>
  </si>
  <si>
    <t>Replaced</t>
  </si>
  <si>
    <t>Red phone stuck in data</t>
  </si>
  <si>
    <t>Red phone missing cable</t>
  </si>
  <si>
    <t>Red phone needs cable</t>
  </si>
  <si>
    <t>Cable box off wall, couldn't test</t>
  </si>
  <si>
    <t>Phone missing handle</t>
  </si>
  <si>
    <t>Not a room, an office</t>
  </si>
  <si>
    <t>Occupied</t>
  </si>
  <si>
    <t>*not on res life list of rooms*</t>
  </si>
  <si>
    <t>short jack</t>
  </si>
  <si>
    <t>short jack and extra phone</t>
  </si>
  <si>
    <t>short jack and extra phone with same extn</t>
  </si>
  <si>
    <t>doesn’t exist</t>
  </si>
  <si>
    <t>Missing red phone wire</t>
  </si>
  <si>
    <t>Both jacks labelled 03032</t>
  </si>
  <si>
    <t>Buzz/Static on line</t>
  </si>
  <si>
    <t>Come back later bathroom accident</t>
  </si>
  <si>
    <t>Video odd conection</t>
  </si>
  <si>
    <t>911 only phone</t>
  </si>
  <si>
    <t>Can't find</t>
  </si>
  <si>
    <t xml:space="preserve">911 only phone </t>
  </si>
  <si>
    <t>00008</t>
  </si>
  <si>
    <t xml:space="preserve">Can't find. </t>
  </si>
  <si>
    <t>Two red phones</t>
  </si>
  <si>
    <t>video short</t>
  </si>
  <si>
    <t>1202-3</t>
  </si>
  <si>
    <t>12010A</t>
  </si>
  <si>
    <t>Room occupied</t>
  </si>
  <si>
    <t>RM FP</t>
  </si>
  <si>
    <t>Dial tone on 1048</t>
  </si>
  <si>
    <t>Remove Putch Cord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</si>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</sst>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9"/>
      <color indexed="8"/>
      <name val="Arial"/>
      <family val="2"/>
    </font>
    <font>
      <sz val="11"/>
      <name val="Book Antiqua"/>
      <family val="1"/>
    </font>
    <font>
      <sz val="10"/>
      <color indexed="1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Book Antiqua"/>
      <family val="1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11" fillId="0" borderId="0"/>
  </cellStyleXfs>
  <cellXfs count="1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2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4" fillId="5" borderId="1" xfId="2" applyFont="1" applyFill="1" applyBorder="1" applyAlignment="1">
      <alignment wrapText="1"/>
    </xf>
    <xf numFmtId="0" fontId="0" fillId="4" borderId="1" xfId="0" applyFill="1" applyBorder="1"/>
    <xf numFmtId="0" fontId="4" fillId="4" borderId="1" xfId="2" applyFont="1" applyFill="1" applyBorder="1" applyAlignment="1">
      <alignment wrapText="1"/>
    </xf>
    <xf numFmtId="0" fontId="2" fillId="4" borderId="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4" fillId="5" borderId="1" xfId="2" applyFont="1" applyFill="1" applyBorder="1" applyAlignment="1">
      <alignment horizontal="left" wrapText="1"/>
    </xf>
    <xf numFmtId="0" fontId="4" fillId="4" borderId="1" xfId="2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4" fillId="5" borderId="1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0" fillId="0" borderId="0" xfId="0" applyAlignment="1"/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4" fillId="0" borderId="1" xfId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4" fillId="0" borderId="1" xfId="2" applyFont="1" applyFill="1" applyBorder="1" applyAlignment="1">
      <alignment horizontal="center" wrapText="1"/>
    </xf>
    <xf numFmtId="0" fontId="15" fillId="0" borderId="0" xfId="0" applyFont="1" applyFill="1"/>
    <xf numFmtId="0" fontId="14" fillId="5" borderId="1" xfId="2" applyFont="1" applyFill="1" applyBorder="1" applyAlignment="1">
      <alignment horizontal="center" wrapText="1"/>
    </xf>
    <xf numFmtId="0" fontId="15" fillId="4" borderId="0" xfId="0" applyFont="1" applyFill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10" fillId="0" borderId="0" xfId="0" applyFont="1" applyAlignment="1">
      <alignment horizontal="center"/>
    </xf>
    <xf numFmtId="0" fontId="4" fillId="0" borderId="3" xfId="1" applyFont="1" applyFill="1" applyBorder="1" applyAlignment="1">
      <alignment horizontal="center" wrapText="1"/>
    </xf>
    <xf numFmtId="0" fontId="0" fillId="0" borderId="0" xfId="0" applyNumberFormat="1"/>
    <xf numFmtId="0" fontId="11" fillId="5" borderId="1" xfId="2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7" fillId="8" borderId="1" xfId="0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10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4" fillId="5" borderId="1" xfId="2" applyFont="1" applyFill="1" applyBorder="1" applyAlignment="1">
      <alignment horizontal="right" wrapText="1"/>
    </xf>
    <xf numFmtId="0" fontId="4" fillId="4" borderId="1" xfId="2" applyFont="1" applyFill="1" applyBorder="1" applyAlignment="1">
      <alignment horizontal="right" wrapText="1"/>
    </xf>
    <xf numFmtId="0" fontId="0" fillId="0" borderId="1" xfId="0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4" borderId="1" xfId="0" applyFont="1" applyFill="1" applyBorder="1" applyAlignment="1"/>
    <xf numFmtId="0" fontId="13" fillId="4" borderId="1" xfId="0" applyNumberFormat="1" applyFont="1" applyFill="1" applyBorder="1" applyAlignment="1">
      <alignment horizontal="right"/>
    </xf>
    <xf numFmtId="0" fontId="13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/>
    <xf numFmtId="0" fontId="12" fillId="6" borderId="0" xfId="0" applyFont="1" applyFill="1"/>
    <xf numFmtId="0" fontId="13" fillId="4" borderId="1" xfId="0" applyNumberFormat="1" applyFont="1" applyFill="1" applyBorder="1" applyAlignment="1">
      <alignment horizontal="left"/>
    </xf>
    <xf numFmtId="0" fontId="12" fillId="7" borderId="1" xfId="0" applyFont="1" applyFill="1" applyBorder="1"/>
    <xf numFmtId="0" fontId="12" fillId="8" borderId="1" xfId="0" applyFont="1" applyFill="1" applyBorder="1"/>
    <xf numFmtId="0" fontId="13" fillId="4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0" fontId="12" fillId="0" borderId="0" xfId="0" applyFont="1" applyBorder="1"/>
    <xf numFmtId="0" fontId="11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8" borderId="1" xfId="0" applyFont="1" applyFill="1" applyBorder="1"/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8" borderId="0" xfId="0" applyNumberFormat="1" applyFont="1" applyFill="1" applyAlignment="1">
      <alignment horizont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center"/>
    </xf>
    <xf numFmtId="0" fontId="11" fillId="4" borderId="0" xfId="0" applyFont="1" applyFill="1"/>
    <xf numFmtId="0" fontId="11" fillId="0" borderId="0" xfId="0" applyFont="1" applyFill="1" applyAlignment="1">
      <alignment horizontal="center"/>
    </xf>
    <xf numFmtId="0" fontId="0" fillId="7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0" xfId="0" applyNumberFormat="1" applyFill="1" applyAlignment="1">
      <alignment horizontal="left"/>
    </xf>
    <xf numFmtId="0" fontId="0" fillId="0" borderId="3" xfId="0" applyFill="1" applyBorder="1" applyAlignment="1">
      <alignment horizontal="left"/>
    </xf>
    <xf numFmtId="49" fontId="4" fillId="5" borderId="1" xfId="1" applyNumberFormat="1" applyFont="1" applyFill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 wrapText="1"/>
    </xf>
    <xf numFmtId="49" fontId="4" fillId="9" borderId="1" xfId="1" applyNumberFormat="1" applyFont="1" applyFill="1" applyBorder="1" applyAlignment="1">
      <alignment horizontal="left" wrapText="1"/>
    </xf>
    <xf numFmtId="49" fontId="11" fillId="4" borderId="1" xfId="0" applyNumberFormat="1" applyFont="1" applyFill="1" applyBorder="1" applyAlignment="1">
      <alignment horizontal="left"/>
    </xf>
    <xf numFmtId="49" fontId="11" fillId="4" borderId="4" xfId="0" applyNumberFormat="1" applyFont="1" applyFill="1" applyBorder="1" applyAlignment="1">
      <alignment horizontal="left"/>
    </xf>
    <xf numFmtId="0" fontId="11" fillId="8" borderId="0" xfId="0" applyNumberFormat="1" applyFont="1" applyFill="1" applyAlignment="1">
      <alignment horizontal="left"/>
    </xf>
    <xf numFmtId="49" fontId="4" fillId="0" borderId="3" xfId="1" applyNumberFormat="1" applyFont="1" applyFill="1" applyBorder="1" applyAlignment="1">
      <alignment horizontal="left" wrapText="1"/>
    </xf>
    <xf numFmtId="49" fontId="0" fillId="4" borderId="0" xfId="0" applyNumberFormat="1" applyFill="1" applyAlignment="1">
      <alignment horizontal="left"/>
    </xf>
    <xf numFmtId="0" fontId="4" fillId="5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8" fillId="0" borderId="1" xfId="1" applyFont="1" applyFill="1" applyBorder="1" applyAlignment="1">
      <alignment horizontal="right" wrapText="1"/>
    </xf>
    <xf numFmtId="0" fontId="4" fillId="9" borderId="1" xfId="1" applyFont="1" applyFill="1" applyBorder="1" applyAlignment="1">
      <alignment horizontal="right" wrapText="1"/>
    </xf>
    <xf numFmtId="0" fontId="11" fillId="4" borderId="1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11" fillId="8" borderId="0" xfId="0" applyNumberFormat="1" applyFont="1" applyFill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4" fillId="0" borderId="3" xfId="1" applyFont="1" applyFill="1" applyBorder="1" applyAlignment="1">
      <alignment horizontal="right" wrapText="1"/>
    </xf>
    <xf numFmtId="0" fontId="0" fillId="4" borderId="0" xfId="0" applyFill="1" applyAlignment="1">
      <alignment horizontal="right"/>
    </xf>
    <xf numFmtId="0" fontId="4" fillId="5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9" borderId="1" xfId="1" applyFont="1" applyFill="1" applyBorder="1" applyAlignment="1">
      <alignment horizontal="left" wrapText="1"/>
    </xf>
    <xf numFmtId="0" fontId="11" fillId="4" borderId="4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5" xfId="0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6" fillId="0" borderId="1" xfId="2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left"/>
    </xf>
    <xf numFmtId="0" fontId="14" fillId="0" borderId="1" xfId="2" applyFont="1" applyFill="1" applyBorder="1" applyAlignment="1">
      <alignment horizontal="left" wrapText="1"/>
    </xf>
    <xf numFmtId="0" fontId="15" fillId="4" borderId="5" xfId="0" applyFont="1" applyFill="1" applyBorder="1" applyAlignment="1">
      <alignment horizontal="left"/>
    </xf>
    <xf numFmtId="0" fontId="14" fillId="5" borderId="1" xfId="2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11" fillId="5" borderId="1" xfId="2" applyFont="1" applyFill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2" fillId="0" borderId="1" xfId="0" applyNumberFormat="1" applyFont="1" applyBorder="1" applyAlignment="1">
      <alignment horizontal="right"/>
    </xf>
    <xf numFmtId="0" fontId="12" fillId="7" borderId="0" xfId="0" applyFont="1" applyFill="1"/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4" fillId="0" borderId="1" xfId="2" applyFont="1" applyFill="1" applyBorder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7" borderId="0" xfId="0" applyFont="1" applyFill="1" applyBorder="1"/>
    <xf numFmtId="0" fontId="11" fillId="8" borderId="1" xfId="3" applyFill="1" applyBorder="1" applyAlignment="1">
      <alignment horizontal="center"/>
    </xf>
    <xf numFmtId="0" fontId="11" fillId="7" borderId="3" xfId="0" applyFont="1" applyFill="1" applyBorder="1"/>
    <xf numFmtId="0" fontId="0" fillId="7" borderId="0" xfId="0" applyFill="1" applyBorder="1"/>
    <xf numFmtId="0" fontId="9" fillId="8" borderId="1" xfId="3" applyFont="1" applyFill="1" applyBorder="1" applyAlignment="1">
      <alignment horizontal="center"/>
    </xf>
    <xf numFmtId="0" fontId="12" fillId="0" borderId="0" xfId="0" applyFont="1" applyFill="1"/>
  </cellXfs>
  <cellStyles count="4">
    <cellStyle name="Normal" xfId="0" builtinId="0"/>
    <cellStyle name="Normal 2" xfId="3" xr:uid="{00000000-0005-0000-0000-000001000000}"/>
    <cellStyle name="Normal_BLANK" xfId="1" xr:uid="{00000000-0005-0000-0000-000002000000}"/>
    <cellStyle name="Normal_Sheet1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7"/>
  <sheetViews>
    <sheetView tabSelected="1" zoomScaleNormal="100" zoomScaleSheetLayoutView="100" zoomScalePageLayoutView="115" workbookViewId="0">
      <pane ySplit="1" topLeftCell="A2" activePane="bottomLeft" state="frozen"/>
      <selection activeCell="K1" sqref="K1:N1048576"/>
      <selection pane="bottomLeft" activeCell="B96" sqref="B96"/>
    </sheetView>
  </sheetViews>
  <sheetFormatPr defaultRowHeight="21" customHeight="1" x14ac:dyDescent="0.25"/>
  <cols>
    <col min="1" max="1" width="5.75" style="7" bestFit="1" customWidth="1"/>
    <col min="2" max="2" width="10.25" style="26" bestFit="1" customWidth="1"/>
    <col min="3" max="3" width="9.25" style="45" bestFit="1" customWidth="1"/>
    <col min="4" max="4" width="7.75" customWidth="1"/>
    <col min="5" max="10" width="8.125" style="7" customWidth="1"/>
    <col min="11" max="11" width="8.75" style="7" customWidth="1"/>
    <col min="12" max="12" width="25.625" customWidth="1"/>
    <col min="13" max="13" width="25.625" style="34" customWidth="1"/>
    <col min="14" max="14" width="12.5" style="34" customWidth="1"/>
    <col min="15" max="15" width="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375" customWidth="1"/>
    <col min="21" max="21" width="4.375" bestFit="1" customWidth="1"/>
    <col min="22" max="22" width="4" customWidth="1"/>
    <col min="23" max="23" width="4.25" bestFit="1" customWidth="1"/>
    <col min="24" max="24" width="5.625" bestFit="1" customWidth="1"/>
    <col min="25" max="25" width="5.125" bestFit="1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s="74" customFormat="1" ht="21" customHeight="1" x14ac:dyDescent="0.25">
      <c r="A2" s="68">
        <v>1</v>
      </c>
      <c r="B2" s="69" t="s">
        <v>978</v>
      </c>
      <c r="C2" s="70">
        <v>13687</v>
      </c>
      <c r="D2" s="71" t="s">
        <v>353</v>
      </c>
      <c r="E2" s="10"/>
      <c r="F2" s="10"/>
      <c r="G2" s="10"/>
      <c r="H2" s="10"/>
      <c r="I2" s="10"/>
      <c r="J2" s="10"/>
      <c r="K2" s="10"/>
      <c r="L2" s="9"/>
      <c r="M2" s="10" t="str">
        <f t="shared" ref="M2:M33" si="0">IF(AND(ISBLANK(E2),ISBLANK(F2),ISBLANK(G2),ISBLANK(H2),ISBLANK(I2),ISBLANK(J2)),"","YES")</f>
        <v/>
      </c>
      <c r="N2" s="10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74" customFormat="1" ht="21" customHeight="1" x14ac:dyDescent="0.25">
      <c r="A3" s="68">
        <v>1</v>
      </c>
      <c r="B3" s="69" t="s">
        <v>978</v>
      </c>
      <c r="C3" s="70" t="s">
        <v>336</v>
      </c>
      <c r="D3" s="71" t="s">
        <v>430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139" customFormat="1" ht="21" customHeight="1" x14ac:dyDescent="0.25">
      <c r="A4" s="68">
        <v>1</v>
      </c>
      <c r="B4" s="69" t="s">
        <v>894</v>
      </c>
      <c r="C4" s="70" t="s">
        <v>336</v>
      </c>
      <c r="D4" s="71" t="s">
        <v>368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39" customFormat="1" ht="21" customHeight="1" x14ac:dyDescent="0.25">
      <c r="A5" s="68">
        <v>1</v>
      </c>
      <c r="B5" s="69" t="s">
        <v>894</v>
      </c>
      <c r="C5" s="70" t="s">
        <v>336</v>
      </c>
      <c r="D5" s="71" t="s">
        <v>376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39" customFormat="1" ht="21" customHeight="1" x14ac:dyDescent="0.25">
      <c r="A6" s="68">
        <v>1</v>
      </c>
      <c r="B6" s="69" t="s">
        <v>895</v>
      </c>
      <c r="C6" s="70" t="s">
        <v>336</v>
      </c>
      <c r="D6" s="71" t="s">
        <v>389</v>
      </c>
      <c r="E6" s="10"/>
      <c r="F6" s="10"/>
      <c r="G6" s="10"/>
      <c r="H6" s="10" t="s">
        <v>1368</v>
      </c>
      <c r="I6" s="10"/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</row>
    <row r="7" spans="1:25" s="139" customFormat="1" ht="21" customHeight="1" x14ac:dyDescent="0.25">
      <c r="A7" s="68">
        <v>1</v>
      </c>
      <c r="B7" s="69" t="s">
        <v>979</v>
      </c>
      <c r="C7" s="70">
        <v>13668</v>
      </c>
      <c r="D7" s="71" t="s">
        <v>403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39" customFormat="1" ht="21" customHeight="1" x14ac:dyDescent="0.25">
      <c r="A8" s="68">
        <v>1</v>
      </c>
      <c r="B8" s="69" t="s">
        <v>979</v>
      </c>
      <c r="C8" s="70" t="s">
        <v>336</v>
      </c>
      <c r="D8" s="71" t="s">
        <v>431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74" customFormat="1" ht="21" customHeight="1" x14ac:dyDescent="0.25">
      <c r="A9" s="68">
        <v>1</v>
      </c>
      <c r="B9" s="69" t="s">
        <v>980</v>
      </c>
      <c r="C9" s="70" t="s">
        <v>336</v>
      </c>
      <c r="D9" s="71" t="s">
        <v>416</v>
      </c>
      <c r="E9" s="10"/>
      <c r="F9" s="10"/>
      <c r="G9" s="10"/>
      <c r="H9" s="10" t="s">
        <v>1368</v>
      </c>
      <c r="I9" s="10"/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>
        <v>1</v>
      </c>
      <c r="U9" s="5"/>
      <c r="V9" s="5"/>
      <c r="W9" s="5"/>
      <c r="X9" s="5"/>
      <c r="Y9" s="5"/>
    </row>
    <row r="10" spans="1:25" s="74" customFormat="1" ht="21" customHeight="1" x14ac:dyDescent="0.25">
      <c r="A10" s="68">
        <v>1</v>
      </c>
      <c r="B10" s="69" t="s">
        <v>981</v>
      </c>
      <c r="C10" s="70" t="s">
        <v>336</v>
      </c>
      <c r="D10" s="71" t="s">
        <v>339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74" customFormat="1" ht="21" customHeight="1" x14ac:dyDescent="0.25">
      <c r="A11" s="68">
        <v>1</v>
      </c>
      <c r="B11" s="69" t="s">
        <v>982</v>
      </c>
      <c r="C11" s="70">
        <v>13643</v>
      </c>
      <c r="D11" s="71" t="s">
        <v>354</v>
      </c>
      <c r="E11" s="10"/>
      <c r="F11" s="10"/>
      <c r="G11" s="10"/>
      <c r="H11" s="10" t="s">
        <v>1368</v>
      </c>
      <c r="I11" s="10"/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>
        <v>1</v>
      </c>
      <c r="R11" s="5"/>
      <c r="S11" s="5"/>
      <c r="T11" s="5"/>
      <c r="U11" s="5"/>
      <c r="V11" s="5"/>
      <c r="W11" s="5"/>
      <c r="X11" s="5"/>
      <c r="Y11" s="5"/>
    </row>
    <row r="12" spans="1:25" s="74" customFormat="1" ht="21" customHeight="1" x14ac:dyDescent="0.25">
      <c r="A12" s="68">
        <v>1</v>
      </c>
      <c r="B12" s="69" t="s">
        <v>982</v>
      </c>
      <c r="C12" s="70" t="s">
        <v>336</v>
      </c>
      <c r="D12" s="71" t="s">
        <v>369</v>
      </c>
      <c r="E12" s="10"/>
      <c r="F12" s="10"/>
      <c r="G12" s="10"/>
      <c r="H12" s="10" t="s">
        <v>1368</v>
      </c>
      <c r="I12" s="10"/>
      <c r="J12" s="10"/>
      <c r="K12" s="10"/>
      <c r="L12" s="9"/>
      <c r="M12" s="10" t="str">
        <f t="shared" si="0"/>
        <v>YES</v>
      </c>
      <c r="N12" s="10" t="str">
        <f t="shared" si="1"/>
        <v>YES</v>
      </c>
      <c r="O12" s="5"/>
      <c r="P12" s="5"/>
      <c r="Q12" s="5">
        <v>1</v>
      </c>
      <c r="R12" s="5"/>
      <c r="S12" s="5"/>
      <c r="T12" s="5"/>
      <c r="U12" s="5"/>
      <c r="V12" s="5"/>
      <c r="W12" s="5"/>
      <c r="X12" s="5"/>
      <c r="Y12" s="5"/>
    </row>
    <row r="13" spans="1:25" s="74" customFormat="1" ht="21" customHeight="1" x14ac:dyDescent="0.25">
      <c r="A13" s="68">
        <v>1</v>
      </c>
      <c r="B13" s="69" t="s">
        <v>896</v>
      </c>
      <c r="C13" s="70" t="s">
        <v>336</v>
      </c>
      <c r="D13" s="71" t="s">
        <v>377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74" customFormat="1" ht="21" customHeight="1" x14ac:dyDescent="0.25">
      <c r="A14" s="68">
        <v>1</v>
      </c>
      <c r="B14" s="69" t="s">
        <v>897</v>
      </c>
      <c r="C14" s="70" t="s">
        <v>336</v>
      </c>
      <c r="D14" s="71" t="s">
        <v>390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74" customFormat="1" ht="21" customHeight="1" x14ac:dyDescent="0.25">
      <c r="A15" s="68">
        <v>1</v>
      </c>
      <c r="B15" s="69" t="s">
        <v>983</v>
      </c>
      <c r="C15" s="70">
        <v>13688</v>
      </c>
      <c r="D15" s="71" t="s">
        <v>404</v>
      </c>
      <c r="E15" s="10"/>
      <c r="F15" s="10"/>
      <c r="G15" s="10"/>
      <c r="H15" s="10"/>
      <c r="I15" s="10"/>
      <c r="J15" s="10"/>
      <c r="K15" s="10"/>
      <c r="L15" s="9"/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74" customFormat="1" ht="21" customHeight="1" x14ac:dyDescent="0.25">
      <c r="A16" s="68">
        <v>1</v>
      </c>
      <c r="B16" s="69" t="s">
        <v>983</v>
      </c>
      <c r="C16" s="70" t="s">
        <v>336</v>
      </c>
      <c r="D16" s="71" t="s">
        <v>417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74" customFormat="1" ht="21" customHeight="1" x14ac:dyDescent="0.25">
      <c r="A17" s="68">
        <v>1</v>
      </c>
      <c r="B17" s="69" t="s">
        <v>984</v>
      </c>
      <c r="C17" s="70" t="s">
        <v>336</v>
      </c>
      <c r="D17" s="71" t="s">
        <v>340</v>
      </c>
      <c r="E17" s="10"/>
      <c r="F17" s="10"/>
      <c r="G17" s="10"/>
      <c r="H17" s="10" t="s">
        <v>1368</v>
      </c>
      <c r="I17" s="10"/>
      <c r="J17" s="10"/>
      <c r="K17" s="10"/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/>
    </row>
    <row r="18" spans="1:25" s="74" customFormat="1" ht="21" customHeight="1" x14ac:dyDescent="0.25">
      <c r="A18" s="68">
        <v>1</v>
      </c>
      <c r="B18" s="69" t="s">
        <v>985</v>
      </c>
      <c r="C18" s="70" t="s">
        <v>336</v>
      </c>
      <c r="D18" s="71" t="s">
        <v>355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74" customFormat="1" ht="21" customHeight="1" x14ac:dyDescent="0.25">
      <c r="A19" s="68">
        <v>1</v>
      </c>
      <c r="B19" s="69" t="s">
        <v>986</v>
      </c>
      <c r="C19" s="70" t="s">
        <v>336</v>
      </c>
      <c r="D19" s="71" t="s">
        <v>378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74" customFormat="1" ht="21" customHeight="1" x14ac:dyDescent="0.25">
      <c r="A20" s="68">
        <v>1</v>
      </c>
      <c r="B20" s="69" t="s">
        <v>986</v>
      </c>
      <c r="C20" s="70">
        <v>13669</v>
      </c>
      <c r="D20" s="71" t="s">
        <v>391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74" customFormat="1" ht="21" customHeight="1" x14ac:dyDescent="0.25">
      <c r="A21" s="68">
        <v>1</v>
      </c>
      <c r="B21" s="69" t="s">
        <v>868</v>
      </c>
      <c r="C21" s="70" t="s">
        <v>336</v>
      </c>
      <c r="D21" s="71" t="s">
        <v>437</v>
      </c>
      <c r="E21" s="10" t="s">
        <v>1369</v>
      </c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>
        <v>1</v>
      </c>
      <c r="Q21" s="5">
        <v>1</v>
      </c>
      <c r="R21" s="5">
        <v>1</v>
      </c>
      <c r="S21" s="5">
        <v>1</v>
      </c>
      <c r="T21" s="5"/>
      <c r="U21" s="5"/>
      <c r="V21" s="5"/>
      <c r="W21" s="5">
        <v>1</v>
      </c>
      <c r="X21" s="5"/>
      <c r="Y21" s="5"/>
    </row>
    <row r="22" spans="1:25" s="75" customFormat="1" ht="21" customHeight="1" x14ac:dyDescent="0.25">
      <c r="A22" s="68">
        <v>1</v>
      </c>
      <c r="B22" s="69" t="s">
        <v>898</v>
      </c>
      <c r="C22" s="70" t="s">
        <v>336</v>
      </c>
      <c r="D22" s="71" t="s">
        <v>341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74" customFormat="1" ht="21" customHeight="1" x14ac:dyDescent="0.25">
      <c r="A23" s="68">
        <v>1</v>
      </c>
      <c r="B23" s="69" t="s">
        <v>987</v>
      </c>
      <c r="C23" s="70" t="s">
        <v>336</v>
      </c>
      <c r="D23" s="71" t="s">
        <v>418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>
        <v>1</v>
      </c>
      <c r="Q23" s="5">
        <v>1</v>
      </c>
      <c r="R23" s="5">
        <v>1</v>
      </c>
      <c r="S23" s="5">
        <v>1</v>
      </c>
      <c r="T23" s="5"/>
      <c r="U23" s="5"/>
      <c r="V23" s="5"/>
      <c r="W23" s="5">
        <v>1</v>
      </c>
      <c r="X23" s="5"/>
      <c r="Y23" s="5"/>
    </row>
    <row r="24" spans="1:25" s="74" customFormat="1" ht="21" customHeight="1" x14ac:dyDescent="0.25">
      <c r="A24" s="68">
        <v>1</v>
      </c>
      <c r="B24" s="69" t="s">
        <v>987</v>
      </c>
      <c r="C24" s="70">
        <v>13644</v>
      </c>
      <c r="D24" s="71" t="s">
        <v>405</v>
      </c>
      <c r="E24" s="10"/>
      <c r="F24" s="10"/>
      <c r="G24" s="10"/>
      <c r="H24" s="10" t="s">
        <v>1368</v>
      </c>
      <c r="I24" s="10"/>
      <c r="J24" s="10"/>
      <c r="K24" s="10" t="s">
        <v>1377</v>
      </c>
      <c r="L24" s="9" t="s">
        <v>1379</v>
      </c>
      <c r="M24" s="10" t="str">
        <f t="shared" si="0"/>
        <v>YES</v>
      </c>
      <c r="N24" s="10" t="str">
        <f t="shared" si="1"/>
        <v>YES</v>
      </c>
      <c r="O24" s="5"/>
      <c r="P24" s="5"/>
      <c r="Q24" s="5"/>
      <c r="R24" s="5"/>
      <c r="S24" s="5"/>
      <c r="T24" s="5">
        <v>1</v>
      </c>
      <c r="U24" s="5"/>
      <c r="V24" s="5"/>
      <c r="W24" s="5"/>
      <c r="X24" s="5"/>
      <c r="Y24" s="5"/>
    </row>
    <row r="25" spans="1:25" s="74" customFormat="1" ht="21" customHeight="1" x14ac:dyDescent="0.25">
      <c r="A25" s="68">
        <v>1</v>
      </c>
      <c r="B25" s="69" t="s">
        <v>444</v>
      </c>
      <c r="C25" s="70" t="s">
        <v>336</v>
      </c>
      <c r="D25" s="71" t="s">
        <v>356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74" customFormat="1" ht="21" customHeight="1" x14ac:dyDescent="0.25">
      <c r="A26" s="68">
        <v>1</v>
      </c>
      <c r="B26" s="76">
        <v>113</v>
      </c>
      <c r="C26" s="70">
        <v>73972</v>
      </c>
      <c r="D26" s="71" t="s">
        <v>370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74" customFormat="1" ht="21" customHeight="1" x14ac:dyDescent="0.25">
      <c r="A27" s="68">
        <v>1</v>
      </c>
      <c r="B27" s="76">
        <v>114</v>
      </c>
      <c r="C27" s="70">
        <v>13017</v>
      </c>
      <c r="D27" s="71" t="s">
        <v>336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74" customFormat="1" ht="21" customHeight="1" x14ac:dyDescent="0.25">
      <c r="A28" s="68">
        <v>2</v>
      </c>
      <c r="B28" s="69" t="s">
        <v>988</v>
      </c>
      <c r="C28" s="70" t="s">
        <v>336</v>
      </c>
      <c r="D28" s="71" t="s">
        <v>381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74" customFormat="1" ht="21" customHeight="1" x14ac:dyDescent="0.25">
      <c r="A29" s="68">
        <v>2</v>
      </c>
      <c r="B29" s="69" t="s">
        <v>988</v>
      </c>
      <c r="C29" s="70">
        <v>13678</v>
      </c>
      <c r="D29" s="71" t="s">
        <v>395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74" customFormat="1" ht="21" customHeight="1" x14ac:dyDescent="0.25">
      <c r="A30" s="68">
        <v>2</v>
      </c>
      <c r="B30" s="69" t="s">
        <v>902</v>
      </c>
      <c r="C30" s="70" t="s">
        <v>336</v>
      </c>
      <c r="D30" s="71" t="s">
        <v>438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74" customFormat="1" ht="21" customHeight="1" x14ac:dyDescent="0.25">
      <c r="A31" s="68">
        <v>2</v>
      </c>
      <c r="B31" s="69" t="s">
        <v>903</v>
      </c>
      <c r="C31" s="70" t="s">
        <v>336</v>
      </c>
      <c r="D31" s="71" t="s">
        <v>422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74" customFormat="1" ht="21" customHeight="1" x14ac:dyDescent="0.25">
      <c r="A32" s="68">
        <v>2</v>
      </c>
      <c r="B32" s="69" t="s">
        <v>989</v>
      </c>
      <c r="C32" s="70"/>
      <c r="D32" s="71" t="s">
        <v>345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74" customFormat="1" ht="21" customHeight="1" x14ac:dyDescent="0.25">
      <c r="A33" s="68">
        <v>2</v>
      </c>
      <c r="B33" s="69" t="s">
        <v>989</v>
      </c>
      <c r="C33" s="70">
        <v>13657</v>
      </c>
      <c r="D33" s="71" t="s">
        <v>360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74" customFormat="1" ht="21" customHeight="1" x14ac:dyDescent="0.25">
      <c r="A34" s="68">
        <v>2</v>
      </c>
      <c r="B34" s="69" t="s">
        <v>847</v>
      </c>
      <c r="C34" s="70" t="s">
        <v>336</v>
      </c>
      <c r="D34" s="71" t="s">
        <v>372</v>
      </c>
      <c r="E34" s="10" t="s">
        <v>1369</v>
      </c>
      <c r="F34" s="10"/>
      <c r="G34" s="10"/>
      <c r="H34" s="10" t="s">
        <v>1368</v>
      </c>
      <c r="I34" s="10"/>
      <c r="J34" s="10"/>
      <c r="K34" s="10"/>
      <c r="L34" s="9"/>
      <c r="M34" s="10" t="str">
        <f t="shared" ref="M34:M65" si="2">IF(AND(ISBLANK(E34),ISBLANK(F34),ISBLANK(G34),ISBLANK(H34),ISBLANK(I34),ISBLANK(J34)),"","YES")</f>
        <v>YES</v>
      </c>
      <c r="N34" s="10" t="str">
        <f t="shared" ref="N34:N65" si="3">IF(AND(ISBLANK(E34),ISBLANK(F34),ISBLANK(G34),ISBLANK(H34),ISBLANK(I34),ISBLANK(J34),ISBLANK(K34)),"","YES")</f>
        <v>YES</v>
      </c>
      <c r="O34" s="5">
        <v>1</v>
      </c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s="74" customFormat="1" ht="21" customHeight="1" x14ac:dyDescent="0.25">
      <c r="A35" s="68">
        <v>2</v>
      </c>
      <c r="B35" s="69" t="s">
        <v>917</v>
      </c>
      <c r="C35" s="70" t="s">
        <v>336</v>
      </c>
      <c r="D35" s="71" t="s">
        <v>382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74" customFormat="1" ht="21" customHeight="1" x14ac:dyDescent="0.25">
      <c r="A36" s="68">
        <v>2</v>
      </c>
      <c r="B36" s="69" t="s">
        <v>917</v>
      </c>
      <c r="C36" s="70" t="s">
        <v>336</v>
      </c>
      <c r="D36" s="71" t="s">
        <v>435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2"/>
        <v/>
      </c>
      <c r="N36" s="10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74" customFormat="1" ht="21" customHeight="1" x14ac:dyDescent="0.25">
      <c r="A37" s="68">
        <v>2</v>
      </c>
      <c r="B37" s="69" t="s">
        <v>990</v>
      </c>
      <c r="C37" s="70">
        <v>13699</v>
      </c>
      <c r="D37" s="71" t="s">
        <v>396</v>
      </c>
      <c r="E37" s="10" t="s">
        <v>1369</v>
      </c>
      <c r="F37" s="10"/>
      <c r="G37" s="10"/>
      <c r="H37" s="10"/>
      <c r="I37" s="10"/>
      <c r="J37" s="10" t="s">
        <v>1375</v>
      </c>
      <c r="K37" s="10"/>
      <c r="L37" s="9"/>
      <c r="M37" s="10" t="str">
        <f t="shared" si="2"/>
        <v>YES</v>
      </c>
      <c r="N37" s="10" t="str">
        <f t="shared" si="3"/>
        <v>YES</v>
      </c>
      <c r="O37" s="5">
        <v>1</v>
      </c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</row>
    <row r="38" spans="1:25" s="74" customFormat="1" ht="21" customHeight="1" x14ac:dyDescent="0.25">
      <c r="A38" s="68">
        <v>2</v>
      </c>
      <c r="B38" s="69" t="s">
        <v>990</v>
      </c>
      <c r="C38" s="70" t="s">
        <v>336</v>
      </c>
      <c r="D38" s="71" t="s">
        <v>409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2"/>
        <v/>
      </c>
      <c r="N38" s="10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74" customFormat="1" ht="21" customHeight="1" x14ac:dyDescent="0.25">
      <c r="A39" s="68">
        <v>2</v>
      </c>
      <c r="B39" s="69" t="s">
        <v>905</v>
      </c>
      <c r="C39" s="70" t="s">
        <v>336</v>
      </c>
      <c r="D39" s="71" t="s">
        <v>423</v>
      </c>
      <c r="E39" s="10"/>
      <c r="F39" s="10"/>
      <c r="G39" s="10" t="s">
        <v>1365</v>
      </c>
      <c r="H39" s="10" t="s">
        <v>1366</v>
      </c>
      <c r="I39" s="10"/>
      <c r="J39" s="10"/>
      <c r="K39" s="10"/>
      <c r="L39" s="9"/>
      <c r="M39" s="10" t="str">
        <f t="shared" si="2"/>
        <v>YES</v>
      </c>
      <c r="N39" s="10" t="str">
        <f t="shared" si="3"/>
        <v>YES</v>
      </c>
      <c r="O39" s="5"/>
      <c r="P39" s="5">
        <v>1</v>
      </c>
      <c r="Q39" s="5">
        <v>1</v>
      </c>
      <c r="R39" s="5">
        <v>1</v>
      </c>
      <c r="S39" s="5">
        <v>1</v>
      </c>
      <c r="T39" s="5"/>
      <c r="U39" s="5"/>
      <c r="V39" s="5"/>
      <c r="W39" s="5">
        <v>1</v>
      </c>
      <c r="X39" s="5"/>
      <c r="Y39" s="5"/>
    </row>
    <row r="40" spans="1:25" s="74" customFormat="1" ht="21" customHeight="1" x14ac:dyDescent="0.25">
      <c r="A40" s="68">
        <v>2</v>
      </c>
      <c r="B40" s="69" t="s">
        <v>905</v>
      </c>
      <c r="C40" s="70" t="s">
        <v>336</v>
      </c>
      <c r="D40" s="71" t="s">
        <v>346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2"/>
        <v/>
      </c>
      <c r="N40" s="10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74" customFormat="1" ht="21" customHeight="1" x14ac:dyDescent="0.25">
      <c r="A41" s="68">
        <v>2</v>
      </c>
      <c r="B41" s="69" t="s">
        <v>906</v>
      </c>
      <c r="C41" s="70" t="s">
        <v>336</v>
      </c>
      <c r="D41" s="71" t="s">
        <v>361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2"/>
        <v/>
      </c>
      <c r="N41" s="10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74" customFormat="1" ht="21" customHeight="1" x14ac:dyDescent="0.25">
      <c r="A42" s="68">
        <v>2</v>
      </c>
      <c r="B42" s="69" t="s">
        <v>991</v>
      </c>
      <c r="C42" s="70">
        <v>13679</v>
      </c>
      <c r="D42" s="71" t="s">
        <v>434</v>
      </c>
      <c r="E42" s="10"/>
      <c r="F42" s="10"/>
      <c r="G42" s="10"/>
      <c r="H42" s="10"/>
      <c r="I42" s="10" t="s">
        <v>1376</v>
      </c>
      <c r="J42" s="10"/>
      <c r="K42" s="10"/>
      <c r="L42" s="9" t="s">
        <v>1378</v>
      </c>
      <c r="M42" s="10" t="str">
        <f t="shared" si="2"/>
        <v>YES</v>
      </c>
      <c r="N42" s="10" t="str">
        <f t="shared" si="3"/>
        <v>YES</v>
      </c>
      <c r="O42" s="5"/>
      <c r="P42" s="5">
        <v>1</v>
      </c>
      <c r="Q42" s="5">
        <v>1</v>
      </c>
      <c r="R42" s="5">
        <v>1</v>
      </c>
      <c r="S42" s="5">
        <v>1</v>
      </c>
      <c r="T42" s="5"/>
      <c r="U42" s="5"/>
      <c r="V42" s="5">
        <v>1</v>
      </c>
      <c r="W42" s="5"/>
      <c r="X42" s="5">
        <v>1</v>
      </c>
      <c r="Y42" s="5"/>
    </row>
    <row r="43" spans="1:25" s="74" customFormat="1" ht="21" customHeight="1" x14ac:dyDescent="0.25">
      <c r="A43" s="68">
        <v>2</v>
      </c>
      <c r="B43" s="69" t="s">
        <v>991</v>
      </c>
      <c r="C43" s="70" t="s">
        <v>336</v>
      </c>
      <c r="D43" s="71" t="s">
        <v>383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2"/>
        <v/>
      </c>
      <c r="N43" s="10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74" customFormat="1" ht="21" customHeight="1" x14ac:dyDescent="0.25">
      <c r="A44" s="68">
        <v>2</v>
      </c>
      <c r="B44" s="69" t="s">
        <v>919</v>
      </c>
      <c r="C44" s="70" t="s">
        <v>336</v>
      </c>
      <c r="D44" s="71" t="s">
        <v>397</v>
      </c>
      <c r="E44" s="10"/>
      <c r="F44" s="10"/>
      <c r="G44" s="10"/>
      <c r="H44" s="10"/>
      <c r="I44" s="10" t="s">
        <v>1375</v>
      </c>
      <c r="J44" s="10"/>
      <c r="K44" s="10"/>
      <c r="L44" s="9"/>
      <c r="M44" s="10" t="str">
        <f t="shared" si="2"/>
        <v>YES</v>
      </c>
      <c r="N44" s="10" t="str">
        <f t="shared" si="3"/>
        <v>YES</v>
      </c>
      <c r="O44" s="5"/>
      <c r="P44" s="5"/>
      <c r="Q44" s="5"/>
      <c r="R44" s="5"/>
      <c r="S44" s="5"/>
      <c r="T44" s="5"/>
      <c r="U44" s="5"/>
      <c r="V44" s="5"/>
      <c r="W44" s="5">
        <v>1</v>
      </c>
      <c r="X44" s="5"/>
      <c r="Y44" s="5"/>
    </row>
    <row r="45" spans="1:25" s="74" customFormat="1" ht="21" customHeight="1" x14ac:dyDescent="0.25">
      <c r="A45" s="68">
        <v>2</v>
      </c>
      <c r="B45" s="69" t="s">
        <v>920</v>
      </c>
      <c r="C45" s="70" t="s">
        <v>336</v>
      </c>
      <c r="D45" s="71" t="s">
        <v>410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74" customFormat="1" ht="21" customHeight="1" x14ac:dyDescent="0.25">
      <c r="A46" s="68">
        <v>2</v>
      </c>
      <c r="B46" s="69" t="s">
        <v>992</v>
      </c>
      <c r="C46" s="70">
        <v>13645</v>
      </c>
      <c r="D46" s="71" t="s">
        <v>357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74" customFormat="1" ht="21" customHeight="1" x14ac:dyDescent="0.25">
      <c r="A47" s="68">
        <v>2</v>
      </c>
      <c r="B47" s="69" t="s">
        <v>992</v>
      </c>
      <c r="C47" s="70" t="s">
        <v>336</v>
      </c>
      <c r="D47" s="71" t="s">
        <v>379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2"/>
        <v/>
      </c>
      <c r="N47" s="10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74" customFormat="1" ht="21" customHeight="1" x14ac:dyDescent="0.25">
      <c r="A48" s="68">
        <v>2</v>
      </c>
      <c r="B48" s="69" t="s">
        <v>993</v>
      </c>
      <c r="C48" s="70" t="s">
        <v>336</v>
      </c>
      <c r="D48" s="71" t="s">
        <v>393</v>
      </c>
      <c r="E48" s="10"/>
      <c r="F48" s="10" t="s">
        <v>1369</v>
      </c>
      <c r="G48" s="10"/>
      <c r="H48" s="10" t="s">
        <v>1368</v>
      </c>
      <c r="I48" s="10"/>
      <c r="J48" s="10"/>
      <c r="K48" s="10"/>
      <c r="L48" s="9"/>
      <c r="M48" s="10" t="str">
        <f t="shared" si="2"/>
        <v>YES</v>
      </c>
      <c r="N48" s="10" t="str">
        <f t="shared" si="3"/>
        <v>YES</v>
      </c>
      <c r="O48" s="5">
        <v>1</v>
      </c>
      <c r="P48" s="5"/>
      <c r="Q48" s="5"/>
      <c r="R48" s="5"/>
      <c r="S48" s="5">
        <v>1</v>
      </c>
      <c r="T48" s="5"/>
      <c r="U48" s="5"/>
      <c r="V48" s="5"/>
      <c r="W48" s="5"/>
      <c r="X48" s="5"/>
      <c r="Y48" s="5"/>
    </row>
    <row r="49" spans="1:25" s="74" customFormat="1" ht="21" customHeight="1" x14ac:dyDescent="0.25">
      <c r="A49" s="68">
        <v>2</v>
      </c>
      <c r="B49" s="69" t="s">
        <v>994</v>
      </c>
      <c r="C49" s="70" t="s">
        <v>336</v>
      </c>
      <c r="D49" s="71" t="s">
        <v>407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2"/>
        <v/>
      </c>
      <c r="N49" s="10" t="str">
        <f t="shared" si="3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74" customFormat="1" ht="21" customHeight="1" x14ac:dyDescent="0.25">
      <c r="A50" s="68">
        <v>2</v>
      </c>
      <c r="B50" s="69" t="s">
        <v>995</v>
      </c>
      <c r="C50" s="70">
        <v>13677</v>
      </c>
      <c r="D50" s="71" t="s">
        <v>420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2"/>
        <v>YES</v>
      </c>
      <c r="N50" s="10" t="str">
        <f t="shared" si="3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s="74" customFormat="1" ht="21" customHeight="1" x14ac:dyDescent="0.25">
      <c r="A51" s="68">
        <v>2</v>
      </c>
      <c r="B51" s="69" t="s">
        <v>995</v>
      </c>
      <c r="C51" s="70" t="s">
        <v>336</v>
      </c>
      <c r="D51" s="71" t="s">
        <v>343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2"/>
        <v/>
      </c>
      <c r="N51" s="10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74" customFormat="1" ht="21" customHeight="1" x14ac:dyDescent="0.25">
      <c r="A52" s="68">
        <v>2</v>
      </c>
      <c r="B52" s="69" t="s">
        <v>996</v>
      </c>
      <c r="C52" s="70" t="s">
        <v>336</v>
      </c>
      <c r="D52" s="71" t="s">
        <v>432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2"/>
        <v/>
      </c>
      <c r="N52" s="10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74" customFormat="1" ht="21" customHeight="1" x14ac:dyDescent="0.25">
      <c r="A53" s="68">
        <v>2</v>
      </c>
      <c r="B53" s="69" t="s">
        <v>997</v>
      </c>
      <c r="C53" s="70" t="s">
        <v>336</v>
      </c>
      <c r="D53" s="71" t="s">
        <v>358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2"/>
        <v/>
      </c>
      <c r="N53" s="10" t="str">
        <f t="shared" si="3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74" customFormat="1" ht="21" customHeight="1" x14ac:dyDescent="0.25">
      <c r="A54" s="68">
        <v>2</v>
      </c>
      <c r="B54" s="69" t="s">
        <v>998</v>
      </c>
      <c r="C54" s="70" t="s">
        <v>336</v>
      </c>
      <c r="D54" s="71" t="s">
        <v>371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2"/>
        <v/>
      </c>
      <c r="N54" s="10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74" customFormat="1" ht="21" customHeight="1" x14ac:dyDescent="0.25">
      <c r="A55" s="68">
        <v>2</v>
      </c>
      <c r="B55" s="69" t="s">
        <v>998</v>
      </c>
      <c r="C55" s="70">
        <v>13670</v>
      </c>
      <c r="D55" s="71" t="s">
        <v>380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74" customFormat="1" ht="21" customHeight="1" x14ac:dyDescent="0.25">
      <c r="A56" s="68">
        <v>2</v>
      </c>
      <c r="B56" s="69" t="s">
        <v>999</v>
      </c>
      <c r="C56" s="70" t="s">
        <v>336</v>
      </c>
      <c r="D56" s="71" t="s">
        <v>394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2"/>
        <v/>
      </c>
      <c r="N56" s="10" t="str">
        <f t="shared" si="3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74" customFormat="1" ht="21" customHeight="1" x14ac:dyDescent="0.25">
      <c r="A57" s="68">
        <v>2</v>
      </c>
      <c r="B57" s="69" t="s">
        <v>1000</v>
      </c>
      <c r="C57" s="70" t="s">
        <v>336</v>
      </c>
      <c r="D57" s="71" t="s">
        <v>433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2"/>
        <v/>
      </c>
      <c r="N57" s="10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74" customFormat="1" ht="21" customHeight="1" x14ac:dyDescent="0.25">
      <c r="A58" s="68">
        <v>2</v>
      </c>
      <c r="B58" s="69" t="s">
        <v>1001</v>
      </c>
      <c r="C58" s="70" t="s">
        <v>336</v>
      </c>
      <c r="D58" s="71" t="s">
        <v>408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2"/>
        <v/>
      </c>
      <c r="N58" s="10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74" customFormat="1" ht="21" customHeight="1" x14ac:dyDescent="0.25">
      <c r="A59" s="68">
        <v>2</v>
      </c>
      <c r="B59" s="69" t="s">
        <v>1001</v>
      </c>
      <c r="C59" s="70">
        <v>13646</v>
      </c>
      <c r="D59" s="71" t="s">
        <v>421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2"/>
        <v/>
      </c>
      <c r="N59" s="10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74" customFormat="1" ht="21" customHeight="1" x14ac:dyDescent="0.25">
      <c r="A60" s="68">
        <v>2</v>
      </c>
      <c r="B60" s="69" t="s">
        <v>915</v>
      </c>
      <c r="C60" s="70" t="s">
        <v>336</v>
      </c>
      <c r="D60" s="71" t="s">
        <v>344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2"/>
        <v/>
      </c>
      <c r="N60" s="10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74" customFormat="1" ht="21" customHeight="1" x14ac:dyDescent="0.25">
      <c r="A61" s="135">
        <v>2</v>
      </c>
      <c r="B61" s="69" t="s">
        <v>916</v>
      </c>
      <c r="C61" s="138"/>
      <c r="D61" s="71" t="s">
        <v>359</v>
      </c>
      <c r="E61" s="10"/>
      <c r="F61" s="10"/>
      <c r="G61" s="10"/>
      <c r="H61" s="10" t="s">
        <v>1368</v>
      </c>
      <c r="I61" s="10"/>
      <c r="J61" s="10"/>
      <c r="K61" s="10"/>
      <c r="L61" s="9"/>
      <c r="M61" s="10" t="str">
        <f t="shared" si="2"/>
        <v>YES</v>
      </c>
      <c r="N61" s="10" t="str">
        <f t="shared" si="3"/>
        <v>YES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/>
      <c r="U61" s="5"/>
      <c r="V61" s="5"/>
      <c r="W61" s="5">
        <v>1</v>
      </c>
      <c r="X61" s="5"/>
      <c r="Y61" s="5"/>
    </row>
    <row r="62" spans="1:25" s="74" customFormat="1" ht="21" customHeight="1" x14ac:dyDescent="0.25">
      <c r="A62" s="68">
        <v>3</v>
      </c>
      <c r="B62" s="69" t="s">
        <v>1002</v>
      </c>
      <c r="C62" s="70" t="s">
        <v>336</v>
      </c>
      <c r="D62" s="71" t="s">
        <v>400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74" customFormat="1" ht="21" customHeight="1" x14ac:dyDescent="0.25">
      <c r="A63" s="68">
        <v>3</v>
      </c>
      <c r="B63" s="69" t="s">
        <v>1002</v>
      </c>
      <c r="C63" s="70">
        <v>13701</v>
      </c>
      <c r="D63" s="71" t="s">
        <v>413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2"/>
        <v/>
      </c>
      <c r="N63" s="10" t="str">
        <f t="shared" si="3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74" customFormat="1" ht="21" customHeight="1" x14ac:dyDescent="0.25">
      <c r="A64" s="68">
        <v>3</v>
      </c>
      <c r="B64" s="69" t="s">
        <v>921</v>
      </c>
      <c r="C64" s="70" t="s">
        <v>336</v>
      </c>
      <c r="D64" s="71" t="s">
        <v>427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6" s="74" customFormat="1" ht="21" customHeight="1" x14ac:dyDescent="0.25">
      <c r="A65" s="68">
        <v>3</v>
      </c>
      <c r="B65" s="69" t="s">
        <v>922</v>
      </c>
      <c r="C65" s="70" t="s">
        <v>336</v>
      </c>
      <c r="D65" s="71" t="s">
        <v>350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2"/>
        <v>YES</v>
      </c>
      <c r="N65" s="10" t="str">
        <f t="shared" si="3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  <c r="Z65" s="155"/>
    </row>
    <row r="66" spans="1:26" s="74" customFormat="1" ht="21" customHeight="1" x14ac:dyDescent="0.25">
      <c r="A66" s="68">
        <v>3</v>
      </c>
      <c r="B66" s="69" t="s">
        <v>1003</v>
      </c>
      <c r="C66" s="70" t="s">
        <v>336</v>
      </c>
      <c r="D66" s="71" t="s">
        <v>365</v>
      </c>
      <c r="E66" s="10"/>
      <c r="F66" s="10"/>
      <c r="G66" s="10"/>
      <c r="H66" s="10"/>
      <c r="I66" s="10" t="s">
        <v>1368</v>
      </c>
      <c r="J66" s="10"/>
      <c r="K66" s="10"/>
      <c r="L66" s="9"/>
      <c r="M66" s="10" t="str">
        <f t="shared" ref="M66:M95" si="4">IF(AND(ISBLANK(E66),ISBLANK(F66),ISBLANK(G66),ISBLANK(H66),ISBLANK(I66),ISBLANK(J66)),"","YES")</f>
        <v>YES</v>
      </c>
      <c r="N66" s="10" t="str">
        <f t="shared" ref="N66:N95" si="5">IF(AND(ISBLANK(E66),ISBLANK(F66),ISBLANK(G66),ISBLANK(H66),ISBLANK(I66),ISBLANK(J66),ISBLANK(K66)),"","YES")</f>
        <v>YES</v>
      </c>
      <c r="O66" s="5"/>
      <c r="P66" s="5"/>
      <c r="Q66" s="5"/>
      <c r="R66" s="5"/>
      <c r="S66" s="5"/>
      <c r="T66" s="5">
        <v>1</v>
      </c>
      <c r="U66" s="5"/>
      <c r="V66" s="5"/>
      <c r="W66" s="5"/>
      <c r="X66" s="5"/>
      <c r="Y66" s="5"/>
      <c r="Z66" s="155"/>
    </row>
    <row r="67" spans="1:26" s="74" customFormat="1" ht="21" customHeight="1" x14ac:dyDescent="0.25">
      <c r="A67" s="68">
        <v>3</v>
      </c>
      <c r="B67" s="69" t="s">
        <v>1003</v>
      </c>
      <c r="C67" s="70">
        <v>13671</v>
      </c>
      <c r="D67" s="71" t="s">
        <v>387</v>
      </c>
      <c r="E67" s="10"/>
      <c r="F67" s="10"/>
      <c r="G67" s="10"/>
      <c r="H67" s="10"/>
      <c r="I67" s="10"/>
      <c r="J67" s="10"/>
      <c r="K67" s="10" t="s">
        <v>1377</v>
      </c>
      <c r="L67" s="9"/>
      <c r="M67" s="10" t="str">
        <f t="shared" si="4"/>
        <v/>
      </c>
      <c r="N67" s="10" t="str">
        <f t="shared" si="5"/>
        <v>YES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6" s="74" customFormat="1" ht="21" customHeight="1" x14ac:dyDescent="0.25">
      <c r="A68" s="68">
        <v>3</v>
      </c>
      <c r="B68" s="69" t="s">
        <v>848</v>
      </c>
      <c r="C68" s="70" t="s">
        <v>336</v>
      </c>
      <c r="D68" s="71" t="s">
        <v>401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4"/>
        <v/>
      </c>
      <c r="N68" s="10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6" s="74" customFormat="1" ht="21" customHeight="1" x14ac:dyDescent="0.25">
      <c r="A69" s="68">
        <v>3</v>
      </c>
      <c r="B69" s="69" t="s">
        <v>924</v>
      </c>
      <c r="C69" s="70" t="s">
        <v>336</v>
      </c>
      <c r="D69" s="71" t="s">
        <v>414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4"/>
        <v/>
      </c>
      <c r="N69" s="10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6" s="74" customFormat="1" ht="21" customHeight="1" x14ac:dyDescent="0.25">
      <c r="A70" s="68">
        <v>3</v>
      </c>
      <c r="B70" s="69" t="s">
        <v>924</v>
      </c>
      <c r="C70" s="70" t="s">
        <v>336</v>
      </c>
      <c r="D70" s="71" t="s">
        <v>440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4"/>
        <v/>
      </c>
      <c r="N70" s="10" t="str">
        <f t="shared" si="5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6" s="74" customFormat="1" ht="21" customHeight="1" x14ac:dyDescent="0.25">
      <c r="A71" s="68">
        <v>3</v>
      </c>
      <c r="B71" s="69" t="s">
        <v>1004</v>
      </c>
      <c r="C71" s="70">
        <v>13647</v>
      </c>
      <c r="D71" s="71" t="s">
        <v>428</v>
      </c>
      <c r="E71" s="10"/>
      <c r="F71" s="10"/>
      <c r="G71" s="10"/>
      <c r="H71" s="10"/>
      <c r="I71" s="10"/>
      <c r="J71" s="10" t="s">
        <v>1368</v>
      </c>
      <c r="K71" s="10"/>
      <c r="L71" s="9"/>
      <c r="M71" s="10" t="str">
        <f t="shared" si="4"/>
        <v>YES</v>
      </c>
      <c r="N71" s="10" t="str">
        <f t="shared" si="5"/>
        <v>YES</v>
      </c>
      <c r="O71" s="5"/>
      <c r="P71" s="5"/>
      <c r="Q71" s="5"/>
      <c r="R71" s="5"/>
      <c r="S71" s="5"/>
      <c r="T71" s="5">
        <v>1</v>
      </c>
      <c r="U71" s="5"/>
      <c r="V71" s="5"/>
      <c r="W71" s="5"/>
      <c r="X71" s="5"/>
      <c r="Y71" s="5"/>
      <c r="Z71" s="155"/>
    </row>
    <row r="72" spans="1:26" s="74" customFormat="1" ht="21" customHeight="1" x14ac:dyDescent="0.25">
      <c r="A72" s="68">
        <v>3</v>
      </c>
      <c r="B72" s="69" t="s">
        <v>1004</v>
      </c>
      <c r="C72" s="70" t="s">
        <v>336</v>
      </c>
      <c r="D72" s="71" t="s">
        <v>351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4"/>
        <v/>
      </c>
      <c r="N72" s="10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6" s="74" customFormat="1" ht="21" customHeight="1" x14ac:dyDescent="0.25">
      <c r="A73" s="68">
        <v>3</v>
      </c>
      <c r="B73" s="69" t="s">
        <v>926</v>
      </c>
      <c r="C73" s="70" t="s">
        <v>336</v>
      </c>
      <c r="D73" s="71" t="s">
        <v>366</v>
      </c>
      <c r="E73" s="10"/>
      <c r="F73" s="10"/>
      <c r="G73" s="10"/>
      <c r="H73" s="10" t="s">
        <v>1368</v>
      </c>
      <c r="I73" s="10"/>
      <c r="J73" s="10"/>
      <c r="K73" s="10"/>
      <c r="L73" s="9"/>
      <c r="M73" s="10" t="str">
        <f t="shared" si="4"/>
        <v>YES</v>
      </c>
      <c r="N73" s="10" t="str">
        <f t="shared" si="5"/>
        <v>YES</v>
      </c>
      <c r="O73" s="5"/>
      <c r="P73" s="5">
        <v>1</v>
      </c>
      <c r="Q73" s="5">
        <v>1</v>
      </c>
      <c r="R73" s="5">
        <v>1</v>
      </c>
      <c r="S73" s="5">
        <v>1</v>
      </c>
      <c r="T73" s="5"/>
      <c r="U73" s="5"/>
      <c r="V73" s="5"/>
      <c r="W73" s="5">
        <v>1</v>
      </c>
      <c r="X73" s="5"/>
      <c r="Y73" s="5"/>
      <c r="Z73" s="155"/>
    </row>
    <row r="74" spans="1:26" s="74" customFormat="1" ht="21" customHeight="1" x14ac:dyDescent="0.25">
      <c r="A74" s="68">
        <v>3</v>
      </c>
      <c r="B74" s="69" t="s">
        <v>926</v>
      </c>
      <c r="C74" s="70" t="s">
        <v>336</v>
      </c>
      <c r="D74" s="71" t="s">
        <v>375</v>
      </c>
      <c r="E74" s="10"/>
      <c r="F74" s="10"/>
      <c r="G74" s="10"/>
      <c r="H74" s="10"/>
      <c r="I74" s="10" t="s">
        <v>1376</v>
      </c>
      <c r="J74" s="10"/>
      <c r="K74" s="10"/>
      <c r="L74" s="9"/>
      <c r="M74" s="10" t="str">
        <f t="shared" si="4"/>
        <v>YES</v>
      </c>
      <c r="N74" s="10" t="str">
        <f t="shared" si="5"/>
        <v>YES</v>
      </c>
      <c r="O74" s="5"/>
      <c r="P74" s="5"/>
      <c r="Q74" s="5"/>
      <c r="R74" s="5"/>
      <c r="S74" s="5"/>
      <c r="T74" s="5">
        <v>1</v>
      </c>
      <c r="U74" s="5"/>
      <c r="V74" s="5"/>
      <c r="W74" s="5"/>
      <c r="X74" s="5"/>
      <c r="Y74" s="5"/>
      <c r="Z74" s="155"/>
    </row>
    <row r="75" spans="1:26" s="74" customFormat="1" ht="21" customHeight="1" x14ac:dyDescent="0.25">
      <c r="A75" s="68">
        <v>3</v>
      </c>
      <c r="B75" s="69" t="s">
        <v>927</v>
      </c>
      <c r="C75" s="70" t="s">
        <v>336</v>
      </c>
      <c r="D75" s="71" t="s">
        <v>388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4"/>
        <v/>
      </c>
      <c r="N75" s="10" t="str">
        <f t="shared" si="5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6" s="74" customFormat="1" ht="21" customHeight="1" x14ac:dyDescent="0.25">
      <c r="A76" s="68">
        <v>3</v>
      </c>
      <c r="B76" s="69" t="s">
        <v>1005</v>
      </c>
      <c r="C76" s="70">
        <v>13702</v>
      </c>
      <c r="D76" s="71" t="s">
        <v>441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4"/>
        <v/>
      </c>
      <c r="N76" s="10" t="str">
        <f t="shared" si="5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6" s="74" customFormat="1" ht="21" customHeight="1" x14ac:dyDescent="0.25">
      <c r="A77" s="68">
        <v>3</v>
      </c>
      <c r="B77" s="69" t="s">
        <v>1005</v>
      </c>
      <c r="C77" s="70" t="s">
        <v>336</v>
      </c>
      <c r="D77" s="71" t="s">
        <v>402</v>
      </c>
      <c r="E77" s="10"/>
      <c r="F77" s="10"/>
      <c r="G77" s="10"/>
      <c r="H77" s="10" t="s">
        <v>1368</v>
      </c>
      <c r="I77" s="10"/>
      <c r="J77" s="10"/>
      <c r="K77" s="10"/>
      <c r="L77" s="9"/>
      <c r="M77" s="10" t="str">
        <f t="shared" si="4"/>
        <v>YES</v>
      </c>
      <c r="N77" s="10" t="str">
        <f t="shared" si="5"/>
        <v>YES</v>
      </c>
      <c r="O77" s="5"/>
      <c r="P77" s="5"/>
      <c r="Q77" s="5"/>
      <c r="R77" s="5"/>
      <c r="S77" s="5"/>
      <c r="T77" s="5">
        <v>1</v>
      </c>
      <c r="U77" s="5"/>
      <c r="V77" s="5"/>
      <c r="W77" s="5"/>
      <c r="X77" s="5"/>
      <c r="Y77" s="5"/>
      <c r="Z77" s="155"/>
    </row>
    <row r="78" spans="1:26" s="75" customFormat="1" ht="21" customHeight="1" x14ac:dyDescent="0.25">
      <c r="A78" s="68">
        <v>3</v>
      </c>
      <c r="B78" s="69" t="s">
        <v>929</v>
      </c>
      <c r="C78" s="70" t="s">
        <v>336</v>
      </c>
      <c r="D78" s="71" t="s">
        <v>415</v>
      </c>
      <c r="E78" s="10"/>
      <c r="F78" s="10"/>
      <c r="G78" s="10"/>
      <c r="H78" s="10"/>
      <c r="I78" s="10" t="s">
        <v>1375</v>
      </c>
      <c r="J78" s="10"/>
      <c r="K78" s="10"/>
      <c r="L78" s="9"/>
      <c r="M78" s="10" t="str">
        <f t="shared" si="4"/>
        <v>YES</v>
      </c>
      <c r="N78" s="10" t="str">
        <f t="shared" si="5"/>
        <v>YES</v>
      </c>
      <c r="O78" s="5"/>
      <c r="P78" s="5"/>
      <c r="Q78" s="5"/>
      <c r="R78" s="5"/>
      <c r="S78" s="5"/>
      <c r="T78" s="5"/>
      <c r="U78" s="5"/>
      <c r="V78" s="5"/>
      <c r="W78" s="5"/>
      <c r="X78" s="5">
        <v>1</v>
      </c>
      <c r="Y78" s="5"/>
    </row>
    <row r="79" spans="1:26" s="74" customFormat="1" ht="21" customHeight="1" x14ac:dyDescent="0.25">
      <c r="A79" s="68">
        <v>3</v>
      </c>
      <c r="B79" s="69" t="s">
        <v>930</v>
      </c>
      <c r="C79" s="70" t="s">
        <v>336</v>
      </c>
      <c r="D79" s="71" t="s">
        <v>429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4"/>
        <v/>
      </c>
      <c r="N79" s="10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6" s="74" customFormat="1" ht="21" customHeight="1" x14ac:dyDescent="0.25">
      <c r="A80" s="68">
        <v>3</v>
      </c>
      <c r="B80" s="69" t="s">
        <v>1006</v>
      </c>
      <c r="C80" s="70" t="s">
        <v>734</v>
      </c>
      <c r="D80" s="71" t="s">
        <v>384</v>
      </c>
      <c r="E80" s="10"/>
      <c r="F80" s="10"/>
      <c r="G80" s="10"/>
      <c r="H80" s="10" t="s">
        <v>1375</v>
      </c>
      <c r="I80" s="10"/>
      <c r="J80" s="10"/>
      <c r="K80" s="10"/>
      <c r="L80" s="9"/>
      <c r="M80" s="10" t="str">
        <f t="shared" si="4"/>
        <v>YES</v>
      </c>
      <c r="N80" s="10" t="str">
        <f t="shared" si="5"/>
        <v>YES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74" customFormat="1" ht="21" customHeight="1" x14ac:dyDescent="0.25">
      <c r="A81" s="68">
        <v>3</v>
      </c>
      <c r="B81" s="69" t="s">
        <v>1006</v>
      </c>
      <c r="C81" s="70" t="s">
        <v>336</v>
      </c>
      <c r="D81" s="71" t="s">
        <v>398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4"/>
        <v/>
      </c>
      <c r="N81" s="10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74" customFormat="1" ht="21" customHeight="1" x14ac:dyDescent="0.25">
      <c r="A82" s="68">
        <v>3</v>
      </c>
      <c r="B82" s="69" t="s">
        <v>1007</v>
      </c>
      <c r="C82" s="70" t="s">
        <v>336</v>
      </c>
      <c r="D82" s="71" t="s">
        <v>411</v>
      </c>
      <c r="E82" s="10"/>
      <c r="F82" s="10"/>
      <c r="G82" s="10"/>
      <c r="H82" s="10" t="s">
        <v>1368</v>
      </c>
      <c r="I82" s="10"/>
      <c r="J82" s="10"/>
      <c r="K82" s="10"/>
      <c r="L82" s="9"/>
      <c r="M82" s="10" t="str">
        <f t="shared" si="4"/>
        <v>YES</v>
      </c>
      <c r="N82" s="10" t="str">
        <f t="shared" si="5"/>
        <v>YES</v>
      </c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</row>
    <row r="83" spans="1:25" s="74" customFormat="1" ht="21" customHeight="1" x14ac:dyDescent="0.25">
      <c r="A83" s="68">
        <v>3</v>
      </c>
      <c r="B83" s="69" t="s">
        <v>1008</v>
      </c>
      <c r="C83" s="70" t="s">
        <v>336</v>
      </c>
      <c r="D83" s="71" t="s">
        <v>425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4"/>
        <v/>
      </c>
      <c r="N83" s="10" t="str">
        <f t="shared" si="5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74" customFormat="1" ht="21" customHeight="1" x14ac:dyDescent="0.25">
      <c r="A84" s="68">
        <v>3</v>
      </c>
      <c r="B84" s="69" t="s">
        <v>1009</v>
      </c>
      <c r="C84" s="70">
        <v>13700</v>
      </c>
      <c r="D84" s="71" t="s">
        <v>348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4"/>
        <v/>
      </c>
      <c r="N84" s="10" t="str">
        <f t="shared" si="5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74" customFormat="1" ht="21" customHeight="1" x14ac:dyDescent="0.25">
      <c r="A85" s="68">
        <v>3</v>
      </c>
      <c r="B85" s="69" t="s">
        <v>1009</v>
      </c>
      <c r="C85" s="70" t="s">
        <v>336</v>
      </c>
      <c r="D85" s="71" t="s">
        <v>363</v>
      </c>
      <c r="E85" s="10"/>
      <c r="F85" s="10"/>
      <c r="G85" s="10"/>
      <c r="H85" s="10"/>
      <c r="I85" s="10" t="s">
        <v>1375</v>
      </c>
      <c r="J85" s="10"/>
      <c r="K85" s="10"/>
      <c r="L85" s="9"/>
      <c r="M85" s="10" t="str">
        <f t="shared" si="4"/>
        <v>YES</v>
      </c>
      <c r="N85" s="10" t="str">
        <f t="shared" si="5"/>
        <v>YES</v>
      </c>
      <c r="O85" s="5"/>
      <c r="P85" s="5"/>
      <c r="Q85" s="5"/>
      <c r="R85" s="5"/>
      <c r="S85" s="5"/>
      <c r="T85" s="5"/>
      <c r="U85" s="5"/>
      <c r="V85" s="5"/>
      <c r="W85" s="5"/>
      <c r="X85" s="5">
        <v>1</v>
      </c>
      <c r="Y85" s="5"/>
    </row>
    <row r="86" spans="1:25" s="74" customFormat="1" ht="21" customHeight="1" x14ac:dyDescent="0.25">
      <c r="A86" s="68">
        <v>3</v>
      </c>
      <c r="B86" s="69" t="s">
        <v>1010</v>
      </c>
      <c r="C86" s="70" t="s">
        <v>336</v>
      </c>
      <c r="D86" s="71" t="s">
        <v>436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4"/>
        <v/>
      </c>
      <c r="N86" s="10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74" customFormat="1" ht="21" customHeight="1" x14ac:dyDescent="0.25">
      <c r="A87" s="68">
        <v>3</v>
      </c>
      <c r="B87" s="69" t="s">
        <v>1011</v>
      </c>
      <c r="C87" s="70" t="s">
        <v>336</v>
      </c>
      <c r="D87" s="71" t="s">
        <v>385</v>
      </c>
      <c r="E87" s="10"/>
      <c r="F87" s="10"/>
      <c r="G87" s="10"/>
      <c r="H87" s="10"/>
      <c r="I87" s="10" t="s">
        <v>1368</v>
      </c>
      <c r="J87" s="10"/>
      <c r="K87" s="10"/>
      <c r="L87" s="9"/>
      <c r="M87" s="10" t="str">
        <f t="shared" si="4"/>
        <v>YES</v>
      </c>
      <c r="N87" s="10" t="str">
        <f t="shared" si="5"/>
        <v>YES</v>
      </c>
      <c r="O87" s="5"/>
      <c r="P87" s="5"/>
      <c r="Q87" s="5"/>
      <c r="R87" s="5"/>
      <c r="S87" s="5"/>
      <c r="T87" s="5">
        <v>1</v>
      </c>
      <c r="U87" s="5"/>
      <c r="V87" s="5"/>
      <c r="W87" s="5"/>
      <c r="X87" s="5"/>
      <c r="Y87" s="5"/>
    </row>
    <row r="88" spans="1:25" s="74" customFormat="1" ht="21" customHeight="1" x14ac:dyDescent="0.25">
      <c r="A88" s="68">
        <v>3</v>
      </c>
      <c r="B88" s="69" t="s">
        <v>1012</v>
      </c>
      <c r="C88" s="70" t="s">
        <v>336</v>
      </c>
      <c r="D88" s="71" t="s">
        <v>399</v>
      </c>
      <c r="E88" s="10"/>
      <c r="F88" s="10"/>
      <c r="G88" s="10"/>
      <c r="H88" s="10" t="s">
        <v>1375</v>
      </c>
      <c r="I88" s="10"/>
      <c r="J88" s="10"/>
      <c r="K88" s="10"/>
      <c r="L88" s="9"/>
      <c r="M88" s="10" t="str">
        <f t="shared" si="4"/>
        <v>YES</v>
      </c>
      <c r="N88" s="10" t="str">
        <f t="shared" si="5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74" customFormat="1" ht="21" customHeight="1" x14ac:dyDescent="0.25">
      <c r="A89" s="68">
        <v>3</v>
      </c>
      <c r="B89" s="69" t="s">
        <v>1012</v>
      </c>
      <c r="C89" s="70">
        <v>13680</v>
      </c>
      <c r="D89" s="71" t="s">
        <v>412</v>
      </c>
      <c r="E89" s="10"/>
      <c r="F89" s="10"/>
      <c r="G89" s="10"/>
      <c r="H89" s="10"/>
      <c r="I89" s="10"/>
      <c r="J89" s="10"/>
      <c r="K89" s="10" t="s">
        <v>1377</v>
      </c>
      <c r="L89" s="9"/>
      <c r="M89" s="10" t="str">
        <f t="shared" si="4"/>
        <v/>
      </c>
      <c r="N89" s="10" t="str">
        <f t="shared" si="5"/>
        <v>YES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74" customFormat="1" ht="21" customHeight="1" x14ac:dyDescent="0.25">
      <c r="A90" s="68">
        <v>3</v>
      </c>
      <c r="B90" s="69" t="s">
        <v>1013</v>
      </c>
      <c r="C90" s="70" t="s">
        <v>336</v>
      </c>
      <c r="D90" s="71" t="s">
        <v>426</v>
      </c>
      <c r="E90" s="10"/>
      <c r="F90" s="10"/>
      <c r="G90" s="10"/>
      <c r="H90" s="10" t="s">
        <v>1368</v>
      </c>
      <c r="I90" s="10" t="s">
        <v>1368</v>
      </c>
      <c r="J90" s="10"/>
      <c r="K90" s="10"/>
      <c r="L90" s="9"/>
      <c r="M90" s="10" t="str">
        <f t="shared" si="4"/>
        <v>YES</v>
      </c>
      <c r="N90" s="10" t="str">
        <f t="shared" si="5"/>
        <v>YES</v>
      </c>
      <c r="O90" s="5"/>
      <c r="P90" s="5"/>
      <c r="Q90" s="5"/>
      <c r="R90" s="5"/>
      <c r="S90" s="5"/>
      <c r="T90" s="5">
        <v>1</v>
      </c>
      <c r="U90" s="5"/>
      <c r="V90" s="5"/>
      <c r="W90" s="5"/>
      <c r="X90" s="5"/>
      <c r="Y90" s="5"/>
    </row>
    <row r="91" spans="1:25" s="74" customFormat="1" ht="21" customHeight="1" x14ac:dyDescent="0.25">
      <c r="A91" s="68">
        <v>3</v>
      </c>
      <c r="B91" s="69" t="s">
        <v>1014</v>
      </c>
      <c r="C91" s="70" t="s">
        <v>336</v>
      </c>
      <c r="D91" s="71" t="s">
        <v>439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4"/>
        <v/>
      </c>
      <c r="N91" s="10" t="str">
        <f t="shared" si="5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39" customFormat="1" ht="21" customHeight="1" x14ac:dyDescent="0.25">
      <c r="A92" s="68">
        <v>3</v>
      </c>
      <c r="B92" s="69" t="s">
        <v>1015</v>
      </c>
      <c r="C92" s="70" t="s">
        <v>336</v>
      </c>
      <c r="D92" s="71" t="s">
        <v>349</v>
      </c>
      <c r="E92" s="10"/>
      <c r="F92" s="10"/>
      <c r="G92" s="10"/>
      <c r="H92" s="10" t="s">
        <v>1368</v>
      </c>
      <c r="I92" s="10" t="s">
        <v>1368</v>
      </c>
      <c r="J92" s="10"/>
      <c r="K92" s="10"/>
      <c r="L92" s="9"/>
      <c r="M92" s="10" t="str">
        <f t="shared" si="4"/>
        <v>YES</v>
      </c>
      <c r="N92" s="10" t="str">
        <f t="shared" si="5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s="139" customFormat="1" ht="21" customHeight="1" x14ac:dyDescent="0.25">
      <c r="A93" s="68">
        <v>3</v>
      </c>
      <c r="B93" s="69" t="s">
        <v>1015</v>
      </c>
      <c r="C93" s="70">
        <v>13659</v>
      </c>
      <c r="D93" s="71" t="s">
        <v>364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4"/>
        <v/>
      </c>
      <c r="N93" s="10" t="str">
        <f t="shared" si="5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39" customFormat="1" ht="21" customHeight="1" x14ac:dyDescent="0.25">
      <c r="A94" s="68">
        <v>3</v>
      </c>
      <c r="B94" s="69" t="s">
        <v>931</v>
      </c>
      <c r="C94" s="70" t="s">
        <v>336</v>
      </c>
      <c r="D94" s="71" t="s">
        <v>374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4"/>
        <v/>
      </c>
      <c r="N94" s="10" t="str">
        <f t="shared" si="5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39" customFormat="1" ht="21" customHeight="1" x14ac:dyDescent="0.25">
      <c r="A95" s="68">
        <v>3</v>
      </c>
      <c r="B95" s="69" t="s">
        <v>932</v>
      </c>
      <c r="C95" s="70" t="s">
        <v>336</v>
      </c>
      <c r="D95" s="71" t="s">
        <v>386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4"/>
        <v/>
      </c>
      <c r="N95" s="10" t="str">
        <f t="shared" si="5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39" customFormat="1" ht="21" customHeight="1" x14ac:dyDescent="0.25">
      <c r="A96" s="122"/>
      <c r="B96" s="122"/>
      <c r="C96" s="142"/>
      <c r="D96" s="122"/>
      <c r="E96" s="49">
        <f t="shared" ref="E96:K96" si="6">COUNTA(E2:E95)</f>
        <v>3</v>
      </c>
      <c r="F96" s="49">
        <f t="shared" si="6"/>
        <v>1</v>
      </c>
      <c r="G96" s="49">
        <f t="shared" si="6"/>
        <v>1</v>
      </c>
      <c r="H96" s="49">
        <f t="shared" si="6"/>
        <v>21</v>
      </c>
      <c r="I96" s="49">
        <f t="shared" si="6"/>
        <v>9</v>
      </c>
      <c r="J96" s="49">
        <f t="shared" si="6"/>
        <v>2</v>
      </c>
      <c r="K96" s="49">
        <f t="shared" si="6"/>
        <v>3</v>
      </c>
      <c r="L96" s="78"/>
      <c r="M96" s="51">
        <f t="shared" ref="M96:N96" si="7">COUNTIF(M2:M95,"YES")</f>
        <v>30</v>
      </c>
      <c r="N96" s="51">
        <f t="shared" si="7"/>
        <v>32</v>
      </c>
      <c r="O96" s="51">
        <f>COUNTIF(O2:O95,"1")</f>
        <v>4</v>
      </c>
      <c r="P96" s="51">
        <f t="shared" ref="P96:Y96" si="8">COUNTIF(P2:P95,"1")</f>
        <v>6</v>
      </c>
      <c r="Q96" s="51">
        <f t="shared" si="8"/>
        <v>8</v>
      </c>
      <c r="R96" s="51">
        <f t="shared" si="8"/>
        <v>6</v>
      </c>
      <c r="S96" s="51">
        <f t="shared" si="8"/>
        <v>7</v>
      </c>
      <c r="T96" s="51">
        <f t="shared" si="8"/>
        <v>16</v>
      </c>
      <c r="U96" s="51">
        <f t="shared" si="8"/>
        <v>0</v>
      </c>
      <c r="V96" s="51">
        <f t="shared" si="8"/>
        <v>1</v>
      </c>
      <c r="W96" s="51">
        <f t="shared" si="8"/>
        <v>6</v>
      </c>
      <c r="X96" s="51">
        <f t="shared" si="8"/>
        <v>3</v>
      </c>
      <c r="Y96" s="51">
        <f t="shared" si="8"/>
        <v>0</v>
      </c>
    </row>
    <row r="97" spans="1:25" s="139" customFormat="1" ht="21" customHeight="1" x14ac:dyDescent="0.3">
      <c r="A97" s="125"/>
      <c r="B97" s="48"/>
      <c r="C97" s="143"/>
      <c r="D97" s="48" t="s">
        <v>1375</v>
      </c>
      <c r="E97" s="144"/>
      <c r="F97" s="145"/>
      <c r="G97" s="144"/>
      <c r="H97" s="51">
        <f>COUNTIF(H2:H95,"No Cxn")</f>
        <v>2</v>
      </c>
      <c r="I97" s="51">
        <f t="shared" ref="I97:J97" si="9">COUNTIF(I2:I95,"No Cxn")</f>
        <v>3</v>
      </c>
      <c r="J97" s="51">
        <f t="shared" si="9"/>
        <v>1</v>
      </c>
      <c r="K97" s="144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s="139" customFormat="1" ht="21" customHeight="1" x14ac:dyDescent="0.3">
      <c r="A98" s="125"/>
      <c r="B98" s="48"/>
      <c r="C98" s="143"/>
      <c r="D98" s="48" t="s">
        <v>1376</v>
      </c>
      <c r="E98" s="144"/>
      <c r="F98" s="145"/>
      <c r="G98" s="144"/>
      <c r="H98" s="51">
        <f>COUNTIF(H2:H95,"Stuck")</f>
        <v>0</v>
      </c>
      <c r="I98" s="51">
        <f t="shared" ref="I98:J98" si="10">COUNTIF(I2:I95,"Stuck")</f>
        <v>2</v>
      </c>
      <c r="J98" s="51">
        <f t="shared" si="10"/>
        <v>0</v>
      </c>
      <c r="K98" s="144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s="139" customFormat="1" ht="21" customHeight="1" x14ac:dyDescent="0.3">
      <c r="A99" s="125"/>
      <c r="B99" s="48"/>
      <c r="C99" s="143"/>
      <c r="D99" s="48" t="s">
        <v>1368</v>
      </c>
      <c r="E99" s="51">
        <f>COUNTIF(E2:E95,"In")</f>
        <v>0</v>
      </c>
      <c r="F99" s="144"/>
      <c r="G99" s="144"/>
      <c r="H99" s="51">
        <f>COUNTIF(H2:H95,"In")</f>
        <v>18</v>
      </c>
      <c r="I99" s="51">
        <f>COUNTIF(I2:I95,"In")</f>
        <v>4</v>
      </c>
      <c r="J99" s="51">
        <f>COUNTIF(J2:J95,"In")</f>
        <v>1</v>
      </c>
      <c r="K99" s="144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s="139" customFormat="1" ht="21" customHeight="1" x14ac:dyDescent="0.3">
      <c r="A100" s="125"/>
      <c r="B100" s="48"/>
      <c r="C100" s="143"/>
      <c r="D100" s="48" t="s">
        <v>1366</v>
      </c>
      <c r="E100" s="51">
        <f>COUNTIF(E2:E96,"Out")</f>
        <v>0</v>
      </c>
      <c r="F100" s="145"/>
      <c r="G100" s="144"/>
      <c r="H100" s="51">
        <f>COUNTIF(H2:H96,"Out")</f>
        <v>1</v>
      </c>
      <c r="I100" s="51">
        <f>COUNTIF(I2:I96,"Out")</f>
        <v>0</v>
      </c>
      <c r="J100" s="51">
        <f>COUNTIF(J2:J96,"Out")</f>
        <v>0</v>
      </c>
      <c r="K100" s="144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s="139" customFormat="1" ht="21" customHeight="1" x14ac:dyDescent="0.3">
      <c r="A101" s="125"/>
      <c r="B101" s="48"/>
      <c r="C101" s="143"/>
      <c r="D101" s="48" t="s">
        <v>1377</v>
      </c>
      <c r="E101" s="144"/>
      <c r="F101" s="145"/>
      <c r="G101" s="144"/>
      <c r="H101" s="144"/>
      <c r="I101" s="144"/>
      <c r="J101" s="144"/>
      <c r="K101" s="151">
        <f>COUNTIF(K1:K95,"Replaced")</f>
        <v>3</v>
      </c>
      <c r="L101" s="77"/>
      <c r="M101" s="77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</row>
    <row r="102" spans="1:25" s="74" customFormat="1" ht="21" customHeight="1" x14ac:dyDescent="0.3">
      <c r="A102" s="125"/>
      <c r="B102" s="48"/>
      <c r="C102" s="143"/>
      <c r="D102" s="48" t="s">
        <v>1369</v>
      </c>
      <c r="E102" s="51">
        <f>COUNTIF(E2:E95,"Loose")</f>
        <v>3</v>
      </c>
      <c r="F102" s="51">
        <f>COUNTIF(F2:F95,"Loose")</f>
        <v>1</v>
      </c>
      <c r="G102" s="51">
        <f>COUNTIF(G2:G95,"Loose")</f>
        <v>0</v>
      </c>
      <c r="H102" s="144"/>
      <c r="I102" s="144"/>
      <c r="J102" s="144"/>
      <c r="K102" s="144"/>
      <c r="L102" s="80"/>
      <c r="M102" s="73"/>
      <c r="N102" s="149"/>
    </row>
    <row r="103" spans="1:25" s="74" customFormat="1" ht="21" customHeight="1" x14ac:dyDescent="0.3">
      <c r="A103" s="125"/>
      <c r="B103" s="48"/>
      <c r="C103" s="143"/>
      <c r="D103" s="48" t="s">
        <v>1365</v>
      </c>
      <c r="E103" s="144"/>
      <c r="F103" s="51">
        <f>COUNTIF(F2:F95,"Missing")</f>
        <v>0</v>
      </c>
      <c r="G103" s="51">
        <f>COUNTIF(G2:G95,"Missing")</f>
        <v>1</v>
      </c>
      <c r="H103" s="144"/>
      <c r="I103" s="144"/>
      <c r="J103" s="144"/>
      <c r="K103" s="51">
        <f>COUNTIF(K2:K95,"Missing")</f>
        <v>0</v>
      </c>
      <c r="L103" s="80"/>
      <c r="M103" s="73"/>
      <c r="N103" s="73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s="74" customFormat="1" ht="21" customHeight="1" x14ac:dyDescent="0.3">
      <c r="A104" s="125"/>
      <c r="B104" s="48"/>
      <c r="C104" s="143"/>
      <c r="D104" s="48" t="s">
        <v>1367</v>
      </c>
      <c r="E104" s="144"/>
      <c r="F104" s="51">
        <f>COUNTIF(F2:F95,"Broken")</f>
        <v>0</v>
      </c>
      <c r="G104" s="144"/>
      <c r="H104" s="144"/>
      <c r="I104" s="144"/>
      <c r="J104" s="144"/>
      <c r="K104" s="51">
        <f>COUNTIF(K2:K95,"Broken")</f>
        <v>0</v>
      </c>
      <c r="L104" s="80"/>
      <c r="M104" s="73"/>
      <c r="N104" s="149"/>
    </row>
    <row r="105" spans="1:25" s="74" customFormat="1" ht="21" customHeight="1" x14ac:dyDescent="0.2">
      <c r="A105" s="81"/>
      <c r="B105" s="136"/>
      <c r="C105" s="82"/>
      <c r="D105" s="83"/>
      <c r="E105" s="81"/>
      <c r="F105" s="81"/>
      <c r="G105" s="81"/>
      <c r="H105" s="81"/>
      <c r="I105" s="81"/>
      <c r="J105" s="81"/>
      <c r="K105" s="81"/>
      <c r="L105" s="83"/>
      <c r="M105" s="73" t="str">
        <f t="shared" ref="M105:M117" si="11">IF(AND(ISBLANK(E105),ISBLANK(F105),ISBLANK(G105),ISBLANK(H105),ISBLANK(I105),ISBLANK(J105)),"","YES")</f>
        <v/>
      </c>
      <c r="N105" s="73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s="74" customFormat="1" ht="21" customHeight="1" x14ac:dyDescent="0.2">
      <c r="A106" s="72">
        <v>1</v>
      </c>
      <c r="B106" s="137" t="s">
        <v>740</v>
      </c>
      <c r="C106" s="79" t="s">
        <v>336</v>
      </c>
      <c r="D106" s="71" t="s">
        <v>739</v>
      </c>
      <c r="E106" s="72"/>
      <c r="F106" s="72"/>
      <c r="G106" s="72"/>
      <c r="H106" s="72"/>
      <c r="I106" s="72"/>
      <c r="J106" s="72"/>
      <c r="K106" s="72"/>
      <c r="L106" s="77"/>
      <c r="M106" s="73" t="str">
        <f t="shared" si="11"/>
        <v/>
      </c>
      <c r="N106" s="149"/>
    </row>
    <row r="107" spans="1:25" s="74" customFormat="1" ht="21" customHeight="1" x14ac:dyDescent="0.2">
      <c r="A107" s="72">
        <v>1</v>
      </c>
      <c r="B107" s="137" t="s">
        <v>736</v>
      </c>
      <c r="C107" s="79" t="s">
        <v>336</v>
      </c>
      <c r="D107" s="71" t="s">
        <v>735</v>
      </c>
      <c r="E107" s="72"/>
      <c r="F107" s="72"/>
      <c r="G107" s="72"/>
      <c r="H107" s="72"/>
      <c r="I107" s="72"/>
      <c r="J107" s="72"/>
      <c r="K107" s="72"/>
      <c r="L107" s="77"/>
      <c r="M107" s="73" t="str">
        <f t="shared" si="11"/>
        <v/>
      </c>
      <c r="N107" s="73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s="74" customFormat="1" ht="21" customHeight="1" x14ac:dyDescent="0.2">
      <c r="A108" s="72">
        <v>1</v>
      </c>
      <c r="B108" s="137" t="s">
        <v>738</v>
      </c>
      <c r="C108" s="79" t="s">
        <v>336</v>
      </c>
      <c r="D108" s="71" t="s">
        <v>737</v>
      </c>
      <c r="E108" s="72"/>
      <c r="F108" s="72"/>
      <c r="G108" s="72"/>
      <c r="H108" s="72"/>
      <c r="I108" s="72"/>
      <c r="J108" s="72"/>
      <c r="K108" s="72"/>
      <c r="L108" s="77"/>
      <c r="M108" s="73" t="str">
        <f t="shared" si="11"/>
        <v/>
      </c>
      <c r="N108" s="149"/>
    </row>
    <row r="109" spans="1:25" s="74" customFormat="1" ht="21" customHeight="1" x14ac:dyDescent="0.2">
      <c r="A109" s="72">
        <v>1</v>
      </c>
      <c r="B109" s="137" t="s">
        <v>456</v>
      </c>
      <c r="C109" s="79">
        <v>13014</v>
      </c>
      <c r="D109" s="71" t="s">
        <v>336</v>
      </c>
      <c r="E109" s="72"/>
      <c r="F109" s="72"/>
      <c r="G109" s="72"/>
      <c r="H109" s="72"/>
      <c r="I109" s="72"/>
      <c r="J109" s="72"/>
      <c r="K109" s="72"/>
      <c r="L109" s="77"/>
      <c r="M109" s="73" t="str">
        <f t="shared" si="11"/>
        <v/>
      </c>
      <c r="N109" s="73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s="74" customFormat="1" ht="21" customHeight="1" x14ac:dyDescent="0.2">
      <c r="A110" s="72">
        <v>1</v>
      </c>
      <c r="B110" s="137" t="s">
        <v>977</v>
      </c>
      <c r="C110" s="79">
        <v>25829</v>
      </c>
      <c r="D110" s="71" t="s">
        <v>430</v>
      </c>
      <c r="E110" s="72"/>
      <c r="F110" s="72"/>
      <c r="G110" s="72"/>
      <c r="H110" s="72"/>
      <c r="I110" s="72"/>
      <c r="J110" s="72"/>
      <c r="K110" s="72"/>
      <c r="L110" s="77"/>
      <c r="M110" s="73" t="str">
        <f t="shared" si="11"/>
        <v/>
      </c>
      <c r="N110" s="149"/>
    </row>
    <row r="111" spans="1:25" s="74" customFormat="1" ht="21" customHeight="1" x14ac:dyDescent="0.2">
      <c r="A111" s="72">
        <v>2</v>
      </c>
      <c r="B111" s="137" t="s">
        <v>444</v>
      </c>
      <c r="C111" s="79" t="s">
        <v>336</v>
      </c>
      <c r="D111" s="71" t="s">
        <v>424</v>
      </c>
      <c r="E111" s="72"/>
      <c r="F111" s="72"/>
      <c r="G111" s="72"/>
      <c r="H111" s="72"/>
      <c r="I111" s="72"/>
      <c r="J111" s="72"/>
      <c r="K111" s="72"/>
      <c r="L111" s="77"/>
      <c r="M111" s="73" t="str">
        <f t="shared" si="11"/>
        <v/>
      </c>
      <c r="N111" s="73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s="74" customFormat="1" ht="21" customHeight="1" x14ac:dyDescent="0.2">
      <c r="A112" s="72">
        <v>2</v>
      </c>
      <c r="B112" s="137" t="s">
        <v>444</v>
      </c>
      <c r="C112" s="79" t="s">
        <v>336</v>
      </c>
      <c r="D112" s="71" t="s">
        <v>347</v>
      </c>
      <c r="E112" s="72"/>
      <c r="F112" s="72"/>
      <c r="G112" s="72"/>
      <c r="H112" s="72"/>
      <c r="I112" s="72"/>
      <c r="J112" s="72"/>
      <c r="K112" s="72"/>
      <c r="L112" s="77"/>
      <c r="M112" s="73" t="str">
        <f t="shared" si="11"/>
        <v/>
      </c>
      <c r="N112" s="149"/>
    </row>
    <row r="113" spans="1:25" s="74" customFormat="1" ht="21" customHeight="1" x14ac:dyDescent="0.2">
      <c r="A113" s="72">
        <v>3</v>
      </c>
      <c r="B113" s="84" t="s">
        <v>741</v>
      </c>
      <c r="C113" s="79">
        <v>73987</v>
      </c>
      <c r="D113" s="71" t="s">
        <v>742</v>
      </c>
      <c r="E113" s="71"/>
      <c r="F113" s="72"/>
      <c r="G113" s="72"/>
      <c r="H113" s="72"/>
      <c r="I113" s="72"/>
      <c r="J113" s="72"/>
      <c r="K113" s="72"/>
      <c r="L113" s="77"/>
      <c r="M113" s="73" t="str">
        <f t="shared" si="11"/>
        <v/>
      </c>
      <c r="N113" s="73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s="74" customFormat="1" ht="21" customHeight="1" x14ac:dyDescent="0.2">
      <c r="A114" s="72">
        <v>3</v>
      </c>
      <c r="B114" s="84" t="s">
        <v>741</v>
      </c>
      <c r="C114" s="79">
        <v>73986</v>
      </c>
      <c r="D114" s="71" t="s">
        <v>352</v>
      </c>
      <c r="E114" s="71"/>
      <c r="F114" s="72"/>
      <c r="G114" s="72"/>
      <c r="H114" s="72"/>
      <c r="I114" s="72"/>
      <c r="J114" s="72"/>
      <c r="K114" s="72"/>
      <c r="L114" s="77"/>
      <c r="M114" s="73" t="str">
        <f t="shared" si="11"/>
        <v/>
      </c>
      <c r="N114" s="149"/>
    </row>
    <row r="115" spans="1:25" s="74" customFormat="1" ht="21" customHeight="1" x14ac:dyDescent="0.2">
      <c r="A115" s="72">
        <v>3</v>
      </c>
      <c r="B115" s="84" t="s">
        <v>741</v>
      </c>
      <c r="C115" s="79">
        <v>73987</v>
      </c>
      <c r="D115" s="71" t="s">
        <v>448</v>
      </c>
      <c r="E115" s="71"/>
      <c r="F115" s="72"/>
      <c r="G115" s="72"/>
      <c r="H115" s="72"/>
      <c r="I115" s="72"/>
      <c r="J115" s="72"/>
      <c r="K115" s="72"/>
      <c r="L115" s="77"/>
      <c r="M115" s="73" t="str">
        <f t="shared" si="11"/>
        <v/>
      </c>
      <c r="N115" s="73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s="74" customFormat="1" ht="21" customHeight="1" x14ac:dyDescent="0.2">
      <c r="A116" s="72">
        <v>3</v>
      </c>
      <c r="B116" s="84" t="s">
        <v>741</v>
      </c>
      <c r="C116" s="79">
        <v>73988</v>
      </c>
      <c r="D116" s="71" t="s">
        <v>449</v>
      </c>
      <c r="E116" s="71"/>
      <c r="F116" s="72"/>
      <c r="G116" s="72"/>
      <c r="H116" s="72"/>
      <c r="I116" s="72"/>
      <c r="J116" s="72"/>
      <c r="K116" s="72"/>
      <c r="L116" s="77"/>
      <c r="M116" s="73" t="str">
        <f t="shared" si="11"/>
        <v/>
      </c>
      <c r="N116" s="149"/>
    </row>
    <row r="117" spans="1:25" ht="21" customHeight="1" x14ac:dyDescent="0.25">
      <c r="M117" s="10" t="str">
        <f t="shared" si="11"/>
        <v/>
      </c>
      <c r="N117" s="10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</sheetData>
  <autoFilter ref="A1:M116" xr:uid="{00000000-0009-0000-0000-000001000000}"/>
  <dataValidations count="16">
    <dataValidation type="list" allowBlank="1" showInputMessage="1" showErrorMessage="1" sqref="H2:J95" xr:uid="{00000000-0002-0000-0100-000000000000}">
      <formula1>"In,Out,No Cxn,Stuck"</formula1>
    </dataValidation>
    <dataValidation type="list" allowBlank="1" showInputMessage="1" showErrorMessage="1" sqref="K2:K95" xr:uid="{00000000-0002-0000-0100-000001000000}">
      <formula1>"Missing,Broken,Replaced"</formula1>
    </dataValidation>
    <dataValidation type="list" allowBlank="1" showInputMessage="1" showErrorMessage="1" sqref="G2:G95" xr:uid="{00000000-0002-0000-0100-000002000000}">
      <formula1>"Loose,Missing"</formula1>
    </dataValidation>
    <dataValidation type="list" showInputMessage="1" showErrorMessage="1" sqref="E2:E95" xr:uid="{00000000-0002-0000-0100-000003000000}">
      <formula1>"In,Out,Loose, ,"</formula1>
    </dataValidation>
    <dataValidation type="list" allowBlank="1" showInputMessage="1" showErrorMessage="1" sqref="F2:F95" xr:uid="{00000000-0002-0000-0100-000004000000}">
      <formula1>"Loose,Missing,Broken"</formula1>
    </dataValidation>
    <dataValidation allowBlank="1" showInputMessage="1" showErrorMessage="1" promptTitle="RM FP" prompt="Remount faceplate" sqref="Y1" xr:uid="{00000000-0002-0000-0100-000005000000}"/>
    <dataValidation allowBlank="1" showInputMessage="1" showErrorMessage="1" promptTitle="DNLG" prompt="Data Link No Good" sqref="X1" xr:uid="{00000000-0002-0000-0100-000006000000}"/>
    <dataValidation allowBlank="1" showInputMessage="1" showErrorMessage="1" promptTitle="DLG" prompt="Data Link Good" sqref="W1" xr:uid="{00000000-0002-0000-0100-000007000000}"/>
    <dataValidation allowBlank="1" showInputMessage="1" showErrorMessage="1" promptTitle="DTNG" prompt="Dial Tone No Good" sqref="V1" xr:uid="{00000000-0002-0000-0100-000008000000}"/>
    <dataValidation allowBlank="1" showInputMessage="1" showErrorMessage="1" promptTitle="DTG" prompt="Dial Tone Good" sqref="U1" xr:uid="{00000000-0002-0000-0100-000009000000}"/>
    <dataValidation allowBlank="1" showInputMessage="1" showErrorMessage="1" promptTitle="RI" prompt="Reinsert" sqref="T1" xr:uid="{00000000-0002-0000-0100-00000A000000}"/>
    <dataValidation allowBlank="1" showInputMessage="1" showErrorMessage="1" promptTitle="NVI" prompt="New Voice Jack" sqref="S1" xr:uid="{00000000-0002-0000-0100-00000B000000}"/>
    <dataValidation allowBlank="1" showInputMessage="1" showErrorMessage="1" promptTitle="NDJ" prompt="New Data Jack" sqref="R1" xr:uid="{00000000-0002-0000-0100-00000C000000}"/>
    <dataValidation allowBlank="1" showInputMessage="1" showErrorMessage="1" promptTitle="NFI" prompt="New F Insert" sqref="Q1" xr:uid="{00000000-0002-0000-0100-00000D000000}"/>
    <dataValidation allowBlank="1" showInputMessage="1" showErrorMessage="1" promptTitle="NFP" prompt="New Face Plate" sqref="P1" xr:uid="{00000000-0002-0000-0100-00000E000000}"/>
    <dataValidation allowBlank="1" showDropDown="1" showInputMessage="1" showErrorMessage="1" promptTitle="RM BX" prompt="Remount Box" sqref="O1" xr:uid="{00000000-0002-0000-0100-00000F000000}"/>
  </dataValidations>
  <pageMargins left="0" right="0.5" top="0.5" bottom="0.75" header="0.25" footer="0.25"/>
  <pageSetup pageOrder="overThenDown" orientation="landscape" r:id="rId1"/>
  <headerFooter alignWithMargins="0">
    <oddHeader>&amp;CDutch - Beverwyck (BG)&amp;RDorm Jack Repairs Assessment 2017</oddHeader>
    <oddFooter>&amp;LCODES:&amp;C&amp;"Book Antiqua,Bold"Loose;  Missing;  Pushed IN;  Pulled OUT;  B=Broken; No Cxn = No Connection; Stuck = Item is stuck in jack
Page &amp;P of &amp;N&amp;RBeverwyck Hall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3"/>
  <sheetViews>
    <sheetView zoomScaleNormal="100" zoomScaleSheetLayoutView="100" zoomScalePageLayoutView="112" workbookViewId="0">
      <pane ySplit="1" topLeftCell="A2" activePane="bottomLeft" state="frozen"/>
      <selection activeCell="I89" sqref="I89"/>
      <selection pane="bottomLeft" activeCell="D91" sqref="D91"/>
    </sheetView>
  </sheetViews>
  <sheetFormatPr defaultRowHeight="21" customHeight="1" x14ac:dyDescent="0.25"/>
  <cols>
    <col min="1" max="1" width="5.75" style="7" bestFit="1" customWidth="1"/>
    <col min="2" max="2" width="7.625" customWidth="1"/>
    <col min="3" max="3" width="5.25" bestFit="1" customWidth="1"/>
    <col min="4" max="4" width="8.125" customWidth="1"/>
    <col min="5" max="11" width="8.125" style="7" customWidth="1"/>
    <col min="12" max="12" width="9.625" customWidth="1"/>
    <col min="13" max="13" width="9.625" style="34" customWidth="1"/>
    <col min="14" max="14" width="12.5" style="34" customWidth="1"/>
    <col min="15" max="15" width="5.12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875" customWidth="1"/>
    <col min="21" max="21" width="4.375" bestFit="1" customWidth="1"/>
    <col min="22" max="22" width="3.5" customWidth="1"/>
    <col min="23" max="23" width="4.25" bestFit="1" customWidth="1"/>
    <col min="24" max="24" width="5.625" bestFit="1" customWidth="1"/>
    <col min="25" max="25" width="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57">
        <v>1</v>
      </c>
      <c r="B2" s="13" t="s">
        <v>750</v>
      </c>
      <c r="C2" s="62" t="s">
        <v>749</v>
      </c>
      <c r="D2" s="13" t="s">
        <v>336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3" t="s">
        <v>750</v>
      </c>
      <c r="C3" s="62" t="s">
        <v>751</v>
      </c>
      <c r="D3" s="13" t="s">
        <v>336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3" t="s">
        <v>750</v>
      </c>
      <c r="C4" s="62" t="s">
        <v>769</v>
      </c>
      <c r="D4" s="13" t="s">
        <v>336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3" t="s">
        <v>456</v>
      </c>
      <c r="C5" s="62" t="s">
        <v>745</v>
      </c>
      <c r="D5" s="13" t="s">
        <v>336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3" t="s">
        <v>768</v>
      </c>
      <c r="C6" s="62" t="s">
        <v>767</v>
      </c>
      <c r="D6" s="13" t="s">
        <v>337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13" t="s">
        <v>1016</v>
      </c>
      <c r="C7" s="62" t="s">
        <v>743</v>
      </c>
      <c r="D7" s="13" t="s">
        <v>337</v>
      </c>
      <c r="E7" s="10"/>
      <c r="F7" s="10"/>
      <c r="G7" s="10"/>
      <c r="H7" s="10" t="s">
        <v>1368</v>
      </c>
      <c r="I7" s="10"/>
      <c r="J7" s="10"/>
      <c r="K7" s="10" t="s">
        <v>1377</v>
      </c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13" t="s">
        <v>1016</v>
      </c>
      <c r="C8" s="62" t="s">
        <v>336</v>
      </c>
      <c r="D8" s="13" t="s">
        <v>353</v>
      </c>
      <c r="E8" s="10"/>
      <c r="F8" s="10"/>
      <c r="G8" s="10"/>
      <c r="H8" s="10"/>
      <c r="I8" s="10"/>
      <c r="J8" s="10"/>
      <c r="K8" s="10"/>
      <c r="L8" s="9" t="s">
        <v>1386</v>
      </c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57">
        <v>1</v>
      </c>
      <c r="B9" s="13" t="s">
        <v>900</v>
      </c>
      <c r="C9" s="62" t="s">
        <v>336</v>
      </c>
      <c r="D9" s="13" t="s">
        <v>430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57">
        <v>1</v>
      </c>
      <c r="B10" s="13" t="s">
        <v>901</v>
      </c>
      <c r="C10" s="62" t="s">
        <v>336</v>
      </c>
      <c r="D10" s="13" t="s">
        <v>368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57">
        <v>1</v>
      </c>
      <c r="B11" s="13" t="s">
        <v>978</v>
      </c>
      <c r="C11" s="62" t="s">
        <v>336</v>
      </c>
      <c r="D11" s="13" t="s">
        <v>376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57">
        <v>1</v>
      </c>
      <c r="B12" s="13" t="s">
        <v>978</v>
      </c>
      <c r="C12" s="62" t="s">
        <v>760</v>
      </c>
      <c r="D12" s="13" t="s">
        <v>389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7">
        <v>1</v>
      </c>
      <c r="B13" s="13" t="s">
        <v>894</v>
      </c>
      <c r="C13" s="62" t="s">
        <v>336</v>
      </c>
      <c r="D13" s="13" t="s">
        <v>403</v>
      </c>
      <c r="E13" s="10"/>
      <c r="F13" s="10"/>
      <c r="G13" s="10"/>
      <c r="H13" s="10" t="s">
        <v>1368</v>
      </c>
      <c r="I13" s="10"/>
      <c r="J13" s="10"/>
      <c r="K13" s="10"/>
      <c r="L13" s="9"/>
      <c r="M13" s="10" t="str">
        <f t="shared" si="0"/>
        <v>YES</v>
      </c>
      <c r="N13" s="10" t="str">
        <f t="shared" si="1"/>
        <v>YES</v>
      </c>
      <c r="O13" s="5"/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7">
        <v>1</v>
      </c>
      <c r="B14" s="13" t="s">
        <v>895</v>
      </c>
      <c r="C14" s="62" t="s">
        <v>336</v>
      </c>
      <c r="D14" s="13" t="s">
        <v>431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7">
        <v>1</v>
      </c>
      <c r="B15" s="13" t="s">
        <v>979</v>
      </c>
      <c r="C15" s="62" t="s">
        <v>336</v>
      </c>
      <c r="D15" s="13" t="s">
        <v>416</v>
      </c>
      <c r="E15" s="10"/>
      <c r="F15" s="10"/>
      <c r="G15" s="10"/>
      <c r="H15" s="10"/>
      <c r="I15" s="10"/>
      <c r="J15" s="10"/>
      <c r="K15" s="10"/>
      <c r="L15" s="9"/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7">
        <v>1</v>
      </c>
      <c r="B16" s="15" t="s">
        <v>979</v>
      </c>
      <c r="C16" s="63" t="s">
        <v>747</v>
      </c>
      <c r="D16" s="15" t="s">
        <v>339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57">
        <v>1</v>
      </c>
      <c r="B17" s="13" t="s">
        <v>980</v>
      </c>
      <c r="C17" s="62" t="s">
        <v>336</v>
      </c>
      <c r="D17" s="13" t="s">
        <v>354</v>
      </c>
      <c r="E17" s="10"/>
      <c r="F17" s="10"/>
      <c r="G17" s="10"/>
      <c r="H17" s="10"/>
      <c r="I17" s="10"/>
      <c r="J17" s="10"/>
      <c r="K17" s="10"/>
      <c r="L17" s="9" t="s">
        <v>1386</v>
      </c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57">
        <v>1</v>
      </c>
      <c r="B18" s="13" t="s">
        <v>981</v>
      </c>
      <c r="C18" s="62" t="s">
        <v>336</v>
      </c>
      <c r="D18" s="13" t="s">
        <v>369</v>
      </c>
      <c r="E18" s="10" t="s">
        <v>1369</v>
      </c>
      <c r="F18" s="10"/>
      <c r="G18" s="10"/>
      <c r="H18" s="10" t="s">
        <v>1368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</row>
    <row r="19" spans="1:25" ht="21" customHeight="1" x14ac:dyDescent="0.25">
      <c r="A19" s="57">
        <v>1</v>
      </c>
      <c r="B19" s="13" t="s">
        <v>982</v>
      </c>
      <c r="C19" s="62" t="s">
        <v>336</v>
      </c>
      <c r="D19" s="13" t="s">
        <v>377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7">
        <v>1</v>
      </c>
      <c r="B20" s="13" t="s">
        <v>982</v>
      </c>
      <c r="C20" s="62" t="s">
        <v>752</v>
      </c>
      <c r="D20" s="13" t="s">
        <v>390</v>
      </c>
      <c r="E20" s="10"/>
      <c r="F20" s="10"/>
      <c r="G20" s="10"/>
      <c r="H20" s="10"/>
      <c r="I20" s="10"/>
      <c r="J20" s="10"/>
      <c r="K20" s="10"/>
      <c r="L20" s="9" t="s">
        <v>1386</v>
      </c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7">
        <v>1</v>
      </c>
      <c r="B21" s="13" t="s">
        <v>896</v>
      </c>
      <c r="C21" s="62" t="s">
        <v>336</v>
      </c>
      <c r="D21" s="13" t="s">
        <v>404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1</v>
      </c>
      <c r="B22" s="13" t="s">
        <v>897</v>
      </c>
      <c r="C22" s="62" t="s">
        <v>336</v>
      </c>
      <c r="D22" s="13" t="s">
        <v>417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1</v>
      </c>
      <c r="B23" s="13" t="s">
        <v>983</v>
      </c>
      <c r="C23" s="62" t="s">
        <v>336</v>
      </c>
      <c r="D23" s="13" t="s">
        <v>340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>
        <v>1</v>
      </c>
      <c r="P23" s="5"/>
      <c r="Q23" s="5"/>
      <c r="R23" s="5"/>
      <c r="S23" s="5"/>
      <c r="T23" s="5">
        <v>1</v>
      </c>
      <c r="U23" s="5"/>
      <c r="V23" s="5"/>
      <c r="W23" s="5"/>
      <c r="X23" s="5"/>
      <c r="Y23" s="5"/>
    </row>
    <row r="24" spans="1:25" ht="21" customHeight="1" x14ac:dyDescent="0.25">
      <c r="A24" s="57">
        <v>1</v>
      </c>
      <c r="B24" s="15" t="s">
        <v>983</v>
      </c>
      <c r="C24" s="63" t="s">
        <v>748</v>
      </c>
      <c r="D24" s="15" t="s">
        <v>355</v>
      </c>
      <c r="E24" s="10"/>
      <c r="F24" s="10"/>
      <c r="G24" s="10"/>
      <c r="H24" s="10"/>
      <c r="I24" s="10"/>
      <c r="J24" s="10"/>
      <c r="K24" s="10"/>
      <c r="L24" s="9" t="s">
        <v>1386</v>
      </c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7">
        <v>1</v>
      </c>
      <c r="B25" s="13" t="s">
        <v>984</v>
      </c>
      <c r="C25" s="62" t="s">
        <v>336</v>
      </c>
      <c r="D25" s="13" t="s">
        <v>378</v>
      </c>
      <c r="E25" s="10"/>
      <c r="F25" s="10"/>
      <c r="G25" s="10"/>
      <c r="H25" s="10"/>
      <c r="I25" s="10"/>
      <c r="J25" s="10"/>
      <c r="K25" s="10"/>
      <c r="L25" s="9" t="s">
        <v>1386</v>
      </c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7">
        <v>1</v>
      </c>
      <c r="B26" s="13" t="s">
        <v>984</v>
      </c>
      <c r="C26" s="62" t="s">
        <v>336</v>
      </c>
      <c r="D26" s="13" t="s">
        <v>391</v>
      </c>
      <c r="E26" s="10" t="s">
        <v>1369</v>
      </c>
      <c r="F26" s="10"/>
      <c r="G26" s="10"/>
      <c r="H26" s="10" t="s">
        <v>1368</v>
      </c>
      <c r="I26" s="10" t="s">
        <v>1368</v>
      </c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>
        <v>1</v>
      </c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ht="21" customHeight="1" x14ac:dyDescent="0.25">
      <c r="A27" s="57">
        <v>1</v>
      </c>
      <c r="B27" s="13" t="s">
        <v>985</v>
      </c>
      <c r="C27" s="62" t="s">
        <v>336</v>
      </c>
      <c r="D27" s="13" t="s">
        <v>437</v>
      </c>
      <c r="E27" s="10"/>
      <c r="F27" s="10"/>
      <c r="G27" s="10"/>
      <c r="H27" s="10"/>
      <c r="I27" s="10"/>
      <c r="J27" s="10"/>
      <c r="K27" s="10"/>
      <c r="L27" s="9" t="s">
        <v>1386</v>
      </c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7">
        <v>1</v>
      </c>
      <c r="B28" s="13" t="s">
        <v>325</v>
      </c>
      <c r="C28" s="62" t="s">
        <v>336</v>
      </c>
      <c r="D28" s="13" t="s">
        <v>442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57">
        <v>2</v>
      </c>
      <c r="B29" s="13" t="s">
        <v>988</v>
      </c>
      <c r="C29" s="62" t="s">
        <v>755</v>
      </c>
      <c r="D29" s="13" t="s">
        <v>357</v>
      </c>
      <c r="E29" s="10"/>
      <c r="F29" s="10"/>
      <c r="G29" s="10"/>
      <c r="H29" s="10"/>
      <c r="I29" s="10"/>
      <c r="J29" s="10"/>
      <c r="K29" s="10"/>
      <c r="L29" s="9" t="s">
        <v>1386</v>
      </c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57">
        <v>2</v>
      </c>
      <c r="B30" s="13" t="s">
        <v>988</v>
      </c>
      <c r="C30" s="62" t="s">
        <v>336</v>
      </c>
      <c r="D30" s="13" t="s">
        <v>379</v>
      </c>
      <c r="E30" s="10"/>
      <c r="F30" s="10"/>
      <c r="G30" s="10"/>
      <c r="H30" s="10"/>
      <c r="I30" s="10"/>
      <c r="J30" s="10"/>
      <c r="K30" s="10"/>
      <c r="L30" s="9" t="s">
        <v>1386</v>
      </c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57">
        <v>2</v>
      </c>
      <c r="B31" s="13" t="s">
        <v>902</v>
      </c>
      <c r="C31" s="62" t="s">
        <v>336</v>
      </c>
      <c r="D31" s="13" t="s">
        <v>393</v>
      </c>
      <c r="E31" s="10"/>
      <c r="F31" s="10"/>
      <c r="G31" s="10"/>
      <c r="H31" s="10"/>
      <c r="I31" s="10"/>
      <c r="J31" s="10"/>
      <c r="K31" s="10"/>
      <c r="L31" s="9" t="s">
        <v>1386</v>
      </c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57">
        <v>2</v>
      </c>
      <c r="B32" s="13" t="s">
        <v>903</v>
      </c>
      <c r="C32" s="62" t="s">
        <v>336</v>
      </c>
      <c r="D32" s="13" t="s">
        <v>407</v>
      </c>
      <c r="E32" s="10"/>
      <c r="F32" s="10"/>
      <c r="G32" s="10"/>
      <c r="H32" s="10"/>
      <c r="I32" s="10"/>
      <c r="J32" s="10"/>
      <c r="K32" s="10"/>
      <c r="L32" s="9" t="s">
        <v>1386</v>
      </c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7">
        <v>2</v>
      </c>
      <c r="B33" s="13" t="s">
        <v>989</v>
      </c>
      <c r="C33" s="62" t="s">
        <v>774</v>
      </c>
      <c r="D33" s="13" t="s">
        <v>420</v>
      </c>
      <c r="E33" s="10"/>
      <c r="F33" s="10"/>
      <c r="G33" s="10"/>
      <c r="H33" s="10"/>
      <c r="I33" s="10"/>
      <c r="J33" s="10"/>
      <c r="K33" s="10"/>
      <c r="L33" s="9" t="s">
        <v>1387</v>
      </c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7">
        <v>2</v>
      </c>
      <c r="B34" s="13" t="s">
        <v>989</v>
      </c>
      <c r="C34" s="62" t="s">
        <v>336</v>
      </c>
      <c r="D34" s="13" t="s">
        <v>343</v>
      </c>
      <c r="E34" s="10"/>
      <c r="F34" s="10"/>
      <c r="G34" s="10"/>
      <c r="H34" s="10" t="s">
        <v>1368</v>
      </c>
      <c r="I34" s="10"/>
      <c r="J34" s="10"/>
      <c r="K34" s="10"/>
      <c r="L34" s="9"/>
      <c r="M34" s="10" t="str">
        <f t="shared" si="0"/>
        <v>YES</v>
      </c>
      <c r="N34" s="10" t="str">
        <f t="shared" si="1"/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ht="21" customHeight="1" x14ac:dyDescent="0.25">
      <c r="A35" s="57">
        <v>2</v>
      </c>
      <c r="B35" s="13" t="s">
        <v>847</v>
      </c>
      <c r="C35" s="62" t="s">
        <v>336</v>
      </c>
      <c r="D35" s="13" t="s">
        <v>432</v>
      </c>
      <c r="E35" s="10"/>
      <c r="F35" s="10"/>
      <c r="G35" s="10"/>
      <c r="H35" s="10"/>
      <c r="I35" s="10"/>
      <c r="J35" s="10"/>
      <c r="K35" s="10"/>
      <c r="L35" s="9" t="s">
        <v>1386</v>
      </c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7">
        <v>2</v>
      </c>
      <c r="B36" s="13" t="s">
        <v>917</v>
      </c>
      <c r="C36" s="62" t="s">
        <v>336</v>
      </c>
      <c r="D36" s="13" t="s">
        <v>358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57">
        <v>2</v>
      </c>
      <c r="B37" s="13" t="s">
        <v>990</v>
      </c>
      <c r="C37" s="62" t="s">
        <v>336</v>
      </c>
      <c r="D37" s="13" t="s">
        <v>371</v>
      </c>
      <c r="E37" s="10"/>
      <c r="F37" s="10"/>
      <c r="G37" s="10"/>
      <c r="H37" s="10"/>
      <c r="I37" s="10"/>
      <c r="J37" s="10"/>
      <c r="K37" s="10"/>
      <c r="L37" s="9" t="s">
        <v>1386</v>
      </c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57">
        <v>2</v>
      </c>
      <c r="B38" s="13" t="s">
        <v>990</v>
      </c>
      <c r="C38" s="62" t="s">
        <v>746</v>
      </c>
      <c r="D38" s="13" t="s">
        <v>380</v>
      </c>
      <c r="E38" s="10"/>
      <c r="F38" s="10"/>
      <c r="G38" s="10"/>
      <c r="H38" s="10"/>
      <c r="I38" s="10"/>
      <c r="J38" s="10"/>
      <c r="K38" s="10"/>
      <c r="L38" s="9" t="s">
        <v>1386</v>
      </c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7">
        <v>2</v>
      </c>
      <c r="B39" s="13" t="s">
        <v>905</v>
      </c>
      <c r="C39" s="62" t="s">
        <v>336</v>
      </c>
      <c r="D39" s="13" t="s">
        <v>394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7">
        <v>2</v>
      </c>
      <c r="B40" s="13" t="s">
        <v>906</v>
      </c>
      <c r="C40" s="62" t="s">
        <v>336</v>
      </c>
      <c r="D40" s="13" t="s">
        <v>433</v>
      </c>
      <c r="E40" s="10"/>
      <c r="F40" s="10"/>
      <c r="G40" s="10"/>
      <c r="H40" s="10" t="s">
        <v>1368</v>
      </c>
      <c r="I40" s="10"/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57">
        <v>2</v>
      </c>
      <c r="B41" s="13" t="s">
        <v>991</v>
      </c>
      <c r="C41" s="62" t="s">
        <v>336</v>
      </c>
      <c r="D41" s="13" t="s">
        <v>408</v>
      </c>
      <c r="E41" s="10"/>
      <c r="F41" s="10"/>
      <c r="G41" s="10"/>
      <c r="H41" s="10"/>
      <c r="I41" s="10"/>
      <c r="J41" s="10"/>
      <c r="K41" s="10"/>
      <c r="L41" s="9" t="s">
        <v>1386</v>
      </c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7">
        <v>2</v>
      </c>
      <c r="B42" s="13" t="s">
        <v>991</v>
      </c>
      <c r="C42" s="62" t="s">
        <v>761</v>
      </c>
      <c r="D42" s="13" t="s">
        <v>421</v>
      </c>
      <c r="E42" s="10"/>
      <c r="F42" s="10"/>
      <c r="G42" s="10"/>
      <c r="H42" s="10"/>
      <c r="I42" s="10"/>
      <c r="J42" s="10"/>
      <c r="K42" s="10"/>
      <c r="L42" s="9" t="s">
        <v>1386</v>
      </c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7">
        <v>2</v>
      </c>
      <c r="B43" s="13" t="s">
        <v>919</v>
      </c>
      <c r="C43" s="62" t="s">
        <v>336</v>
      </c>
      <c r="D43" s="13" t="s">
        <v>344</v>
      </c>
      <c r="E43" s="10"/>
      <c r="F43" s="10"/>
      <c r="G43" s="10"/>
      <c r="H43" s="10" t="s">
        <v>1368</v>
      </c>
      <c r="I43" s="10"/>
      <c r="J43" s="10"/>
      <c r="K43" s="10"/>
      <c r="L43" s="9"/>
      <c r="M43" s="10" t="str">
        <f t="shared" si="0"/>
        <v>YES</v>
      </c>
      <c r="N43" s="10" t="str">
        <f t="shared" si="1"/>
        <v>YES</v>
      </c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</row>
    <row r="44" spans="1:25" ht="21" customHeight="1" x14ac:dyDescent="0.25">
      <c r="A44" s="57">
        <v>2</v>
      </c>
      <c r="B44" s="13" t="s">
        <v>920</v>
      </c>
      <c r="C44" s="62" t="s">
        <v>336</v>
      </c>
      <c r="D44" s="13" t="s">
        <v>359</v>
      </c>
      <c r="E44" s="10"/>
      <c r="F44" s="10"/>
      <c r="G44" s="10"/>
      <c r="H44" s="10" t="s">
        <v>1368</v>
      </c>
      <c r="I44" s="10"/>
      <c r="J44" s="10"/>
      <c r="K44" s="10"/>
      <c r="L44" s="9"/>
      <c r="M44" s="10" t="str">
        <f t="shared" si="0"/>
        <v>YES</v>
      </c>
      <c r="N44" s="10" t="str">
        <f t="shared" si="1"/>
        <v>YES</v>
      </c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</row>
    <row r="45" spans="1:25" ht="21" customHeight="1" x14ac:dyDescent="0.25">
      <c r="A45" s="57">
        <v>2</v>
      </c>
      <c r="B45" s="13" t="s">
        <v>992</v>
      </c>
      <c r="C45" s="62" t="s">
        <v>336</v>
      </c>
      <c r="D45" s="13" t="s">
        <v>381</v>
      </c>
      <c r="E45" s="10"/>
      <c r="F45" s="10"/>
      <c r="G45" s="10"/>
      <c r="H45" s="10"/>
      <c r="I45" s="10"/>
      <c r="J45" s="10"/>
      <c r="K45" s="10"/>
      <c r="L45" s="9" t="s">
        <v>1386</v>
      </c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7">
        <v>2</v>
      </c>
      <c r="B46" s="13" t="s">
        <v>992</v>
      </c>
      <c r="C46" s="62" t="s">
        <v>773</v>
      </c>
      <c r="D46" s="13" t="s">
        <v>395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7">
        <v>2</v>
      </c>
      <c r="B47" s="13" t="s">
        <v>993</v>
      </c>
      <c r="C47" s="62" t="s">
        <v>336</v>
      </c>
      <c r="D47" s="13" t="s">
        <v>438</v>
      </c>
      <c r="E47" s="10"/>
      <c r="F47" s="10"/>
      <c r="G47" s="10"/>
      <c r="H47" s="10" t="s">
        <v>1368</v>
      </c>
      <c r="I47" s="10"/>
      <c r="J47" s="10"/>
      <c r="K47" s="10"/>
      <c r="L47" s="9"/>
      <c r="M47" s="10" t="str">
        <f t="shared" si="0"/>
        <v>YES</v>
      </c>
      <c r="N47" s="10" t="str">
        <f t="shared" si="1"/>
        <v>YES</v>
      </c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</row>
    <row r="48" spans="1:25" ht="21" customHeight="1" x14ac:dyDescent="0.25">
      <c r="A48" s="57">
        <v>2</v>
      </c>
      <c r="B48" s="13" t="s">
        <v>993</v>
      </c>
      <c r="C48" s="62" t="s">
        <v>336</v>
      </c>
      <c r="D48" s="13" t="s">
        <v>422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7">
        <v>2</v>
      </c>
      <c r="B49" s="13" t="s">
        <v>995</v>
      </c>
      <c r="C49" s="62" t="s">
        <v>336</v>
      </c>
      <c r="D49" s="13" t="s">
        <v>345</v>
      </c>
      <c r="E49" s="10"/>
      <c r="F49" s="10"/>
      <c r="G49" s="10"/>
      <c r="H49" s="10" t="s">
        <v>1368</v>
      </c>
      <c r="I49" s="10"/>
      <c r="J49" s="10"/>
      <c r="K49" s="10"/>
      <c r="L49" s="9"/>
      <c r="M49" s="10" t="str">
        <f t="shared" si="0"/>
        <v>YES</v>
      </c>
      <c r="N49" s="10" t="str">
        <f t="shared" si="1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/>
      <c r="X49" s="5"/>
      <c r="Y49" s="5"/>
    </row>
    <row r="50" spans="1:25" ht="21" customHeight="1" x14ac:dyDescent="0.25">
      <c r="A50" s="57">
        <v>2</v>
      </c>
      <c r="B50" s="13" t="s">
        <v>995</v>
      </c>
      <c r="C50" s="62" t="s">
        <v>753</v>
      </c>
      <c r="D50" s="13" t="s">
        <v>360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57">
        <v>2</v>
      </c>
      <c r="B51" s="13" t="s">
        <v>996</v>
      </c>
      <c r="C51" s="62" t="s">
        <v>336</v>
      </c>
      <c r="D51" s="13" t="s">
        <v>372</v>
      </c>
      <c r="E51" s="10"/>
      <c r="F51" s="10"/>
      <c r="G51" s="10"/>
      <c r="H51" s="10" t="s">
        <v>1368</v>
      </c>
      <c r="I51" s="10"/>
      <c r="J51" s="10"/>
      <c r="K51" s="10"/>
      <c r="L51" s="9"/>
      <c r="M51" s="10" t="str">
        <f t="shared" si="0"/>
        <v>YES</v>
      </c>
      <c r="N51" s="10" t="str">
        <f t="shared" si="1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57">
        <v>2</v>
      </c>
      <c r="B52" s="13" t="s">
        <v>996</v>
      </c>
      <c r="C52" s="62" t="s">
        <v>336</v>
      </c>
      <c r="D52" s="13" t="s">
        <v>382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7">
        <v>2</v>
      </c>
      <c r="B53" s="13" t="s">
        <v>997</v>
      </c>
      <c r="C53" s="62" t="s">
        <v>336</v>
      </c>
      <c r="D53" s="13" t="s">
        <v>435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57">
        <v>2</v>
      </c>
      <c r="B54" s="13" t="s">
        <v>998</v>
      </c>
      <c r="C54" s="62" t="s">
        <v>757</v>
      </c>
      <c r="D54" s="13" t="s">
        <v>396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57">
        <v>2</v>
      </c>
      <c r="B55" s="13" t="s">
        <v>998</v>
      </c>
      <c r="C55" s="62" t="s">
        <v>336</v>
      </c>
      <c r="D55" s="13" t="s">
        <v>409</v>
      </c>
      <c r="E55" s="10" t="s">
        <v>1369</v>
      </c>
      <c r="F55" s="10"/>
      <c r="G55" s="10"/>
      <c r="H55" s="10"/>
      <c r="I55" s="10"/>
      <c r="J55" s="10"/>
      <c r="K55" s="10"/>
      <c r="L55" s="9"/>
      <c r="M55" s="10" t="str">
        <f t="shared" si="0"/>
        <v>YES</v>
      </c>
      <c r="N55" s="10" t="str">
        <f t="shared" si="1"/>
        <v>YES</v>
      </c>
      <c r="O55" s="5">
        <v>1</v>
      </c>
      <c r="P55" s="5"/>
      <c r="Q55" s="5"/>
      <c r="R55" s="5"/>
      <c r="S55" s="5"/>
      <c r="T55" s="5">
        <v>1</v>
      </c>
      <c r="U55" s="5"/>
      <c r="V55" s="5"/>
      <c r="W55" s="5"/>
      <c r="X55" s="5"/>
      <c r="Y55" s="5"/>
    </row>
    <row r="56" spans="1:25" ht="21" customHeight="1" x14ac:dyDescent="0.25">
      <c r="A56" s="57">
        <v>2</v>
      </c>
      <c r="B56" s="13" t="s">
        <v>999</v>
      </c>
      <c r="C56" s="62" t="s">
        <v>336</v>
      </c>
      <c r="D56" s="13" t="s">
        <v>423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57">
        <v>2</v>
      </c>
      <c r="B57" s="13" t="s">
        <v>1000</v>
      </c>
      <c r="C57" s="62" t="s">
        <v>336</v>
      </c>
      <c r="D57" s="13" t="s">
        <v>346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7">
        <v>2</v>
      </c>
      <c r="B58" s="13" t="s">
        <v>1000</v>
      </c>
      <c r="C58" s="62" t="s">
        <v>336</v>
      </c>
      <c r="D58" s="13" t="s">
        <v>361</v>
      </c>
      <c r="E58" s="10"/>
      <c r="F58" s="10"/>
      <c r="G58" s="10"/>
      <c r="H58" s="10" t="s">
        <v>1368</v>
      </c>
      <c r="I58" s="10" t="s">
        <v>1368</v>
      </c>
      <c r="J58" s="10"/>
      <c r="K58" s="10"/>
      <c r="L58" s="9"/>
      <c r="M58" s="10" t="str">
        <f t="shared" si="0"/>
        <v>YES</v>
      </c>
      <c r="N58" s="10" t="str">
        <f t="shared" si="1"/>
        <v>YES</v>
      </c>
      <c r="O58" s="5"/>
      <c r="P58" s="5"/>
      <c r="Q58" s="5"/>
      <c r="R58" s="5"/>
      <c r="S58" s="5"/>
      <c r="T58" s="5">
        <v>1</v>
      </c>
      <c r="U58" s="5"/>
      <c r="V58" s="5"/>
      <c r="W58" s="5"/>
      <c r="X58" s="5"/>
      <c r="Y58" s="5"/>
    </row>
    <row r="59" spans="1:25" ht="21" customHeight="1" x14ac:dyDescent="0.25">
      <c r="A59" s="57">
        <v>2</v>
      </c>
      <c r="B59" s="13" t="s">
        <v>915</v>
      </c>
      <c r="C59" s="62" t="s">
        <v>756</v>
      </c>
      <c r="D59" s="13" t="s">
        <v>434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57">
        <v>2</v>
      </c>
      <c r="B60" s="13" t="s">
        <v>915</v>
      </c>
      <c r="C60" s="62" t="s">
        <v>336</v>
      </c>
      <c r="D60" s="13" t="s">
        <v>383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0"/>
        <v/>
      </c>
      <c r="N60" s="10" t="str">
        <f t="shared" si="1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57">
        <v>2</v>
      </c>
      <c r="B61" s="13" t="s">
        <v>915</v>
      </c>
      <c r="C61" s="62" t="s">
        <v>336</v>
      </c>
      <c r="D61" s="13" t="s">
        <v>397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7">
        <v>2</v>
      </c>
      <c r="B62" s="13" t="s">
        <v>916</v>
      </c>
      <c r="C62" s="62" t="s">
        <v>336</v>
      </c>
      <c r="D62" s="13" t="s">
        <v>410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7">
        <v>2</v>
      </c>
      <c r="B63" s="13" t="s">
        <v>325</v>
      </c>
      <c r="C63" s="62" t="s">
        <v>336</v>
      </c>
      <c r="D63" s="13" t="s">
        <v>424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57">
        <v>2</v>
      </c>
      <c r="B64" s="13" t="s">
        <v>325</v>
      </c>
      <c r="C64" s="62" t="s">
        <v>336</v>
      </c>
      <c r="D64" s="13" t="s">
        <v>347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7">
        <v>3</v>
      </c>
      <c r="B65" s="13" t="s">
        <v>1002</v>
      </c>
      <c r="C65" s="62" t="s">
        <v>772</v>
      </c>
      <c r="D65" s="13" t="s">
        <v>384</v>
      </c>
      <c r="E65" s="10"/>
      <c r="F65" s="10"/>
      <c r="G65" s="10"/>
      <c r="H65" s="10"/>
      <c r="I65" s="10"/>
      <c r="J65" s="10"/>
      <c r="K65" s="10"/>
      <c r="L65" s="9" t="s">
        <v>1388</v>
      </c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57">
        <v>3</v>
      </c>
      <c r="B66" s="13" t="s">
        <v>1002</v>
      </c>
      <c r="C66" s="62" t="s">
        <v>336</v>
      </c>
      <c r="D66" s="13" t="s">
        <v>398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7">
        <v>3</v>
      </c>
      <c r="B67" s="13" t="s">
        <v>921</v>
      </c>
      <c r="C67" s="62" t="s">
        <v>336</v>
      </c>
      <c r="D67" s="13" t="s">
        <v>411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98" si="2">IF(AND(ISBLANK(E67),ISBLANK(F67),ISBLANK(G67),ISBLANK(H67),ISBLANK(I67),ISBLANK(J67)),"","YES")</f>
        <v/>
      </c>
      <c r="N67" s="10" t="str">
        <f t="shared" ref="N67:N98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57">
        <v>3</v>
      </c>
      <c r="B68" s="13" t="s">
        <v>922</v>
      </c>
      <c r="C68" s="62" t="s">
        <v>336</v>
      </c>
      <c r="D68" s="13" t="s">
        <v>425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7">
        <v>3</v>
      </c>
      <c r="B69" s="13" t="s">
        <v>1003</v>
      </c>
      <c r="C69" s="62" t="s">
        <v>744</v>
      </c>
      <c r="D69" s="13" t="s">
        <v>348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57">
        <v>3</v>
      </c>
      <c r="B70" s="13" t="s">
        <v>1003</v>
      </c>
      <c r="C70" s="62" t="s">
        <v>336</v>
      </c>
      <c r="D70" s="13" t="s">
        <v>363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57">
        <v>3</v>
      </c>
      <c r="B71" s="13" t="s">
        <v>848</v>
      </c>
      <c r="C71" s="62" t="s">
        <v>336</v>
      </c>
      <c r="D71" s="13" t="s">
        <v>436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57">
        <v>3</v>
      </c>
      <c r="B72" s="13" t="s">
        <v>924</v>
      </c>
      <c r="C72" s="62" t="s">
        <v>336</v>
      </c>
      <c r="D72" s="13" t="s">
        <v>385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25">
      <c r="A73" s="57">
        <v>3</v>
      </c>
      <c r="B73" s="13" t="s">
        <v>1004</v>
      </c>
      <c r="C73" s="62" t="s">
        <v>336</v>
      </c>
      <c r="D73" s="13" t="s">
        <v>399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57">
        <v>3</v>
      </c>
      <c r="B74" s="13" t="s">
        <v>1004</v>
      </c>
      <c r="C74" s="62" t="s">
        <v>762</v>
      </c>
      <c r="D74" s="13" t="s">
        <v>412</v>
      </c>
      <c r="E74" s="10"/>
      <c r="F74" s="10"/>
      <c r="G74" s="10"/>
      <c r="H74" s="10"/>
      <c r="I74" s="10"/>
      <c r="J74" s="10"/>
      <c r="K74" s="10"/>
      <c r="L74" s="9" t="s">
        <v>1386</v>
      </c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57">
        <v>3</v>
      </c>
      <c r="B75" s="13" t="s">
        <v>926</v>
      </c>
      <c r="C75" s="62" t="s">
        <v>336</v>
      </c>
      <c r="D75" s="13" t="s">
        <v>426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57">
        <v>3</v>
      </c>
      <c r="B76" s="13" t="s">
        <v>927</v>
      </c>
      <c r="C76" s="62" t="s">
        <v>336</v>
      </c>
      <c r="D76" s="13" t="s">
        <v>439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57">
        <v>3</v>
      </c>
      <c r="B77" s="13" t="s">
        <v>1005</v>
      </c>
      <c r="C77" s="62" t="s">
        <v>336</v>
      </c>
      <c r="D77" s="13" t="s">
        <v>349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57">
        <v>3</v>
      </c>
      <c r="B78" s="13" t="s">
        <v>1005</v>
      </c>
      <c r="C78" s="62" t="s">
        <v>770</v>
      </c>
      <c r="D78" s="13" t="s">
        <v>364</v>
      </c>
      <c r="E78" s="10"/>
      <c r="F78" s="10"/>
      <c r="G78" s="10"/>
      <c r="H78" s="10"/>
      <c r="I78" s="10"/>
      <c r="J78" s="10"/>
      <c r="K78" s="10"/>
      <c r="L78" s="9" t="s">
        <v>1386</v>
      </c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7">
        <v>3</v>
      </c>
      <c r="B79" s="13" t="s">
        <v>929</v>
      </c>
      <c r="C79" s="62" t="s">
        <v>336</v>
      </c>
      <c r="D79" s="13" t="s">
        <v>374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57">
        <v>3</v>
      </c>
      <c r="B80" s="13" t="s">
        <v>930</v>
      </c>
      <c r="C80" s="62" t="s">
        <v>336</v>
      </c>
      <c r="D80" s="13" t="s">
        <v>386</v>
      </c>
      <c r="E80" s="10"/>
      <c r="F80" s="10"/>
      <c r="G80" s="10"/>
      <c r="H80" s="10"/>
      <c r="I80" s="10"/>
      <c r="J80" s="10"/>
      <c r="K80" s="10"/>
      <c r="L80" s="9" t="s">
        <v>1386</v>
      </c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7">
        <v>3</v>
      </c>
      <c r="B81" s="13" t="s">
        <v>1006</v>
      </c>
      <c r="C81" s="62" t="s">
        <v>336</v>
      </c>
      <c r="D81" s="13" t="s">
        <v>400</v>
      </c>
      <c r="E81" s="10"/>
      <c r="F81" s="10"/>
      <c r="G81" s="10"/>
      <c r="H81" s="10"/>
      <c r="I81" s="10"/>
      <c r="J81" s="10"/>
      <c r="K81" s="10"/>
      <c r="L81" s="9" t="s">
        <v>1386</v>
      </c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7">
        <v>3</v>
      </c>
      <c r="B82" s="13" t="s">
        <v>1006</v>
      </c>
      <c r="C82" s="62" t="s">
        <v>758</v>
      </c>
      <c r="D82" s="13" t="s">
        <v>413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57">
        <v>3</v>
      </c>
      <c r="B83" s="13" t="s">
        <v>1007</v>
      </c>
      <c r="C83" s="62" t="s">
        <v>336</v>
      </c>
      <c r="D83" s="13" t="s">
        <v>427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57">
        <v>3</v>
      </c>
      <c r="B84" s="13" t="s">
        <v>1008</v>
      </c>
      <c r="C84" s="62" t="s">
        <v>336</v>
      </c>
      <c r="D84" s="13" t="s">
        <v>350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57">
        <v>3</v>
      </c>
      <c r="B85" s="13" t="s">
        <v>1009</v>
      </c>
      <c r="C85" s="62" t="s">
        <v>336</v>
      </c>
      <c r="D85" s="13" t="s">
        <v>365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2"/>
        <v/>
      </c>
      <c r="N85" s="10" t="str">
        <f t="shared" si="3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customHeight="1" x14ac:dyDescent="0.25">
      <c r="A86" s="57">
        <v>3</v>
      </c>
      <c r="B86" s="13" t="s">
        <v>1009</v>
      </c>
      <c r="C86" s="62" t="s">
        <v>771</v>
      </c>
      <c r="D86" s="13" t="s">
        <v>387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57">
        <v>3</v>
      </c>
      <c r="B87" s="13" t="s">
        <v>1009</v>
      </c>
      <c r="C87" s="62" t="s">
        <v>336</v>
      </c>
      <c r="D87" s="13" t="s">
        <v>401</v>
      </c>
      <c r="E87" s="10"/>
      <c r="F87" s="10"/>
      <c r="G87" s="10"/>
      <c r="H87" s="10"/>
      <c r="I87" s="10"/>
      <c r="J87" s="10"/>
      <c r="K87" s="10"/>
      <c r="L87" s="9" t="s">
        <v>1389</v>
      </c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57">
        <v>3</v>
      </c>
      <c r="B88" s="13" t="s">
        <v>1010</v>
      </c>
      <c r="C88" s="62" t="s">
        <v>336</v>
      </c>
      <c r="D88" s="13" t="s">
        <v>414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7">
        <v>3</v>
      </c>
      <c r="B89" s="13" t="s">
        <v>1011</v>
      </c>
      <c r="C89" s="62" t="s">
        <v>336</v>
      </c>
      <c r="D89" s="13" t="s">
        <v>440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7">
        <v>3</v>
      </c>
      <c r="B90" s="13" t="s">
        <v>1012</v>
      </c>
      <c r="C90" s="62" t="s">
        <v>754</v>
      </c>
      <c r="D90" s="13" t="s">
        <v>428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57">
        <v>3</v>
      </c>
      <c r="B91" s="13" t="s">
        <v>1012</v>
      </c>
      <c r="C91" s="62" t="s">
        <v>336</v>
      </c>
      <c r="D91" s="13" t="s">
        <v>351</v>
      </c>
      <c r="E91" s="10"/>
      <c r="F91" s="10"/>
      <c r="G91" s="10"/>
      <c r="H91" s="10"/>
      <c r="I91" s="10" t="s">
        <v>1368</v>
      </c>
      <c r="J91" s="10" t="s">
        <v>1368</v>
      </c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57">
        <v>3</v>
      </c>
      <c r="B92" s="13" t="s">
        <v>1013</v>
      </c>
      <c r="C92" s="62" t="s">
        <v>336</v>
      </c>
      <c r="D92" s="13" t="s">
        <v>366</v>
      </c>
      <c r="E92" s="10"/>
      <c r="F92" s="10"/>
      <c r="G92" s="10"/>
      <c r="H92" s="10" t="s">
        <v>1368</v>
      </c>
      <c r="I92" s="10"/>
      <c r="J92" s="10"/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ht="21" customHeight="1" x14ac:dyDescent="0.25">
      <c r="A93" s="57">
        <v>3</v>
      </c>
      <c r="B93" s="13" t="s">
        <v>1014</v>
      </c>
      <c r="C93" s="62" t="s">
        <v>336</v>
      </c>
      <c r="D93" s="13" t="s">
        <v>375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7">
        <v>3</v>
      </c>
      <c r="B94" s="13" t="s">
        <v>1014</v>
      </c>
      <c r="C94" s="62" t="s">
        <v>336</v>
      </c>
      <c r="D94" s="13" t="s">
        <v>388</v>
      </c>
      <c r="E94" s="10" t="s">
        <v>1369</v>
      </c>
      <c r="F94" s="10"/>
      <c r="G94" s="10"/>
      <c r="H94" s="10"/>
      <c r="I94" s="10" t="s">
        <v>1368</v>
      </c>
      <c r="J94" s="10"/>
      <c r="K94" s="10"/>
      <c r="L94" s="9"/>
      <c r="M94" s="10" t="str">
        <f t="shared" si="2"/>
        <v>YES</v>
      </c>
      <c r="N94" s="10" t="str">
        <f t="shared" si="3"/>
        <v>YES</v>
      </c>
      <c r="O94" s="5">
        <v>1</v>
      </c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57">
        <v>3</v>
      </c>
      <c r="B95" s="13" t="s">
        <v>1015</v>
      </c>
      <c r="C95" s="62" t="s">
        <v>759</v>
      </c>
      <c r="D95" s="13" t="s">
        <v>441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57">
        <v>3</v>
      </c>
      <c r="B96" s="13" t="s">
        <v>1015</v>
      </c>
      <c r="C96" s="62" t="s">
        <v>336</v>
      </c>
      <c r="D96" s="13" t="s">
        <v>402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7">
        <v>3</v>
      </c>
      <c r="B97" s="13" t="s">
        <v>931</v>
      </c>
      <c r="C97" s="62" t="s">
        <v>336</v>
      </c>
      <c r="D97" s="13" t="s">
        <v>415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ht="21" customHeight="1" x14ac:dyDescent="0.25">
      <c r="A98" s="57">
        <v>3</v>
      </c>
      <c r="B98" s="13" t="s">
        <v>932</v>
      </c>
      <c r="C98" s="62" t="s">
        <v>336</v>
      </c>
      <c r="D98" s="13" t="s">
        <v>429</v>
      </c>
      <c r="E98" s="10"/>
      <c r="F98" s="10"/>
      <c r="G98" s="10"/>
      <c r="H98" s="10" t="s">
        <v>1368</v>
      </c>
      <c r="I98" s="10"/>
      <c r="J98" s="10"/>
      <c r="K98" s="10"/>
      <c r="L98" s="9"/>
      <c r="M98" s="10" t="str">
        <f t="shared" si="2"/>
        <v>YES</v>
      </c>
      <c r="N98" s="10" t="str">
        <f t="shared" si="3"/>
        <v>YES</v>
      </c>
      <c r="O98" s="77"/>
      <c r="P98" s="77"/>
      <c r="Q98" s="77"/>
      <c r="R98" s="77"/>
      <c r="S98" s="77"/>
      <c r="T98" s="77">
        <v>1</v>
      </c>
      <c r="U98" s="77"/>
      <c r="V98" s="77"/>
      <c r="W98" s="77"/>
      <c r="X98" s="77"/>
      <c r="Y98" s="77"/>
    </row>
    <row r="99" spans="1:25" ht="21" customHeight="1" x14ac:dyDescent="0.3">
      <c r="A99" s="58">
        <f>SUBTOTAL(103,A2:A98)</f>
        <v>97</v>
      </c>
      <c r="B99" s="52"/>
      <c r="C99" s="53"/>
      <c r="D99" s="54"/>
      <c r="E99" s="51">
        <f t="shared" ref="E99:K99" si="4">COUNTA(E2:E98)</f>
        <v>4</v>
      </c>
      <c r="F99" s="51">
        <f t="shared" si="4"/>
        <v>0</v>
      </c>
      <c r="G99" s="51">
        <f t="shared" si="4"/>
        <v>0</v>
      </c>
      <c r="H99" s="51">
        <f t="shared" si="4"/>
        <v>15</v>
      </c>
      <c r="I99" s="51">
        <f t="shared" si="4"/>
        <v>4</v>
      </c>
      <c r="J99" s="51">
        <f t="shared" si="4"/>
        <v>1</v>
      </c>
      <c r="K99" s="51">
        <f t="shared" si="4"/>
        <v>1</v>
      </c>
      <c r="L99" s="14"/>
      <c r="M99" s="51">
        <f t="shared" ref="M99:N99" si="5">COUNTIF(M2:M95,"YES")</f>
        <v>17</v>
      </c>
      <c r="N99" s="51">
        <f t="shared" si="5"/>
        <v>17</v>
      </c>
      <c r="O99" s="51">
        <f>SUM(O2:O98)</f>
        <v>4</v>
      </c>
      <c r="P99" s="51">
        <f t="shared" ref="P99:Y99" si="6">SUM(P2:P98)</f>
        <v>2</v>
      </c>
      <c r="Q99" s="51">
        <f t="shared" si="6"/>
        <v>0</v>
      </c>
      <c r="R99" s="51">
        <f t="shared" si="6"/>
        <v>0</v>
      </c>
      <c r="S99" s="51">
        <f t="shared" si="6"/>
        <v>0</v>
      </c>
      <c r="T99" s="51">
        <f t="shared" si="6"/>
        <v>15</v>
      </c>
      <c r="U99" s="51">
        <f t="shared" si="6"/>
        <v>0</v>
      </c>
      <c r="V99" s="51">
        <f t="shared" si="6"/>
        <v>0</v>
      </c>
      <c r="W99" s="51">
        <f t="shared" si="6"/>
        <v>0</v>
      </c>
      <c r="X99" s="51">
        <f t="shared" si="6"/>
        <v>0</v>
      </c>
      <c r="Y99" s="51">
        <f t="shared" si="6"/>
        <v>0</v>
      </c>
    </row>
    <row r="100" spans="1:25" ht="21" customHeight="1" x14ac:dyDescent="0.3">
      <c r="A100" s="125"/>
      <c r="B100" s="48"/>
      <c r="C100" s="143"/>
      <c r="D100" s="48" t="s">
        <v>1375</v>
      </c>
      <c r="E100" s="144"/>
      <c r="F100" s="145"/>
      <c r="G100" s="144"/>
      <c r="H100" s="51">
        <f>COUNTIF(H2:H98,"No Cxn")</f>
        <v>0</v>
      </c>
      <c r="I100" s="51">
        <f t="shared" ref="I100:J100" si="7">COUNTIF(I2:I98,"No Cxn")</f>
        <v>0</v>
      </c>
      <c r="J100" s="51">
        <f t="shared" si="7"/>
        <v>0</v>
      </c>
      <c r="K100" s="144"/>
      <c r="L100" s="14"/>
      <c r="M100" s="10"/>
      <c r="N100" s="148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 spans="1:25" ht="21" customHeight="1" x14ac:dyDescent="0.3">
      <c r="A101" s="125"/>
      <c r="B101" s="48"/>
      <c r="C101" s="143"/>
      <c r="D101" s="48" t="s">
        <v>1376</v>
      </c>
      <c r="E101" s="144"/>
      <c r="F101" s="145"/>
      <c r="G101" s="144"/>
      <c r="H101" s="51">
        <f>COUNTIF(H2:H98,"Stuck")</f>
        <v>0</v>
      </c>
      <c r="I101" s="51">
        <f t="shared" ref="I101:J101" si="8">COUNTIF(I2:I98,"Stuck")</f>
        <v>0</v>
      </c>
      <c r="J101" s="51">
        <f t="shared" si="8"/>
        <v>0</v>
      </c>
      <c r="K101" s="144"/>
      <c r="L101" s="14"/>
      <c r="M101" s="10" t="str">
        <f>IF(AND(ISBLANK(E108),ISBLANK(F108),ISBLANK(G108),ISBLANK(H108),ISBLANK(I108),ISBLANK(J108)),"","YES")</f>
        <v/>
      </c>
      <c r="N101" s="10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1368</v>
      </c>
      <c r="E102" s="51">
        <f>COUNTIF(E2:E98,"In")</f>
        <v>0</v>
      </c>
      <c r="F102" s="144"/>
      <c r="G102" s="144"/>
      <c r="H102" s="51">
        <f>COUNTIF(H2:H98,"In")</f>
        <v>15</v>
      </c>
      <c r="I102" s="51">
        <f>COUNTIF(I2:I98,"In")</f>
        <v>4</v>
      </c>
      <c r="J102" s="51">
        <f>COUNTIF(J2:J98,"In")</f>
        <v>1</v>
      </c>
      <c r="K102" s="144"/>
      <c r="L102" s="14"/>
      <c r="M102" s="10" t="str">
        <f>IF(AND(ISBLANK(E109),ISBLANK(F109),ISBLANK(G109),ISBLANK(H109),ISBLANK(I109),ISBLANK(J109)),"","YES")</f>
        <v/>
      </c>
      <c r="N102" s="148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 spans="1:25" ht="21" customHeight="1" x14ac:dyDescent="0.3">
      <c r="A103" s="125"/>
      <c r="B103" s="48"/>
      <c r="C103" s="143"/>
      <c r="D103" s="48" t="s">
        <v>1366</v>
      </c>
      <c r="E103" s="51">
        <f>COUNTIF(E2:E99,"Out")</f>
        <v>0</v>
      </c>
      <c r="F103" s="145"/>
      <c r="G103" s="144"/>
      <c r="H103" s="51">
        <f>COUNTIF(H2:H99,"Out")</f>
        <v>0</v>
      </c>
      <c r="I103" s="51">
        <f>COUNTIF(I2:I99,"Out")</f>
        <v>0</v>
      </c>
      <c r="J103" s="51">
        <f>COUNTIF(J2:J99,"Out")</f>
        <v>0</v>
      </c>
      <c r="K103" s="144"/>
      <c r="L103" s="14"/>
      <c r="M103" s="10" t="str">
        <f>IF(AND(ISBLANK(E110),ISBLANK(F110),ISBLANK(G110),ISBLANK(H110),ISBLANK(I110),ISBLANK(J110)),"","YES")</f>
        <v/>
      </c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5"/>
      <c r="B104" s="48"/>
      <c r="C104" s="143"/>
      <c r="D104" s="48" t="s">
        <v>1377</v>
      </c>
      <c r="E104" s="144"/>
      <c r="F104" s="145"/>
      <c r="G104" s="144"/>
      <c r="H104" s="144"/>
      <c r="I104" s="144"/>
      <c r="J104" s="144"/>
      <c r="K104" s="151">
        <f>COUNTIF(K1:K98,"Replaced")</f>
        <v>1</v>
      </c>
      <c r="L104" s="14"/>
      <c r="M104" s="10"/>
      <c r="N104" s="148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</row>
    <row r="105" spans="1:25" ht="21" customHeight="1" x14ac:dyDescent="0.3">
      <c r="A105" s="125"/>
      <c r="B105" s="48"/>
      <c r="C105" s="143"/>
      <c r="D105" s="48" t="s">
        <v>1369</v>
      </c>
      <c r="E105" s="51">
        <f>COUNTIF(E2:E98,"Loose")</f>
        <v>4</v>
      </c>
      <c r="F105" s="51">
        <f>COUNTIF(F2:F98,"Loose")</f>
        <v>0</v>
      </c>
      <c r="G105" s="51">
        <f>COUNTIF(G2:G98,"Loose")</f>
        <v>0</v>
      </c>
      <c r="H105" s="144"/>
      <c r="I105" s="144"/>
      <c r="J105" s="144"/>
      <c r="K105" s="144"/>
      <c r="L105" s="14"/>
      <c r="M105" s="10" t="str">
        <f>IF(AND(ISBLANK(E111),ISBLANK(F111),ISBLANK(G111),ISBLANK(H111),ISBLANK(I111),ISBLANK(J111)),"","YES")</f>
        <v/>
      </c>
      <c r="N105" s="148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 spans="1:25" ht="21" customHeight="1" x14ac:dyDescent="0.3">
      <c r="A106" s="125"/>
      <c r="B106" s="48"/>
      <c r="C106" s="143"/>
      <c r="D106" s="48" t="s">
        <v>1365</v>
      </c>
      <c r="E106" s="144"/>
      <c r="F106" s="51">
        <f>COUNTIF(F2:F98,"Missing")</f>
        <v>0</v>
      </c>
      <c r="G106" s="51">
        <f>COUNTIF(G2:G98,"Missing")</f>
        <v>0</v>
      </c>
      <c r="H106" s="144"/>
      <c r="I106" s="144"/>
      <c r="J106" s="144"/>
      <c r="K106" s="51">
        <f>COUNTIF(K2:K98,"Missing")</f>
        <v>0</v>
      </c>
    </row>
    <row r="107" spans="1:25" ht="21" customHeight="1" x14ac:dyDescent="0.25">
      <c r="A107" s="59"/>
      <c r="B107" s="45"/>
      <c r="C107" s="45"/>
      <c r="D107" s="48" t="s">
        <v>1367</v>
      </c>
      <c r="E107" s="144"/>
      <c r="F107" s="51">
        <f>COUNTIF(F2:F98,"Broken")</f>
        <v>0</v>
      </c>
      <c r="G107" s="144"/>
      <c r="H107" s="144"/>
      <c r="I107" s="144"/>
      <c r="J107" s="144"/>
      <c r="K107" s="51">
        <f>COUNTIF(K2:K98,"Broken")</f>
        <v>0</v>
      </c>
    </row>
    <row r="108" spans="1:25" ht="21" customHeight="1" x14ac:dyDescent="0.3">
      <c r="A108" s="60" t="s">
        <v>976</v>
      </c>
      <c r="B108" s="45"/>
      <c r="C108" s="45"/>
      <c r="D108" s="45"/>
      <c r="E108" s="56"/>
      <c r="F108" s="56"/>
      <c r="G108" s="56"/>
      <c r="H108" s="56"/>
      <c r="I108" s="56"/>
      <c r="J108" s="56"/>
      <c r="K108" s="56"/>
    </row>
    <row r="109" spans="1:25" ht="21" customHeight="1" x14ac:dyDescent="0.25">
      <c r="A109" s="57">
        <v>1</v>
      </c>
      <c r="B109" s="13" t="s">
        <v>764</v>
      </c>
      <c r="C109" s="13" t="s">
        <v>763</v>
      </c>
      <c r="D109" s="13" t="s">
        <v>341</v>
      </c>
      <c r="E109" s="12"/>
      <c r="F109" s="12"/>
      <c r="G109" s="12"/>
      <c r="H109" s="12"/>
      <c r="I109" s="12"/>
      <c r="J109" s="28"/>
      <c r="K109" s="12"/>
    </row>
    <row r="110" spans="1:25" ht="21" customHeight="1" x14ac:dyDescent="0.25">
      <c r="A110" s="57">
        <v>1</v>
      </c>
      <c r="B110" s="13" t="s">
        <v>766</v>
      </c>
      <c r="C110" s="13" t="s">
        <v>765</v>
      </c>
      <c r="D110" s="13" t="s">
        <v>353</v>
      </c>
      <c r="E110" s="12"/>
      <c r="F110" s="12"/>
      <c r="G110" s="12"/>
      <c r="H110" s="12"/>
      <c r="I110" s="12"/>
      <c r="J110" s="28"/>
      <c r="K110" s="12"/>
    </row>
    <row r="111" spans="1:25" ht="21" customHeight="1" x14ac:dyDescent="0.25">
      <c r="A111" s="61">
        <v>1</v>
      </c>
      <c r="B111" s="6">
        <v>108</v>
      </c>
      <c r="C111" s="6"/>
      <c r="D111" s="6"/>
      <c r="E111" s="5"/>
      <c r="F111" s="5"/>
      <c r="G111" s="5"/>
      <c r="H111" s="5"/>
      <c r="I111" s="5"/>
      <c r="J111" s="5"/>
      <c r="K111" s="5"/>
    </row>
    <row r="113" spans="5:25" ht="21" customHeight="1" x14ac:dyDescent="0.25">
      <c r="E113" s="7">
        <f t="shared" ref="E113:Y113" si="9">COUNTA(E2:E98)</f>
        <v>4</v>
      </c>
      <c r="F113" s="7">
        <f t="shared" si="9"/>
        <v>0</v>
      </c>
      <c r="G113" s="7">
        <f t="shared" si="9"/>
        <v>0</v>
      </c>
      <c r="H113" s="7">
        <f t="shared" si="9"/>
        <v>15</v>
      </c>
      <c r="I113" s="7">
        <f t="shared" si="9"/>
        <v>4</v>
      </c>
      <c r="J113" s="7">
        <f t="shared" si="9"/>
        <v>1</v>
      </c>
      <c r="K113" s="7">
        <f t="shared" si="9"/>
        <v>1</v>
      </c>
      <c r="L113" s="7">
        <f t="shared" si="9"/>
        <v>23</v>
      </c>
      <c r="M113" s="7">
        <f t="shared" si="9"/>
        <v>97</v>
      </c>
      <c r="N113" s="7">
        <f t="shared" si="9"/>
        <v>97</v>
      </c>
      <c r="O113" s="7">
        <f t="shared" si="9"/>
        <v>4</v>
      </c>
      <c r="P113" s="7">
        <f t="shared" si="9"/>
        <v>2</v>
      </c>
      <c r="Q113" s="7">
        <f t="shared" si="9"/>
        <v>0</v>
      </c>
      <c r="R113" s="7">
        <f t="shared" si="9"/>
        <v>0</v>
      </c>
      <c r="S113" s="7">
        <f t="shared" si="9"/>
        <v>0</v>
      </c>
      <c r="T113" s="7">
        <f t="shared" si="9"/>
        <v>15</v>
      </c>
      <c r="U113" s="7">
        <f t="shared" si="9"/>
        <v>0</v>
      </c>
      <c r="V113" s="7">
        <f t="shared" si="9"/>
        <v>0</v>
      </c>
      <c r="W113" s="7">
        <f t="shared" si="9"/>
        <v>0</v>
      </c>
      <c r="X113" s="7">
        <f t="shared" si="9"/>
        <v>0</v>
      </c>
      <c r="Y113" s="7">
        <f t="shared" si="9"/>
        <v>0</v>
      </c>
    </row>
  </sheetData>
  <autoFilter ref="A1:Y111" xr:uid="{00000000-0009-0000-0000-000002000000}"/>
  <phoneticPr fontId="0" type="noConversion"/>
  <dataValidations count="16">
    <dataValidation type="list" allowBlank="1" showInputMessage="1" showErrorMessage="1" sqref="F2:F98" xr:uid="{00000000-0002-0000-0200-000000000000}">
      <formula1>"Loose,Missing,Broken"</formula1>
    </dataValidation>
    <dataValidation type="list" showInputMessage="1" showErrorMessage="1" sqref="E2:E98" xr:uid="{00000000-0002-0000-0200-000001000000}">
      <formula1>"In,Out,Loose, ,"</formula1>
    </dataValidation>
    <dataValidation type="list" allowBlank="1" showInputMessage="1" showErrorMessage="1" sqref="G2:G98" xr:uid="{00000000-0002-0000-0200-000002000000}">
      <formula1>"Loose,Missing"</formula1>
    </dataValidation>
    <dataValidation type="list" allowBlank="1" showInputMessage="1" showErrorMessage="1" sqref="K2:K98" xr:uid="{00000000-0002-0000-0200-000003000000}">
      <formula1>"Missing,Broken,Replaced"</formula1>
    </dataValidation>
    <dataValidation type="list" allowBlank="1" showInputMessage="1" showErrorMessage="1" sqref="H2:J98" xr:uid="{00000000-0002-0000-0200-000004000000}">
      <formula1>"In,Out,No Cxn,Stuck"</formula1>
    </dataValidation>
    <dataValidation allowBlank="1" showInputMessage="1" showErrorMessage="1" promptTitle="RM FP" prompt="Remount Faceplate" sqref="Y1" xr:uid="{00000000-0002-0000-0200-000005000000}"/>
    <dataValidation allowBlank="1" showInputMessage="1" showErrorMessage="1" promptTitle="DNLG" prompt="Data Link No Good" sqref="X1" xr:uid="{00000000-0002-0000-0200-000006000000}"/>
    <dataValidation allowBlank="1" showInputMessage="1" showErrorMessage="1" promptTitle="DLG" prompt="Data Link Good" sqref="W1" xr:uid="{00000000-0002-0000-0200-000007000000}"/>
    <dataValidation allowBlank="1" showInputMessage="1" showErrorMessage="1" promptTitle="DTNG" prompt="Dial Tone No Good" sqref="V1" xr:uid="{00000000-0002-0000-0200-000008000000}"/>
    <dataValidation allowBlank="1" showInputMessage="1" showErrorMessage="1" promptTitle="DTG" prompt="Dial Tone Good" sqref="U1" xr:uid="{00000000-0002-0000-0200-000009000000}"/>
    <dataValidation allowBlank="1" showInputMessage="1" showErrorMessage="1" promptTitle="RI" prompt="Reinsert" sqref="T1" xr:uid="{00000000-0002-0000-0200-00000A000000}"/>
    <dataValidation allowBlank="1" showInputMessage="1" showErrorMessage="1" promptTitle="NVI" prompt="New Voice Jack" sqref="S1" xr:uid="{00000000-0002-0000-0200-00000B000000}"/>
    <dataValidation allowBlank="1" showInputMessage="1" showErrorMessage="1" promptTitle="NDJ" prompt="New Data Jack" sqref="R1" xr:uid="{00000000-0002-0000-0200-00000C000000}"/>
    <dataValidation allowBlank="1" showInputMessage="1" showErrorMessage="1" promptTitle="NFI" prompt="New F Insert" sqref="Q1" xr:uid="{00000000-0002-0000-0200-00000D000000}"/>
    <dataValidation allowBlank="1" showInputMessage="1" showErrorMessage="1" promptTitle="NFP" prompt="New Face Plate" sqref="P1" xr:uid="{00000000-0002-0000-0200-00000E000000}"/>
    <dataValidation allowBlank="1" showDropDown="1" showInputMessage="1" showErrorMessage="1" promptTitle="RM BX" prompt="Remount Box" sqref="O1" xr:uid="{00000000-0002-0000-0200-00000F000000}"/>
  </dataValidations>
  <pageMargins left="0" right="0.5" top="0.5" bottom="0.75" header="0.25" footer="0.25"/>
  <pageSetup scale="95" orientation="landscape" r:id="rId1"/>
  <headerFooter alignWithMargins="0">
    <oddHeader>&amp;CDutch - Bleecker (BE)&amp;RDorm Jack Repairs Assessment 2017</oddHeader>
    <oddFooter>&amp;LCODES:&amp;C&amp;"Book Antiqua,Bold"Loose;  Missing;  Pushed IN;  Pulled OUT;  B=Broken; No Cxn = No Connection; Stuck = Item is stuck in jack
Page &amp;P of &amp;N&amp;RBleecker Hall</oddFooter>
  </headerFooter>
  <rowBreaks count="2" manualBreakCount="2">
    <brk id="28" max="11" man="1"/>
    <brk id="64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7"/>
  <sheetViews>
    <sheetView zoomScaleNormal="100" zoomScaleSheetLayoutView="100" zoomScalePageLayoutView="80" workbookViewId="0">
      <pane ySplit="1" topLeftCell="A2" activePane="bottomLeft" state="frozen"/>
      <selection activeCell="I89" sqref="I89"/>
      <selection pane="bottomLeft" activeCell="O165" sqref="O165"/>
    </sheetView>
  </sheetViews>
  <sheetFormatPr defaultRowHeight="21" customHeight="1" x14ac:dyDescent="0.25"/>
  <cols>
    <col min="1" max="1" width="5.75" style="7" bestFit="1" customWidth="1"/>
    <col min="2" max="2" width="10.25" bestFit="1" customWidth="1"/>
    <col min="3" max="3" width="9.25" bestFit="1" customWidth="1"/>
    <col min="4" max="4" width="7.875" customWidth="1"/>
    <col min="5" max="11" width="8.125" style="7" customWidth="1"/>
    <col min="12" max="12" width="26.625" customWidth="1"/>
    <col min="13" max="13" width="9.625" style="34" customWidth="1"/>
    <col min="14" max="14" width="12.5" style="34" customWidth="1"/>
    <col min="15" max="15" width="4.3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375" customWidth="1"/>
    <col min="21" max="21" width="4.375" bestFit="1" customWidth="1"/>
    <col min="22" max="22" width="4" customWidth="1"/>
    <col min="23" max="23" width="4.25" bestFit="1" customWidth="1"/>
    <col min="24" max="24" width="5.625" bestFit="1" customWidth="1"/>
    <col min="25" max="25" width="6.2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57">
        <v>1</v>
      </c>
      <c r="B2" s="13" t="s">
        <v>1017</v>
      </c>
      <c r="C2" s="13" t="s">
        <v>779</v>
      </c>
      <c r="D2" s="13" t="s">
        <v>368</v>
      </c>
      <c r="E2" s="10"/>
      <c r="F2" s="10"/>
      <c r="G2" s="10"/>
      <c r="H2" s="10"/>
      <c r="I2" s="10"/>
      <c r="J2" s="10"/>
      <c r="K2" s="10"/>
      <c r="L2" s="9" t="s">
        <v>1383</v>
      </c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3" t="s">
        <v>978</v>
      </c>
      <c r="C3" s="13"/>
      <c r="D3" s="13" t="s">
        <v>376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5" si="0">IF(AND(ISBLANK(E3),ISBLANK(F3),ISBLANK(G3),ISBLANK(H3),ISBLANK(I3),ISBLANK(J3)),"","YES")</f>
        <v/>
      </c>
      <c r="N3" s="10" t="str">
        <f t="shared" ref="N3:N65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3" t="s">
        <v>978</v>
      </c>
      <c r="C4" s="13"/>
      <c r="D4" s="13" t="s">
        <v>389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3" t="s">
        <v>978</v>
      </c>
      <c r="C5" s="13"/>
      <c r="D5" s="13" t="s">
        <v>403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3" t="s">
        <v>894</v>
      </c>
      <c r="C6" s="13" t="s">
        <v>336</v>
      </c>
      <c r="D6" s="13" t="s">
        <v>431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13" t="s">
        <v>894</v>
      </c>
      <c r="C7" s="13" t="s">
        <v>788</v>
      </c>
      <c r="D7" s="13" t="s">
        <v>416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13" t="s">
        <v>895</v>
      </c>
      <c r="C8" s="13" t="s">
        <v>336</v>
      </c>
      <c r="D8" s="13" t="s">
        <v>339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11" customFormat="1" ht="21" customHeight="1" x14ac:dyDescent="0.25">
      <c r="A9" s="64">
        <v>1</v>
      </c>
      <c r="B9" s="8" t="s">
        <v>895</v>
      </c>
      <c r="C9" s="8" t="s">
        <v>809</v>
      </c>
      <c r="D9" s="8" t="s">
        <v>354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11" customFormat="1" ht="21" customHeight="1" x14ac:dyDescent="0.25">
      <c r="A10" s="64">
        <v>1</v>
      </c>
      <c r="B10" s="8" t="s">
        <v>979</v>
      </c>
      <c r="C10" s="8"/>
      <c r="D10" s="8" t="s">
        <v>369</v>
      </c>
      <c r="E10" s="10"/>
      <c r="F10" s="10"/>
      <c r="G10" s="10"/>
      <c r="H10" s="10"/>
      <c r="I10" s="10"/>
      <c r="J10" s="10"/>
      <c r="K10" s="10"/>
      <c r="L10" s="9" t="s">
        <v>1384</v>
      </c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8" t="s">
        <v>979</v>
      </c>
      <c r="C11" s="8"/>
      <c r="D11" s="8" t="s">
        <v>377</v>
      </c>
      <c r="E11" s="10"/>
      <c r="F11" s="10"/>
      <c r="G11" s="10"/>
      <c r="H11" s="10"/>
      <c r="I11" s="10"/>
      <c r="J11" s="10"/>
      <c r="K11" s="10"/>
      <c r="L11" s="9" t="s">
        <v>1384</v>
      </c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8" t="s">
        <v>979</v>
      </c>
      <c r="C12" s="8"/>
      <c r="D12" s="8" t="s">
        <v>390</v>
      </c>
      <c r="E12" s="10"/>
      <c r="F12" s="10"/>
      <c r="G12" s="10"/>
      <c r="H12" s="10"/>
      <c r="I12" s="10"/>
      <c r="J12" s="10"/>
      <c r="K12" s="10"/>
      <c r="L12" s="9" t="s">
        <v>1384</v>
      </c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8" t="s">
        <v>980</v>
      </c>
      <c r="C13" s="8" t="s">
        <v>336</v>
      </c>
      <c r="D13" s="8" t="s">
        <v>404</v>
      </c>
      <c r="E13" s="10"/>
      <c r="F13" s="10"/>
      <c r="G13" s="10"/>
      <c r="H13" s="10"/>
      <c r="I13" s="10"/>
      <c r="J13" s="10"/>
      <c r="K13" s="10"/>
      <c r="L13" s="9" t="s">
        <v>1384</v>
      </c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8" t="s">
        <v>980</v>
      </c>
      <c r="C14" s="8" t="s">
        <v>829</v>
      </c>
      <c r="D14" s="8" t="s">
        <v>417</v>
      </c>
      <c r="E14" s="10"/>
      <c r="F14" s="10"/>
      <c r="G14" s="10"/>
      <c r="H14" s="10"/>
      <c r="I14" s="10"/>
      <c r="J14" s="10"/>
      <c r="K14" s="10"/>
      <c r="L14" s="9" t="s">
        <v>1384</v>
      </c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8" t="s">
        <v>981</v>
      </c>
      <c r="C15" s="8" t="s">
        <v>336</v>
      </c>
      <c r="D15" s="8" t="s">
        <v>340</v>
      </c>
      <c r="E15" s="10"/>
      <c r="F15" s="10"/>
      <c r="G15" s="10"/>
      <c r="H15" s="10"/>
      <c r="I15" s="10"/>
      <c r="J15" s="10"/>
      <c r="K15" s="10"/>
      <c r="L15" s="9" t="s">
        <v>1384</v>
      </c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8" t="s">
        <v>981</v>
      </c>
      <c r="C16" s="8" t="s">
        <v>780</v>
      </c>
      <c r="D16" s="8" t="s">
        <v>355</v>
      </c>
      <c r="E16" s="10"/>
      <c r="F16" s="10"/>
      <c r="G16" s="10"/>
      <c r="H16" s="10"/>
      <c r="I16" s="10"/>
      <c r="J16" s="10"/>
      <c r="K16" s="10"/>
      <c r="L16" s="9" t="s">
        <v>1384</v>
      </c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8" t="s">
        <v>982</v>
      </c>
      <c r="C17" s="8"/>
      <c r="D17" s="8" t="s">
        <v>378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8" t="s">
        <v>982</v>
      </c>
      <c r="C18" s="8"/>
      <c r="D18" s="8" t="s">
        <v>391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8" t="s">
        <v>982</v>
      </c>
      <c r="C19" s="8"/>
      <c r="D19" s="8" t="s">
        <v>437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8" t="s">
        <v>896</v>
      </c>
      <c r="C20" s="8" t="s">
        <v>336</v>
      </c>
      <c r="D20" s="8" t="s">
        <v>341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7">
        <v>1</v>
      </c>
      <c r="B21" s="13" t="s">
        <v>896</v>
      </c>
      <c r="C21" s="13" t="s">
        <v>803</v>
      </c>
      <c r="D21" s="13" t="s">
        <v>418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1</v>
      </c>
      <c r="B22" s="13" t="s">
        <v>897</v>
      </c>
      <c r="C22" s="13" t="s">
        <v>336</v>
      </c>
      <c r="D22" s="13" t="s">
        <v>405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1</v>
      </c>
      <c r="B23" s="13" t="s">
        <v>897</v>
      </c>
      <c r="C23" s="13" t="s">
        <v>792</v>
      </c>
      <c r="D23" s="13" t="s">
        <v>356</v>
      </c>
      <c r="E23" s="10"/>
      <c r="F23" s="10"/>
      <c r="G23" s="10"/>
      <c r="H23" s="10"/>
      <c r="I23" s="10"/>
      <c r="J23" s="10"/>
      <c r="K23" s="10" t="s">
        <v>1377</v>
      </c>
      <c r="L23" s="9"/>
      <c r="M23" s="10" t="str">
        <f t="shared" si="0"/>
        <v/>
      </c>
      <c r="N23" s="10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8" t="s">
        <v>985</v>
      </c>
      <c r="C24" s="8" t="s">
        <v>336</v>
      </c>
      <c r="D24" s="8" t="s">
        <v>437</v>
      </c>
      <c r="E24" s="10"/>
      <c r="F24" s="10"/>
      <c r="G24" s="10"/>
      <c r="H24" s="10"/>
      <c r="I24" s="10"/>
      <c r="J24" s="10"/>
      <c r="K24" s="10"/>
      <c r="L24" s="9" t="s">
        <v>1385</v>
      </c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1</v>
      </c>
      <c r="B25" s="8" t="s">
        <v>986</v>
      </c>
      <c r="C25" s="8"/>
      <c r="D25" s="8" t="s">
        <v>370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1</v>
      </c>
      <c r="B26" s="8" t="s">
        <v>986</v>
      </c>
      <c r="C26" s="8"/>
      <c r="D26" s="8" t="s">
        <v>959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11" customFormat="1" ht="21" customHeight="1" x14ac:dyDescent="0.25">
      <c r="A27" s="64">
        <v>1</v>
      </c>
      <c r="B27" s="8" t="s">
        <v>986</v>
      </c>
      <c r="C27" s="8"/>
      <c r="D27" s="8" t="s">
        <v>960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11" customFormat="1" ht="21" customHeight="1" x14ac:dyDescent="0.25">
      <c r="A28" s="64">
        <v>1</v>
      </c>
      <c r="B28" s="8" t="s">
        <v>868</v>
      </c>
      <c r="C28" s="8" t="s">
        <v>336</v>
      </c>
      <c r="D28" s="8" t="s">
        <v>392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1</v>
      </c>
      <c r="B29" s="8" t="s">
        <v>868</v>
      </c>
      <c r="C29" s="8" t="s">
        <v>799</v>
      </c>
      <c r="D29" s="8" t="s">
        <v>406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1</v>
      </c>
      <c r="B30" s="8" t="s">
        <v>898</v>
      </c>
      <c r="C30" s="8" t="s">
        <v>336</v>
      </c>
      <c r="D30" s="8" t="s">
        <v>419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1</v>
      </c>
      <c r="B31" s="8" t="s">
        <v>898</v>
      </c>
      <c r="C31" s="8" t="s">
        <v>789</v>
      </c>
      <c r="D31" s="8" t="s">
        <v>342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1</v>
      </c>
      <c r="B32" s="8" t="s">
        <v>1325</v>
      </c>
      <c r="C32" s="8" t="s">
        <v>804</v>
      </c>
      <c r="D32" s="8" t="s">
        <v>805</v>
      </c>
      <c r="E32" s="10"/>
      <c r="F32" s="10"/>
      <c r="G32" s="10"/>
      <c r="H32" s="10"/>
      <c r="I32" s="10"/>
      <c r="J32" s="10"/>
      <c r="K32" s="10" t="s">
        <v>1377</v>
      </c>
      <c r="L32" s="9"/>
      <c r="M32" s="10" t="str">
        <f t="shared" si="0"/>
        <v/>
      </c>
      <c r="N32" s="10" t="str">
        <f t="shared" si="1"/>
        <v>YES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6" s="11" customFormat="1" ht="21" customHeight="1" x14ac:dyDescent="0.25">
      <c r="A33" s="64">
        <v>1</v>
      </c>
      <c r="B33" s="8" t="s">
        <v>1326</v>
      </c>
      <c r="C33" s="8"/>
      <c r="D33" s="8" t="s">
        <v>961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6" s="11" customFormat="1" ht="21" customHeight="1" x14ac:dyDescent="0.25">
      <c r="A34" s="64">
        <v>1</v>
      </c>
      <c r="B34" s="8" t="s">
        <v>1326</v>
      </c>
      <c r="C34" s="8"/>
      <c r="D34" s="8" t="s">
        <v>962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s="11" customFormat="1" ht="21" customHeight="1" x14ac:dyDescent="0.25">
      <c r="A35" s="64">
        <v>1</v>
      </c>
      <c r="B35" s="8" t="s">
        <v>1326</v>
      </c>
      <c r="C35" s="8"/>
      <c r="D35" s="8" t="s">
        <v>963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6" s="11" customFormat="1" ht="21" customHeight="1" x14ac:dyDescent="0.25">
      <c r="A36" s="64">
        <v>1</v>
      </c>
      <c r="B36" s="8" t="s">
        <v>1327</v>
      </c>
      <c r="C36" s="8" t="s">
        <v>336</v>
      </c>
      <c r="D36" s="8" t="s">
        <v>463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6" ht="21" customHeight="1" x14ac:dyDescent="0.25">
      <c r="A37" s="57">
        <v>1</v>
      </c>
      <c r="B37" s="13" t="s">
        <v>1327</v>
      </c>
      <c r="C37" s="13" t="s">
        <v>336</v>
      </c>
      <c r="D37" s="13" t="s">
        <v>183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6" s="11" customFormat="1" ht="21" customHeight="1" x14ac:dyDescent="0.25">
      <c r="A38" s="64">
        <v>1</v>
      </c>
      <c r="B38" s="8" t="s">
        <v>1327</v>
      </c>
      <c r="C38" s="8" t="s">
        <v>807</v>
      </c>
      <c r="D38" s="8" t="s">
        <v>184</v>
      </c>
      <c r="E38" s="10"/>
      <c r="F38" s="10"/>
      <c r="G38" s="10"/>
      <c r="H38" s="10"/>
      <c r="I38" s="10"/>
      <c r="J38" s="10" t="s">
        <v>1375</v>
      </c>
      <c r="K38" s="10"/>
      <c r="L38" s="9"/>
      <c r="M38" s="10" t="str">
        <f t="shared" si="0"/>
        <v>YES</v>
      </c>
      <c r="N38" s="10" t="str">
        <f t="shared" si="1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1" t="s">
        <v>1406</v>
      </c>
    </row>
    <row r="39" spans="1:26" s="11" customFormat="1" ht="21" customHeight="1" x14ac:dyDescent="0.25">
      <c r="A39" s="64">
        <v>2</v>
      </c>
      <c r="B39" s="8" t="s">
        <v>988</v>
      </c>
      <c r="C39" s="8"/>
      <c r="D39" s="8" t="s">
        <v>357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s="11" customFormat="1" ht="21" customHeight="1" x14ac:dyDescent="0.25">
      <c r="A40" s="64">
        <v>2</v>
      </c>
      <c r="B40" s="8" t="s">
        <v>988</v>
      </c>
      <c r="C40" s="8"/>
      <c r="D40" s="8" t="s">
        <v>379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6" s="11" customFormat="1" ht="21" customHeight="1" x14ac:dyDescent="0.25">
      <c r="A41" s="64">
        <v>2</v>
      </c>
      <c r="B41" s="8" t="s">
        <v>988</v>
      </c>
      <c r="C41" s="8"/>
      <c r="D41" s="8" t="s">
        <v>393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s="11" customFormat="1" ht="21" customHeight="1" x14ac:dyDescent="0.25">
      <c r="A42" s="64">
        <v>2</v>
      </c>
      <c r="B42" s="8" t="s">
        <v>902</v>
      </c>
      <c r="C42" s="8" t="s">
        <v>336</v>
      </c>
      <c r="D42" s="8" t="s">
        <v>407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6" s="11" customFormat="1" ht="21" customHeight="1" x14ac:dyDescent="0.25">
      <c r="A43" s="64">
        <v>2</v>
      </c>
      <c r="B43" s="8" t="s">
        <v>902</v>
      </c>
      <c r="C43" s="8" t="s">
        <v>790</v>
      </c>
      <c r="D43" s="8" t="s">
        <v>420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6" s="11" customFormat="1" ht="21" customHeight="1" x14ac:dyDescent="0.25">
      <c r="A44" s="64">
        <v>2</v>
      </c>
      <c r="B44" s="8" t="s">
        <v>903</v>
      </c>
      <c r="C44" s="8" t="s">
        <v>336</v>
      </c>
      <c r="D44" s="8" t="s">
        <v>343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6" s="11" customFormat="1" ht="21" customHeight="1" x14ac:dyDescent="0.25">
      <c r="A45" s="64">
        <v>2</v>
      </c>
      <c r="B45" s="8" t="s">
        <v>903</v>
      </c>
      <c r="C45" s="8" t="s">
        <v>832</v>
      </c>
      <c r="D45" s="8" t="s">
        <v>432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6" s="11" customFormat="1" ht="21" customHeight="1" x14ac:dyDescent="0.25">
      <c r="A46" s="64">
        <v>2</v>
      </c>
      <c r="B46" s="8" t="s">
        <v>989</v>
      </c>
      <c r="C46" s="8"/>
      <c r="D46" s="8" t="s">
        <v>358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6" s="11" customFormat="1" ht="21" customHeight="1" x14ac:dyDescent="0.25">
      <c r="A47" s="64">
        <v>2</v>
      </c>
      <c r="B47" s="8" t="s">
        <v>989</v>
      </c>
      <c r="C47" s="8"/>
      <c r="D47" s="8" t="s">
        <v>371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6" s="11" customFormat="1" ht="21" customHeight="1" x14ac:dyDescent="0.25">
      <c r="A48" s="64">
        <v>2</v>
      </c>
      <c r="B48" s="8" t="s">
        <v>989</v>
      </c>
      <c r="C48" s="8"/>
      <c r="D48" s="8" t="s">
        <v>380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8" t="s">
        <v>847</v>
      </c>
      <c r="C49" s="8" t="s">
        <v>336</v>
      </c>
      <c r="D49" s="8" t="s">
        <v>394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8" t="s">
        <v>847</v>
      </c>
      <c r="C50" s="8" t="s">
        <v>808</v>
      </c>
      <c r="D50" s="8" t="s">
        <v>433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8" t="s">
        <v>917</v>
      </c>
      <c r="C51" s="8" t="s">
        <v>336</v>
      </c>
      <c r="D51" s="8" t="s">
        <v>408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8" t="s">
        <v>917</v>
      </c>
      <c r="C52" s="8" t="s">
        <v>802</v>
      </c>
      <c r="D52" s="8" t="s">
        <v>421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8" t="s">
        <v>993</v>
      </c>
      <c r="C53" s="8" t="s">
        <v>336</v>
      </c>
      <c r="D53" s="8" t="s">
        <v>381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8" t="s">
        <v>993</v>
      </c>
      <c r="C54" s="8" t="s">
        <v>778</v>
      </c>
      <c r="D54" s="8" t="s">
        <v>395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8" t="s">
        <v>994</v>
      </c>
      <c r="C55" s="8" t="s">
        <v>336</v>
      </c>
      <c r="D55" s="8" t="s">
        <v>438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8" t="s">
        <v>994</v>
      </c>
      <c r="C56" s="8" t="s">
        <v>800</v>
      </c>
      <c r="D56" s="8" t="s">
        <v>422</v>
      </c>
      <c r="E56" s="10"/>
      <c r="F56" s="10"/>
      <c r="G56" s="10"/>
      <c r="H56" s="10"/>
      <c r="I56" s="10"/>
      <c r="J56" s="10"/>
      <c r="K56" s="10" t="s">
        <v>1377</v>
      </c>
      <c r="L56" s="9"/>
      <c r="M56" s="10" t="str">
        <f t="shared" si="0"/>
        <v/>
      </c>
      <c r="N56" s="10" t="str">
        <f t="shared" si="1"/>
        <v>YES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8" t="s">
        <v>995</v>
      </c>
      <c r="C57" s="8"/>
      <c r="D57" s="8" t="s">
        <v>345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8" t="s">
        <v>995</v>
      </c>
      <c r="C58" s="8"/>
      <c r="D58" s="8" t="s">
        <v>360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8" t="s">
        <v>996</v>
      </c>
      <c r="C59" s="8" t="s">
        <v>336</v>
      </c>
      <c r="D59" s="8" t="s">
        <v>372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8" t="s">
        <v>996</v>
      </c>
      <c r="C60" s="8" t="s">
        <v>798</v>
      </c>
      <c r="D60" s="8" t="s">
        <v>382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0"/>
        <v/>
      </c>
      <c r="N60" s="10" t="str">
        <f t="shared" si="1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1" customFormat="1" ht="21" customHeight="1" x14ac:dyDescent="0.25">
      <c r="A61" s="64">
        <v>2</v>
      </c>
      <c r="B61" s="8" t="s">
        <v>997</v>
      </c>
      <c r="C61" s="8" t="s">
        <v>336</v>
      </c>
      <c r="D61" s="8" t="s">
        <v>435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2</v>
      </c>
      <c r="B62" s="8" t="s">
        <v>997</v>
      </c>
      <c r="C62" s="8" t="s">
        <v>826</v>
      </c>
      <c r="D62" s="8" t="s">
        <v>396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2</v>
      </c>
      <c r="B63" s="8" t="s">
        <v>998</v>
      </c>
      <c r="C63" s="8"/>
      <c r="D63" s="8" t="s">
        <v>409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2</v>
      </c>
      <c r="B64" s="8" t="s">
        <v>998</v>
      </c>
      <c r="C64" s="8"/>
      <c r="D64" s="8" t="s">
        <v>423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2</v>
      </c>
      <c r="B65" s="8" t="s">
        <v>999</v>
      </c>
      <c r="C65" s="8" t="s">
        <v>336</v>
      </c>
      <c r="D65" s="8" t="s">
        <v>346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2</v>
      </c>
      <c r="B66" s="8" t="s">
        <v>999</v>
      </c>
      <c r="C66" s="8" t="s">
        <v>784</v>
      </c>
      <c r="D66" s="8" t="s">
        <v>361</v>
      </c>
      <c r="E66" s="10"/>
      <c r="F66" s="10"/>
      <c r="G66" s="10"/>
      <c r="H66" s="10"/>
      <c r="I66" s="10"/>
      <c r="J66" s="10"/>
      <c r="K66" s="10"/>
      <c r="L66" s="9"/>
      <c r="M66" s="10" t="str">
        <f t="shared" ref="M66:M129" si="2">IF(AND(ISBLANK(E66),ISBLANK(F66),ISBLANK(G66),ISBLANK(H66),ISBLANK(I66),ISBLANK(J66)),"","YES")</f>
        <v/>
      </c>
      <c r="N66" s="10" t="str">
        <f t="shared" ref="N66:N129" si="3">IF(AND(ISBLANK(E66),ISBLANK(F66),ISBLANK(G66),ISBLANK(H66),ISBLANK(I66),ISBLANK(J66),ISBLANK(K66)),"","YES")</f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2</v>
      </c>
      <c r="B67" s="8" t="s">
        <v>1000</v>
      </c>
      <c r="C67" s="8" t="s">
        <v>336</v>
      </c>
      <c r="D67" s="8" t="s">
        <v>434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2"/>
        <v/>
      </c>
      <c r="N67" s="10" t="str">
        <f t="shared" si="3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2</v>
      </c>
      <c r="B68" s="8" t="s">
        <v>1000</v>
      </c>
      <c r="C68" s="8" t="s">
        <v>831</v>
      </c>
      <c r="D68" s="8" t="s">
        <v>383</v>
      </c>
      <c r="E68" s="10"/>
      <c r="F68" s="10"/>
      <c r="G68" s="10"/>
      <c r="H68" s="10" t="s">
        <v>1368</v>
      </c>
      <c r="I68" s="10"/>
      <c r="J68" s="10"/>
      <c r="K68" s="10"/>
      <c r="L68" s="9"/>
      <c r="M68" s="10" t="str">
        <f t="shared" si="2"/>
        <v>YES</v>
      </c>
      <c r="N68" s="10" t="str">
        <f t="shared" si="3"/>
        <v>YES</v>
      </c>
      <c r="O68" s="5"/>
      <c r="P68" s="5">
        <v>1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2</v>
      </c>
      <c r="B69" s="8" t="s">
        <v>325</v>
      </c>
      <c r="C69" s="8"/>
      <c r="D69" s="8" t="s">
        <v>397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2</v>
      </c>
      <c r="B70" s="8" t="s">
        <v>325</v>
      </c>
      <c r="C70" s="8"/>
      <c r="D70" s="8" t="s">
        <v>410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1" customFormat="1" ht="21" customHeight="1" x14ac:dyDescent="0.25">
      <c r="A71" s="64">
        <v>2</v>
      </c>
      <c r="B71" s="8" t="s">
        <v>325</v>
      </c>
      <c r="C71" s="8"/>
      <c r="D71" s="8" t="s">
        <v>424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2</v>
      </c>
      <c r="B72" s="8" t="s">
        <v>325</v>
      </c>
      <c r="C72" s="8"/>
      <c r="D72" s="8" t="s">
        <v>347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2</v>
      </c>
      <c r="B73" s="8" t="s">
        <v>325</v>
      </c>
      <c r="C73" s="8"/>
      <c r="D73" s="8" t="s">
        <v>362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64">
        <v>2</v>
      </c>
      <c r="B74" s="8" t="s">
        <v>325</v>
      </c>
      <c r="C74" s="8"/>
      <c r="D74" s="8" t="s">
        <v>373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64">
        <v>2</v>
      </c>
      <c r="B75" s="48">
        <v>208</v>
      </c>
      <c r="C75" s="8" t="s">
        <v>336</v>
      </c>
      <c r="D75" s="8" t="s">
        <v>343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1" customFormat="1" ht="21" customHeight="1" x14ac:dyDescent="0.25">
      <c r="A76" s="64">
        <v>2</v>
      </c>
      <c r="B76" s="48">
        <v>208</v>
      </c>
      <c r="C76" s="8" t="s">
        <v>336</v>
      </c>
      <c r="D76" s="8" t="s">
        <v>358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s="11" customFormat="1" ht="21" customHeight="1" x14ac:dyDescent="0.25">
      <c r="A77" s="64">
        <v>2</v>
      </c>
      <c r="B77" s="48">
        <v>208</v>
      </c>
      <c r="C77" s="8" t="s">
        <v>336</v>
      </c>
      <c r="D77" s="8" t="s">
        <v>371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2</v>
      </c>
      <c r="B78" s="8" t="s">
        <v>908</v>
      </c>
      <c r="C78" s="8" t="s">
        <v>336</v>
      </c>
      <c r="D78" s="8" t="s">
        <v>443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1" customFormat="1" ht="21" customHeight="1" x14ac:dyDescent="0.25">
      <c r="A79" s="64">
        <v>2</v>
      </c>
      <c r="B79" s="8" t="s">
        <v>908</v>
      </c>
      <c r="C79" s="8" t="s">
        <v>775</v>
      </c>
      <c r="D79" s="8" t="s">
        <v>445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2</v>
      </c>
      <c r="B80" s="8" t="s">
        <v>1328</v>
      </c>
      <c r="C80" s="8" t="s">
        <v>336</v>
      </c>
      <c r="D80" s="8" t="s">
        <v>464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1" customFormat="1" ht="21" customHeight="1" x14ac:dyDescent="0.25">
      <c r="A81" s="64">
        <v>2</v>
      </c>
      <c r="B81" s="8" t="s">
        <v>1328</v>
      </c>
      <c r="C81" s="8" t="s">
        <v>796</v>
      </c>
      <c r="D81" s="8" t="s">
        <v>466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2</v>
      </c>
      <c r="B82" s="8" t="s">
        <v>1019</v>
      </c>
      <c r="C82" s="8"/>
      <c r="D82" s="8" t="s">
        <v>472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1" customFormat="1" ht="21" customHeight="1" x14ac:dyDescent="0.25">
      <c r="A83" s="64">
        <v>2</v>
      </c>
      <c r="B83" s="8" t="s">
        <v>1019</v>
      </c>
      <c r="C83" s="8"/>
      <c r="D83" s="8" t="s">
        <v>731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64">
        <v>2</v>
      </c>
      <c r="B84" s="8" t="s">
        <v>912</v>
      </c>
      <c r="C84" s="8" t="s">
        <v>336</v>
      </c>
      <c r="D84" s="8" t="s">
        <v>733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11" customFormat="1" ht="21" customHeight="1" x14ac:dyDescent="0.25">
      <c r="A85" s="64">
        <v>2</v>
      </c>
      <c r="B85" s="8" t="s">
        <v>912</v>
      </c>
      <c r="C85" s="8" t="s">
        <v>783</v>
      </c>
      <c r="D85" s="8" t="s">
        <v>460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2"/>
        <v/>
      </c>
      <c r="N85" s="10" t="str">
        <f t="shared" si="3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64">
        <v>2</v>
      </c>
      <c r="B86" s="8" t="s">
        <v>913</v>
      </c>
      <c r="C86" s="8" t="s">
        <v>336</v>
      </c>
      <c r="D86" s="8" t="s">
        <v>467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64">
        <v>2</v>
      </c>
      <c r="B87" s="8" t="s">
        <v>913</v>
      </c>
      <c r="C87" s="8" t="s">
        <v>828</v>
      </c>
      <c r="D87" s="8" t="s">
        <v>470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64">
        <v>2</v>
      </c>
      <c r="B88" s="8" t="s">
        <v>1329</v>
      </c>
      <c r="C88" s="8"/>
      <c r="D88" s="8" t="s">
        <v>471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1" customFormat="1" ht="21" customHeight="1" x14ac:dyDescent="0.25">
      <c r="A89" s="64">
        <v>2</v>
      </c>
      <c r="B89" s="8" t="s">
        <v>1329</v>
      </c>
      <c r="C89" s="8"/>
      <c r="D89" s="8" t="s">
        <v>465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64">
        <v>2</v>
      </c>
      <c r="B90" s="8" t="s">
        <v>1329</v>
      </c>
      <c r="C90" s="8"/>
      <c r="D90" s="8" t="s">
        <v>964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1" customFormat="1" ht="21" customHeight="1" x14ac:dyDescent="0.25">
      <c r="A91" s="64">
        <v>2</v>
      </c>
      <c r="B91" s="8" t="s">
        <v>1330</v>
      </c>
      <c r="C91" s="8" t="s">
        <v>336</v>
      </c>
      <c r="D91" s="8" t="s">
        <v>797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64">
        <v>2</v>
      </c>
      <c r="B92" s="8" t="s">
        <v>1330</v>
      </c>
      <c r="C92" s="8" t="s">
        <v>833</v>
      </c>
      <c r="D92" s="8" t="s">
        <v>176</v>
      </c>
      <c r="E92" s="10"/>
      <c r="F92" s="10"/>
      <c r="G92" s="10"/>
      <c r="H92" s="10"/>
      <c r="I92" s="10"/>
      <c r="J92" s="10"/>
      <c r="K92" s="10" t="s">
        <v>1377</v>
      </c>
      <c r="L92" s="9"/>
      <c r="M92" s="10" t="str">
        <f t="shared" si="2"/>
        <v/>
      </c>
      <c r="N92" s="10" t="str">
        <f t="shared" si="3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64">
        <v>2</v>
      </c>
      <c r="B93" s="8" t="s">
        <v>1331</v>
      </c>
      <c r="C93" s="8" t="s">
        <v>336</v>
      </c>
      <c r="D93" s="8" t="s">
        <v>178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64">
        <v>2</v>
      </c>
      <c r="B94" s="8" t="s">
        <v>1331</v>
      </c>
      <c r="C94" s="8" t="s">
        <v>336</v>
      </c>
      <c r="D94" s="8" t="s">
        <v>180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1" customFormat="1" ht="21" customHeight="1" x14ac:dyDescent="0.25">
      <c r="A95" s="64">
        <v>2</v>
      </c>
      <c r="B95" s="8" t="s">
        <v>1331</v>
      </c>
      <c r="C95" s="8" t="s">
        <v>810</v>
      </c>
      <c r="D95" s="8" t="s">
        <v>174</v>
      </c>
      <c r="E95" s="10"/>
      <c r="F95" s="10"/>
      <c r="G95" s="10"/>
      <c r="H95" s="10"/>
      <c r="I95" s="10"/>
      <c r="J95" s="10"/>
      <c r="K95" s="10" t="s">
        <v>1377</v>
      </c>
      <c r="L95" s="9"/>
      <c r="M95" s="10" t="str">
        <f t="shared" si="2"/>
        <v/>
      </c>
      <c r="N95" s="10" t="str">
        <f t="shared" si="3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1" customFormat="1" ht="21" customHeight="1" x14ac:dyDescent="0.25">
      <c r="A96" s="64">
        <v>2</v>
      </c>
      <c r="B96" s="8" t="s">
        <v>1332</v>
      </c>
      <c r="C96" s="8"/>
      <c r="D96" s="8" t="s">
        <v>43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 spans="1:25" s="11" customFormat="1" ht="21" customHeight="1" x14ac:dyDescent="0.25">
      <c r="A97" s="64">
        <v>2</v>
      </c>
      <c r="B97" s="8" t="s">
        <v>1332</v>
      </c>
      <c r="C97" s="8"/>
      <c r="D97" s="8" t="s">
        <v>965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s="11" customFormat="1" ht="21" customHeight="1" x14ac:dyDescent="0.25">
      <c r="A98" s="64">
        <v>2</v>
      </c>
      <c r="B98" s="8" t="s">
        <v>1332</v>
      </c>
      <c r="C98" s="8"/>
      <c r="D98" s="8" t="s">
        <v>966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s="11" customFormat="1" ht="21" customHeight="1" x14ac:dyDescent="0.25">
      <c r="A99" s="64">
        <v>2</v>
      </c>
      <c r="B99" s="8" t="s">
        <v>1333</v>
      </c>
      <c r="C99" s="8" t="s">
        <v>336</v>
      </c>
      <c r="D99" s="8" t="s">
        <v>811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s="11" customFormat="1" ht="21" customHeight="1" x14ac:dyDescent="0.25">
      <c r="A100" s="64">
        <v>2</v>
      </c>
      <c r="B100" s="8" t="s">
        <v>1333</v>
      </c>
      <c r="C100" s="8" t="s">
        <v>336</v>
      </c>
      <c r="D100" s="8" t="s">
        <v>785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s="11" customFormat="1" ht="21" customHeight="1" x14ac:dyDescent="0.25">
      <c r="A101" s="64">
        <v>2</v>
      </c>
      <c r="B101" s="8" t="s">
        <v>1333</v>
      </c>
      <c r="C101" s="8" t="s">
        <v>786</v>
      </c>
      <c r="D101" s="8" t="s">
        <v>787</v>
      </c>
      <c r="E101" s="10"/>
      <c r="F101" s="10"/>
      <c r="G101" s="10"/>
      <c r="H101" s="10"/>
      <c r="I101" s="10"/>
      <c r="J101" s="10"/>
      <c r="K101" s="10" t="s">
        <v>1377</v>
      </c>
      <c r="L101" s="9"/>
      <c r="M101" s="10" t="str">
        <f t="shared" si="2"/>
        <v/>
      </c>
      <c r="N101" s="10" t="str">
        <f t="shared" si="3"/>
        <v>YES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s="11" customFormat="1" ht="21" customHeight="1" x14ac:dyDescent="0.25">
      <c r="A102" s="64">
        <v>2</v>
      </c>
      <c r="B102" s="8" t="s">
        <v>1334</v>
      </c>
      <c r="C102" s="8" t="s">
        <v>336</v>
      </c>
      <c r="D102" s="8" t="s">
        <v>812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s="11" customFormat="1" ht="21" customHeight="1" x14ac:dyDescent="0.25">
      <c r="A103" s="64">
        <v>2</v>
      </c>
      <c r="B103" s="8" t="s">
        <v>1334</v>
      </c>
      <c r="C103" s="8" t="s">
        <v>813</v>
      </c>
      <c r="D103" s="8" t="s">
        <v>814</v>
      </c>
      <c r="E103" s="10"/>
      <c r="F103" s="10"/>
      <c r="G103" s="10"/>
      <c r="H103" s="10"/>
      <c r="I103" s="10"/>
      <c r="J103" s="10"/>
      <c r="K103" s="10" t="s">
        <v>1377</v>
      </c>
      <c r="L103" s="9"/>
      <c r="M103" s="10" t="str">
        <f t="shared" si="2"/>
        <v/>
      </c>
      <c r="N103" s="10" t="str">
        <f t="shared" si="3"/>
        <v>YES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s="11" customFormat="1" ht="21" customHeight="1" x14ac:dyDescent="0.25">
      <c r="A104" s="64">
        <v>2</v>
      </c>
      <c r="B104" s="8" t="s">
        <v>1002</v>
      </c>
      <c r="C104" s="8" t="s">
        <v>336</v>
      </c>
      <c r="D104" s="8" t="s">
        <v>347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s="11" customFormat="1" ht="21" customHeight="1" x14ac:dyDescent="0.25">
      <c r="A105" s="64">
        <v>3</v>
      </c>
      <c r="B105" s="8" t="s">
        <v>1002</v>
      </c>
      <c r="C105" s="8"/>
      <c r="D105" s="8" t="s">
        <v>384</v>
      </c>
      <c r="E105" s="10"/>
      <c r="F105" s="10"/>
      <c r="G105" s="10"/>
      <c r="H105" s="10"/>
      <c r="I105" s="10"/>
      <c r="J105" s="10"/>
      <c r="K105" s="10"/>
      <c r="L105" s="9"/>
      <c r="M105" s="10" t="str">
        <f t="shared" si="2"/>
        <v/>
      </c>
      <c r="N105" s="10" t="str">
        <f t="shared" si="3"/>
        <v/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s="11" customFormat="1" ht="21" customHeight="1" x14ac:dyDescent="0.25">
      <c r="A106" s="64">
        <v>3</v>
      </c>
      <c r="B106" s="8" t="s">
        <v>1002</v>
      </c>
      <c r="C106" s="8"/>
      <c r="D106" s="8" t="s">
        <v>411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s="11" customFormat="1" ht="21" customHeight="1" x14ac:dyDescent="0.25">
      <c r="A107" s="64">
        <v>3</v>
      </c>
      <c r="B107" s="8" t="s">
        <v>921</v>
      </c>
      <c r="C107" s="8" t="s">
        <v>336</v>
      </c>
      <c r="D107" s="8" t="s">
        <v>398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s="11" customFormat="1" ht="21" customHeight="1" x14ac:dyDescent="0.25">
      <c r="A108" s="64">
        <v>3</v>
      </c>
      <c r="B108" s="8" t="s">
        <v>921</v>
      </c>
      <c r="C108" s="8" t="s">
        <v>336</v>
      </c>
      <c r="D108" s="8" t="s">
        <v>425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s="11" customFormat="1" ht="21" customHeight="1" x14ac:dyDescent="0.25">
      <c r="A109" s="64">
        <v>3</v>
      </c>
      <c r="B109" s="8" t="s">
        <v>921</v>
      </c>
      <c r="C109" s="8" t="s">
        <v>815</v>
      </c>
      <c r="D109" s="8" t="s">
        <v>348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s="11" customFormat="1" ht="21" customHeight="1" x14ac:dyDescent="0.25">
      <c r="A110" s="64">
        <v>3</v>
      </c>
      <c r="B110" s="8" t="s">
        <v>922</v>
      </c>
      <c r="C110" s="8" t="s">
        <v>336</v>
      </c>
      <c r="D110" s="8" t="s">
        <v>363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s="11" customFormat="1" ht="21" customHeight="1" x14ac:dyDescent="0.25">
      <c r="A111" s="64">
        <v>3</v>
      </c>
      <c r="B111" s="8" t="s">
        <v>922</v>
      </c>
      <c r="C111" s="8" t="s">
        <v>816</v>
      </c>
      <c r="D111" s="8" t="s">
        <v>436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s="11" customFormat="1" ht="21" customHeight="1" x14ac:dyDescent="0.25">
      <c r="A112" s="64">
        <v>3</v>
      </c>
      <c r="B112" s="8" t="s">
        <v>1003</v>
      </c>
      <c r="C112" s="8"/>
      <c r="D112" s="8" t="s">
        <v>385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s="11" customFormat="1" ht="21" customHeight="1" x14ac:dyDescent="0.25">
      <c r="A113" s="64">
        <v>3</v>
      </c>
      <c r="B113" s="8" t="s">
        <v>1003</v>
      </c>
      <c r="C113" s="8"/>
      <c r="D113" s="8" t="s">
        <v>399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s="11" customFormat="1" ht="21" customHeight="1" x14ac:dyDescent="0.25">
      <c r="A114" s="64">
        <v>3</v>
      </c>
      <c r="B114" s="8" t="s">
        <v>1003</v>
      </c>
      <c r="C114" s="8"/>
      <c r="D114" s="8" t="s">
        <v>412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s="11" customFormat="1" ht="21" customHeight="1" x14ac:dyDescent="0.25">
      <c r="A115" s="64">
        <v>3</v>
      </c>
      <c r="B115" s="8" t="s">
        <v>848</v>
      </c>
      <c r="C115" s="8" t="s">
        <v>336</v>
      </c>
      <c r="D115" s="8" t="s">
        <v>426</v>
      </c>
      <c r="E115" s="10"/>
      <c r="F115" s="10"/>
      <c r="G115" s="10"/>
      <c r="H115" s="10"/>
      <c r="I115" s="10"/>
      <c r="J115" s="10"/>
      <c r="K115" s="10"/>
      <c r="L115" s="9"/>
      <c r="M115" s="10" t="str">
        <f t="shared" si="2"/>
        <v/>
      </c>
      <c r="N115" s="10" t="str">
        <f t="shared" si="3"/>
        <v/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s="11" customFormat="1" ht="21" customHeight="1" x14ac:dyDescent="0.25">
      <c r="A116" s="64">
        <v>3</v>
      </c>
      <c r="B116" s="8" t="s">
        <v>848</v>
      </c>
      <c r="C116" s="8" t="s">
        <v>793</v>
      </c>
      <c r="D116" s="8" t="s">
        <v>439</v>
      </c>
      <c r="E116" s="10"/>
      <c r="F116" s="10"/>
      <c r="G116" s="10"/>
      <c r="H116" s="10"/>
      <c r="I116" s="10"/>
      <c r="J116" s="10"/>
      <c r="K116" s="10" t="s">
        <v>1377</v>
      </c>
      <c r="L116" s="9"/>
      <c r="M116" s="10" t="str">
        <f t="shared" si="2"/>
        <v/>
      </c>
      <c r="N116" s="10" t="str">
        <f t="shared" si="3"/>
        <v>YES</v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:25" s="11" customFormat="1" ht="21" customHeight="1" x14ac:dyDescent="0.25">
      <c r="A117" s="64">
        <v>3</v>
      </c>
      <c r="B117" s="8" t="s">
        <v>924</v>
      </c>
      <c r="C117" s="8" t="s">
        <v>336</v>
      </c>
      <c r="D117" s="8" t="s">
        <v>349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s="11" customFormat="1" ht="21" customHeight="1" x14ac:dyDescent="0.25">
      <c r="A118" s="64">
        <v>3</v>
      </c>
      <c r="B118" s="8" t="s">
        <v>924</v>
      </c>
      <c r="C118" s="8" t="s">
        <v>791</v>
      </c>
      <c r="D118" s="8" t="s">
        <v>364</v>
      </c>
      <c r="E118" s="10"/>
      <c r="F118" s="10"/>
      <c r="G118" s="10"/>
      <c r="H118" s="10" t="s">
        <v>1366</v>
      </c>
      <c r="I118" s="10"/>
      <c r="J118" s="10"/>
      <c r="K118" s="10"/>
      <c r="L118" s="9"/>
      <c r="M118" s="10" t="str">
        <f t="shared" si="2"/>
        <v>YES</v>
      </c>
      <c r="N118" s="10" t="str">
        <f t="shared" si="3"/>
        <v>YES</v>
      </c>
      <c r="O118" s="77"/>
      <c r="P118" s="77"/>
      <c r="Q118" s="77"/>
      <c r="R118" s="77"/>
      <c r="S118" s="77"/>
      <c r="T118" s="77">
        <v>1</v>
      </c>
      <c r="U118" s="77"/>
      <c r="V118" s="77"/>
      <c r="W118" s="77"/>
      <c r="X118" s="77"/>
      <c r="Y118" s="77"/>
    </row>
    <row r="119" spans="1:25" s="11" customFormat="1" ht="21" customHeight="1" x14ac:dyDescent="0.25">
      <c r="A119" s="64">
        <v>3</v>
      </c>
      <c r="B119" s="8" t="s">
        <v>1006</v>
      </c>
      <c r="C119" s="8"/>
      <c r="D119" s="8" t="s">
        <v>374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s="11" customFormat="1" ht="21" customHeight="1" x14ac:dyDescent="0.25">
      <c r="A120" s="64">
        <v>3</v>
      </c>
      <c r="B120" s="8" t="s">
        <v>1006</v>
      </c>
      <c r="C120" s="8"/>
      <c r="D120" s="8" t="s">
        <v>386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s="11" customFormat="1" ht="21" customHeight="1" x14ac:dyDescent="0.25">
      <c r="A121" s="64">
        <v>3</v>
      </c>
      <c r="B121" s="8" t="s">
        <v>1007</v>
      </c>
      <c r="C121" s="8" t="s">
        <v>336</v>
      </c>
      <c r="D121" s="8" t="s">
        <v>400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s="11" customFormat="1" ht="21" customHeight="1" x14ac:dyDescent="0.25">
      <c r="A122" s="64">
        <v>3</v>
      </c>
      <c r="B122" s="8" t="s">
        <v>1007</v>
      </c>
      <c r="C122" s="8" t="s">
        <v>776</v>
      </c>
      <c r="D122" s="8" t="s">
        <v>413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s="11" customFormat="1" ht="21" customHeight="1" x14ac:dyDescent="0.25">
      <c r="A123" s="64">
        <v>3</v>
      </c>
      <c r="B123" s="8" t="s">
        <v>1008</v>
      </c>
      <c r="C123" s="8" t="s">
        <v>336</v>
      </c>
      <c r="D123" s="8" t="s">
        <v>427</v>
      </c>
      <c r="E123" s="10"/>
      <c r="F123" s="10"/>
      <c r="G123" s="10"/>
      <c r="H123" s="10"/>
      <c r="I123" s="10"/>
      <c r="J123" s="10"/>
      <c r="K123" s="10"/>
      <c r="L123" s="9"/>
      <c r="M123" s="10" t="str">
        <f t="shared" si="2"/>
        <v/>
      </c>
      <c r="N123" s="10" t="str">
        <f t="shared" si="3"/>
        <v/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:25" s="11" customFormat="1" ht="21" customHeight="1" x14ac:dyDescent="0.25">
      <c r="A124" s="64">
        <v>3</v>
      </c>
      <c r="B124" s="8" t="s">
        <v>1008</v>
      </c>
      <c r="C124" s="8" t="s">
        <v>806</v>
      </c>
      <c r="D124" s="8" t="s">
        <v>350</v>
      </c>
      <c r="E124" s="10"/>
      <c r="F124" s="10"/>
      <c r="G124" s="10"/>
      <c r="H124" s="10"/>
      <c r="I124" s="10"/>
      <c r="J124" s="10"/>
      <c r="K124" s="10" t="s">
        <v>1377</v>
      </c>
      <c r="L124" s="9"/>
      <c r="M124" s="10" t="str">
        <f t="shared" si="2"/>
        <v/>
      </c>
      <c r="N124" s="10" t="str">
        <f t="shared" si="3"/>
        <v>YES</v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:25" s="11" customFormat="1" ht="21" customHeight="1" x14ac:dyDescent="0.25">
      <c r="A125" s="64">
        <v>3</v>
      </c>
      <c r="B125" s="8" t="s">
        <v>1009</v>
      </c>
      <c r="C125" s="8"/>
      <c r="D125" s="8" t="s">
        <v>365</v>
      </c>
      <c r="E125" s="10"/>
      <c r="F125" s="10" t="s">
        <v>1369</v>
      </c>
      <c r="G125" s="10"/>
      <c r="H125" s="10"/>
      <c r="I125" s="10"/>
      <c r="J125" s="10"/>
      <c r="K125" s="10"/>
      <c r="L125" s="9"/>
      <c r="M125" s="10" t="str">
        <f t="shared" si="2"/>
        <v>YES</v>
      </c>
      <c r="N125" s="10" t="str">
        <f t="shared" si="3"/>
        <v>YES</v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>
        <v>1</v>
      </c>
    </row>
    <row r="126" spans="1:25" s="11" customFormat="1" ht="21" customHeight="1" x14ac:dyDescent="0.25">
      <c r="A126" s="64">
        <v>3</v>
      </c>
      <c r="B126" s="8" t="s">
        <v>1009</v>
      </c>
      <c r="C126" s="8"/>
      <c r="D126" s="8" t="s">
        <v>387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s="11" customFormat="1" ht="21" customHeight="1" x14ac:dyDescent="0.25">
      <c r="A127" s="64">
        <v>3</v>
      </c>
      <c r="B127" s="8" t="s">
        <v>1010</v>
      </c>
      <c r="C127" s="8" t="s">
        <v>336</v>
      </c>
      <c r="D127" s="8" t="s">
        <v>401</v>
      </c>
      <c r="E127" s="10"/>
      <c r="F127" s="10"/>
      <c r="G127" s="10"/>
      <c r="H127" s="10"/>
      <c r="I127" s="10"/>
      <c r="J127" s="10"/>
      <c r="K127" s="10"/>
      <c r="L127" s="9"/>
      <c r="M127" s="10" t="str">
        <f t="shared" si="2"/>
        <v/>
      </c>
      <c r="N127" s="10" t="str">
        <f t="shared" si="3"/>
        <v/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s="11" customFormat="1" ht="21" customHeight="1" x14ac:dyDescent="0.25">
      <c r="A128" s="64">
        <v>3</v>
      </c>
      <c r="B128" s="8" t="s">
        <v>1010</v>
      </c>
      <c r="C128" s="8" t="s">
        <v>794</v>
      </c>
      <c r="D128" s="8" t="s">
        <v>414</v>
      </c>
      <c r="E128" s="10"/>
      <c r="F128" s="10"/>
      <c r="G128" s="10"/>
      <c r="H128" s="10"/>
      <c r="I128" s="10"/>
      <c r="J128" s="10"/>
      <c r="K128" s="10" t="s">
        <v>1377</v>
      </c>
      <c r="L128" s="9"/>
      <c r="M128" s="10" t="str">
        <f t="shared" si="2"/>
        <v/>
      </c>
      <c r="N128" s="10" t="str">
        <f t="shared" si="3"/>
        <v>YES</v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s="11" customFormat="1" ht="21" customHeight="1" x14ac:dyDescent="0.25">
      <c r="A129" s="64">
        <v>3</v>
      </c>
      <c r="B129" s="8" t="s">
        <v>1011</v>
      </c>
      <c r="C129" s="8" t="s">
        <v>336</v>
      </c>
      <c r="D129" s="8" t="s">
        <v>440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s="11" customFormat="1" ht="21" customHeight="1" x14ac:dyDescent="0.25">
      <c r="A130" s="64">
        <v>3</v>
      </c>
      <c r="B130" s="8" t="s">
        <v>1011</v>
      </c>
      <c r="C130" s="8" t="s">
        <v>801</v>
      </c>
      <c r="D130" s="8" t="s">
        <v>428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ref="M130:M164" si="4">IF(AND(ISBLANK(E130),ISBLANK(F130),ISBLANK(G130),ISBLANK(H130),ISBLANK(I130),ISBLANK(J130)),"","YES")</f>
        <v/>
      </c>
      <c r="N130" s="10" t="str">
        <f t="shared" ref="N130:N164" si="5">IF(AND(ISBLANK(E130),ISBLANK(F130),ISBLANK(G130),ISBLANK(H130),ISBLANK(I130),ISBLANK(J130),ISBLANK(K130)),"","YES")</f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s="11" customFormat="1" ht="21" customHeight="1" x14ac:dyDescent="0.25">
      <c r="A131" s="64">
        <v>3</v>
      </c>
      <c r="B131" s="8" t="s">
        <v>1012</v>
      </c>
      <c r="C131" s="8"/>
      <c r="D131" s="8" t="s">
        <v>351</v>
      </c>
      <c r="E131" s="10"/>
      <c r="F131" s="10"/>
      <c r="G131" s="10"/>
      <c r="H131" s="10"/>
      <c r="I131" s="10"/>
      <c r="J131" s="10"/>
      <c r="K131" s="10"/>
      <c r="L131" s="9"/>
      <c r="M131" s="10" t="str">
        <f t="shared" si="4"/>
        <v/>
      </c>
      <c r="N131" s="10" t="str">
        <f t="shared" si="5"/>
        <v/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:25" s="11" customFormat="1" ht="21" customHeight="1" x14ac:dyDescent="0.25">
      <c r="A132" s="64">
        <v>3</v>
      </c>
      <c r="B132" s="8" t="s">
        <v>1012</v>
      </c>
      <c r="C132" s="8"/>
      <c r="D132" s="8" t="s">
        <v>366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s="11" customFormat="1" ht="21" customHeight="1" x14ac:dyDescent="0.25">
      <c r="A133" s="64">
        <v>3</v>
      </c>
      <c r="B133" s="8" t="s">
        <v>1013</v>
      </c>
      <c r="C133" s="8" t="s">
        <v>336</v>
      </c>
      <c r="D133" s="8" t="s">
        <v>375</v>
      </c>
      <c r="E133" s="10"/>
      <c r="F133" s="10"/>
      <c r="G133" s="10"/>
      <c r="H133" s="10"/>
      <c r="I133" s="10"/>
      <c r="J133" s="10"/>
      <c r="K133" s="10"/>
      <c r="L133" s="9"/>
      <c r="M133" s="10" t="str">
        <f t="shared" si="4"/>
        <v/>
      </c>
      <c r="N133" s="10" t="str">
        <f t="shared" si="5"/>
        <v/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s="11" customFormat="1" ht="21" customHeight="1" x14ac:dyDescent="0.25">
      <c r="A134" s="64">
        <v>3</v>
      </c>
      <c r="B134" s="8" t="s">
        <v>1013</v>
      </c>
      <c r="C134" s="8" t="s">
        <v>830</v>
      </c>
      <c r="D134" s="8" t="s">
        <v>388</v>
      </c>
      <c r="E134" s="10"/>
      <c r="F134" s="10"/>
      <c r="G134" s="10"/>
      <c r="H134" s="10"/>
      <c r="I134" s="10"/>
      <c r="J134" s="10"/>
      <c r="K134" s="10"/>
      <c r="L134" s="9"/>
      <c r="M134" s="10" t="str">
        <f t="shared" si="4"/>
        <v/>
      </c>
      <c r="N134" s="10" t="str">
        <f t="shared" si="5"/>
        <v/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s="11" customFormat="1" ht="21" customHeight="1" x14ac:dyDescent="0.25">
      <c r="A135" s="64">
        <v>3</v>
      </c>
      <c r="B135" s="8" t="s">
        <v>1014</v>
      </c>
      <c r="C135" s="8" t="s">
        <v>336</v>
      </c>
      <c r="D135" s="8" t="s">
        <v>441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4"/>
        <v/>
      </c>
      <c r="N135" s="10" t="str">
        <f t="shared" si="5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s="11" customFormat="1" ht="21" customHeight="1" x14ac:dyDescent="0.25">
      <c r="A136" s="64">
        <v>3</v>
      </c>
      <c r="B136" s="8" t="s">
        <v>1014</v>
      </c>
      <c r="C136" s="8" t="s">
        <v>782</v>
      </c>
      <c r="D136" s="8" t="s">
        <v>402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4"/>
        <v/>
      </c>
      <c r="N136" s="10" t="str">
        <f t="shared" si="5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s="11" customFormat="1" ht="21" customHeight="1" x14ac:dyDescent="0.25">
      <c r="A137" s="64">
        <v>3</v>
      </c>
      <c r="B137" s="8" t="s">
        <v>1021</v>
      </c>
      <c r="C137" s="8"/>
      <c r="D137" s="8" t="s">
        <v>967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s="11" customFormat="1" ht="21" customHeight="1" x14ac:dyDescent="0.25">
      <c r="A138" s="64">
        <v>3</v>
      </c>
      <c r="B138" s="8" t="s">
        <v>1021</v>
      </c>
      <c r="C138" s="8"/>
      <c r="D138" s="8" t="s">
        <v>968</v>
      </c>
      <c r="E138" s="10"/>
      <c r="F138" s="10"/>
      <c r="G138" s="10"/>
      <c r="H138" s="10"/>
      <c r="I138" s="10" t="s">
        <v>1368</v>
      </c>
      <c r="J138" s="10"/>
      <c r="K138" s="10"/>
      <c r="L138" s="9"/>
      <c r="M138" s="10" t="str">
        <f t="shared" si="4"/>
        <v>YES</v>
      </c>
      <c r="N138" s="10" t="str">
        <f t="shared" si="5"/>
        <v>YES</v>
      </c>
      <c r="O138" s="77"/>
      <c r="P138" s="77"/>
      <c r="Q138" s="77"/>
      <c r="R138" s="77">
        <v>1</v>
      </c>
      <c r="S138" s="77"/>
      <c r="T138" s="77"/>
      <c r="U138" s="77"/>
      <c r="V138" s="77"/>
      <c r="W138" s="77">
        <v>1</v>
      </c>
      <c r="X138" s="77"/>
      <c r="Y138" s="77"/>
    </row>
    <row r="139" spans="1:25" s="11" customFormat="1" ht="21" customHeight="1" x14ac:dyDescent="0.25">
      <c r="A139" s="64">
        <v>3</v>
      </c>
      <c r="B139" s="8" t="s">
        <v>933</v>
      </c>
      <c r="C139" s="8" t="s">
        <v>336</v>
      </c>
      <c r="D139" s="8" t="s">
        <v>447</v>
      </c>
      <c r="E139" s="10"/>
      <c r="F139" s="10"/>
      <c r="G139" s="10"/>
      <c r="H139" s="10"/>
      <c r="I139" s="10"/>
      <c r="J139" s="10"/>
      <c r="K139" s="10"/>
      <c r="L139" s="9"/>
      <c r="M139" s="10" t="str">
        <f t="shared" si="4"/>
        <v/>
      </c>
      <c r="N139" s="10" t="str">
        <f t="shared" si="5"/>
        <v/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s="11" customFormat="1" ht="21" customHeight="1" x14ac:dyDescent="0.25">
      <c r="A140" s="64">
        <v>3</v>
      </c>
      <c r="B140" s="8" t="s">
        <v>933</v>
      </c>
      <c r="C140" s="8" t="s">
        <v>795</v>
      </c>
      <c r="D140" s="8" t="s">
        <v>448</v>
      </c>
      <c r="E140" s="10"/>
      <c r="F140" s="10"/>
      <c r="G140" s="10"/>
      <c r="H140" s="10"/>
      <c r="I140" s="10"/>
      <c r="J140" s="10"/>
      <c r="K140" s="10"/>
      <c r="L140" s="9"/>
      <c r="M140" s="10" t="str">
        <f t="shared" si="4"/>
        <v/>
      </c>
      <c r="N140" s="10" t="str">
        <f t="shared" si="5"/>
        <v/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:25" s="11" customFormat="1" ht="21" customHeight="1" x14ac:dyDescent="0.25">
      <c r="A141" s="64">
        <v>3</v>
      </c>
      <c r="B141" s="8" t="s">
        <v>934</v>
      </c>
      <c r="C141" s="8" t="s">
        <v>336</v>
      </c>
      <c r="D141" s="8" t="s">
        <v>449</v>
      </c>
      <c r="E141" s="10"/>
      <c r="F141" s="10"/>
      <c r="G141" s="10"/>
      <c r="H141" s="10" t="s">
        <v>1368</v>
      </c>
      <c r="I141" s="10"/>
      <c r="J141" s="10"/>
      <c r="K141" s="10"/>
      <c r="L141" s="9"/>
      <c r="M141" s="10" t="str">
        <f t="shared" si="4"/>
        <v>YES</v>
      </c>
      <c r="N141" s="10" t="str">
        <f t="shared" si="5"/>
        <v>YES</v>
      </c>
      <c r="O141" s="77"/>
      <c r="P141" s="77"/>
      <c r="Q141" s="77">
        <v>1</v>
      </c>
      <c r="R141" s="77"/>
      <c r="S141" s="77"/>
      <c r="T141" s="77"/>
      <c r="U141" s="77"/>
      <c r="V141" s="77"/>
      <c r="W141" s="77"/>
      <c r="X141" s="77"/>
      <c r="Y141" s="77"/>
    </row>
    <row r="142" spans="1:25" s="11" customFormat="1" ht="21" customHeight="1" x14ac:dyDescent="0.25">
      <c r="A142" s="64">
        <v>3</v>
      </c>
      <c r="B142" s="8" t="s">
        <v>934</v>
      </c>
      <c r="C142" s="8" t="s">
        <v>777</v>
      </c>
      <c r="D142" s="8" t="s">
        <v>450</v>
      </c>
      <c r="E142" s="10"/>
      <c r="F142" s="10"/>
      <c r="G142" s="10"/>
      <c r="H142" s="10"/>
      <c r="I142" s="10"/>
      <c r="J142" s="10"/>
      <c r="K142" s="10"/>
      <c r="L142" s="9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s="11" customFormat="1" ht="21" customHeight="1" x14ac:dyDescent="0.25">
      <c r="A143" s="64">
        <v>3</v>
      </c>
      <c r="B143" s="8" t="s">
        <v>1022</v>
      </c>
      <c r="C143" s="8"/>
      <c r="D143" s="8" t="s">
        <v>451</v>
      </c>
      <c r="E143" s="10"/>
      <c r="F143" s="10"/>
      <c r="G143" s="10"/>
      <c r="H143" s="10"/>
      <c r="I143" s="10"/>
      <c r="J143" s="10"/>
      <c r="K143" s="10"/>
      <c r="L143" s="9"/>
      <c r="M143" s="10" t="str">
        <f t="shared" si="4"/>
        <v/>
      </c>
      <c r="N143" s="10" t="str">
        <f t="shared" si="5"/>
        <v/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:25" s="11" customFormat="1" ht="21" customHeight="1" x14ac:dyDescent="0.25">
      <c r="A144" s="64">
        <v>3</v>
      </c>
      <c r="B144" s="8" t="s">
        <v>1022</v>
      </c>
      <c r="C144" s="8"/>
      <c r="D144" s="8" t="s">
        <v>452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s="11" customFormat="1" ht="21" customHeight="1" x14ac:dyDescent="0.25">
      <c r="A145" s="64">
        <v>3</v>
      </c>
      <c r="B145" s="8" t="s">
        <v>939</v>
      </c>
      <c r="C145" s="8" t="s">
        <v>336</v>
      </c>
      <c r="D145" s="8" t="s">
        <v>453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:25" s="11" customFormat="1" ht="21" customHeight="1" x14ac:dyDescent="0.25">
      <c r="A146" s="64">
        <v>3</v>
      </c>
      <c r="B146" s="8" t="s">
        <v>939</v>
      </c>
      <c r="C146" s="8" t="s">
        <v>781</v>
      </c>
      <c r="D146" s="8" t="s">
        <v>454</v>
      </c>
      <c r="E146" s="10"/>
      <c r="F146" s="10"/>
      <c r="G146" s="10"/>
      <c r="H146" s="10"/>
      <c r="I146" s="10"/>
      <c r="J146" s="10"/>
      <c r="K146" s="10" t="s">
        <v>1377</v>
      </c>
      <c r="L146" s="9"/>
      <c r="M146" s="10" t="str">
        <f t="shared" si="4"/>
        <v/>
      </c>
      <c r="N146" s="10" t="str">
        <f t="shared" si="5"/>
        <v>YES</v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s="11" customFormat="1" ht="21" customHeight="1" x14ac:dyDescent="0.25">
      <c r="A147" s="64">
        <v>3</v>
      </c>
      <c r="B147" s="8" t="s">
        <v>940</v>
      </c>
      <c r="C147" s="8" t="s">
        <v>336</v>
      </c>
      <c r="D147" s="8" t="s">
        <v>455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s="11" customFormat="1" ht="21" customHeight="1" x14ac:dyDescent="0.25">
      <c r="A148" s="64">
        <v>3</v>
      </c>
      <c r="B148" s="8" t="s">
        <v>940</v>
      </c>
      <c r="C148" s="8" t="s">
        <v>827</v>
      </c>
      <c r="D148" s="8" t="s">
        <v>473</v>
      </c>
      <c r="E148" s="10"/>
      <c r="F148" s="10"/>
      <c r="G148" s="10"/>
      <c r="H148" s="10"/>
      <c r="I148" s="10"/>
      <c r="J148" s="10"/>
      <c r="K148" s="10" t="s">
        <v>1377</v>
      </c>
      <c r="L148" s="9"/>
      <c r="M148" s="10" t="str">
        <f t="shared" si="4"/>
        <v/>
      </c>
      <c r="N148" s="10" t="str">
        <f t="shared" si="5"/>
        <v>YES</v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s="11" customFormat="1" ht="21" customHeight="1" x14ac:dyDescent="0.25">
      <c r="A149" s="64">
        <v>3</v>
      </c>
      <c r="B149" s="8" t="s">
        <v>1335</v>
      </c>
      <c r="C149" s="8"/>
      <c r="D149" s="8" t="s">
        <v>461</v>
      </c>
      <c r="E149" s="10"/>
      <c r="F149" s="10"/>
      <c r="G149" s="10"/>
      <c r="H149" s="10"/>
      <c r="I149" s="10" t="s">
        <v>1368</v>
      </c>
      <c r="J149" s="10"/>
      <c r="K149" s="10"/>
      <c r="L149" s="9"/>
      <c r="M149" s="10" t="str">
        <f t="shared" si="4"/>
        <v>YES</v>
      </c>
      <c r="N149" s="10" t="str">
        <f t="shared" si="5"/>
        <v>YES</v>
      </c>
      <c r="O149" s="77"/>
      <c r="P149" s="77"/>
      <c r="Q149" s="77"/>
      <c r="R149" s="77"/>
      <c r="S149" s="77"/>
      <c r="T149" s="77">
        <v>1</v>
      </c>
      <c r="U149" s="77"/>
      <c r="V149" s="77"/>
      <c r="W149" s="77"/>
      <c r="X149" s="77"/>
      <c r="Y149" s="77"/>
    </row>
    <row r="150" spans="1:25" s="11" customFormat="1" ht="21" customHeight="1" x14ac:dyDescent="0.25">
      <c r="A150" s="64">
        <v>3</v>
      </c>
      <c r="B150" s="8" t="s">
        <v>1335</v>
      </c>
      <c r="C150" s="8"/>
      <c r="D150" s="8" t="s">
        <v>468</v>
      </c>
      <c r="E150" s="10"/>
      <c r="F150" s="10"/>
      <c r="G150" s="10"/>
      <c r="H150" s="10"/>
      <c r="I150" s="10"/>
      <c r="J150" s="10"/>
      <c r="K150" s="10"/>
      <c r="L150" s="9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s="11" customFormat="1" ht="21" customHeight="1" x14ac:dyDescent="0.25">
      <c r="A151" s="64">
        <v>3</v>
      </c>
      <c r="B151" s="8" t="s">
        <v>1335</v>
      </c>
      <c r="C151" s="8"/>
      <c r="D151" s="8" t="s">
        <v>969</v>
      </c>
      <c r="E151" s="10"/>
      <c r="F151" s="10"/>
      <c r="G151" s="10"/>
      <c r="H151" s="10"/>
      <c r="I151" s="10"/>
      <c r="J151" s="10"/>
      <c r="K151" s="10"/>
      <c r="L151" s="9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s="11" customFormat="1" ht="21" customHeight="1" x14ac:dyDescent="0.25">
      <c r="A152" s="64">
        <v>3</v>
      </c>
      <c r="B152" s="8" t="s">
        <v>1336</v>
      </c>
      <c r="C152" s="8" t="s">
        <v>336</v>
      </c>
      <c r="D152" s="8" t="s">
        <v>179</v>
      </c>
      <c r="E152" s="10"/>
      <c r="F152" s="10"/>
      <c r="G152" s="10"/>
      <c r="H152" s="10"/>
      <c r="I152" s="10"/>
      <c r="J152" s="10"/>
      <c r="K152" s="10"/>
      <c r="L152" s="9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s="11" customFormat="1" ht="21" customHeight="1" x14ac:dyDescent="0.25">
      <c r="A153" s="64">
        <v>3</v>
      </c>
      <c r="B153" s="8" t="s">
        <v>1336</v>
      </c>
      <c r="C153" s="8" t="s">
        <v>336</v>
      </c>
      <c r="D153" s="8" t="s">
        <v>181</v>
      </c>
      <c r="E153" s="10"/>
      <c r="F153" s="10"/>
      <c r="G153" s="10"/>
      <c r="H153" s="10"/>
      <c r="I153" s="10"/>
      <c r="J153" s="10"/>
      <c r="K153" s="10"/>
      <c r="L153" s="9"/>
      <c r="M153" s="10" t="str">
        <f t="shared" si="4"/>
        <v/>
      </c>
      <c r="N153" s="10" t="str">
        <f t="shared" si="5"/>
        <v/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 spans="1:25" s="11" customFormat="1" ht="21" customHeight="1" x14ac:dyDescent="0.25">
      <c r="A154" s="64">
        <v>3</v>
      </c>
      <c r="B154" s="8" t="s">
        <v>1336</v>
      </c>
      <c r="C154" s="8">
        <v>13654</v>
      </c>
      <c r="D154" s="8" t="s">
        <v>175</v>
      </c>
      <c r="E154" s="10"/>
      <c r="F154" s="10"/>
      <c r="G154" s="10"/>
      <c r="H154" s="10"/>
      <c r="I154" s="10"/>
      <c r="J154" s="10"/>
      <c r="K154" s="10" t="s">
        <v>1377</v>
      </c>
      <c r="L154" s="9"/>
      <c r="M154" s="10" t="str">
        <f t="shared" si="4"/>
        <v/>
      </c>
      <c r="N154" s="10" t="str">
        <f t="shared" si="5"/>
        <v>YES</v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s="11" customFormat="1" ht="21" customHeight="1" x14ac:dyDescent="0.25">
      <c r="A155" s="64">
        <v>3</v>
      </c>
      <c r="B155" s="8" t="s">
        <v>1337</v>
      </c>
      <c r="C155" s="8" t="s">
        <v>336</v>
      </c>
      <c r="D155" s="8" t="s">
        <v>817</v>
      </c>
      <c r="E155" s="10"/>
      <c r="F155" s="10"/>
      <c r="G155" s="10"/>
      <c r="H155" s="10"/>
      <c r="I155" s="10"/>
      <c r="J155" s="10"/>
      <c r="K155" s="10"/>
      <c r="L155" s="9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s="11" customFormat="1" ht="21" customHeight="1" x14ac:dyDescent="0.25">
      <c r="A156" s="64">
        <v>3</v>
      </c>
      <c r="B156" s="8" t="s">
        <v>1337</v>
      </c>
      <c r="C156" s="8">
        <v>13784</v>
      </c>
      <c r="D156" s="8" t="s">
        <v>177</v>
      </c>
      <c r="E156" s="10"/>
      <c r="F156" s="10"/>
      <c r="G156" s="10"/>
      <c r="H156" s="10"/>
      <c r="I156" s="10"/>
      <c r="J156" s="10"/>
      <c r="K156" s="10" t="s">
        <v>1377</v>
      </c>
      <c r="L156" s="9"/>
      <c r="M156" s="10" t="str">
        <f t="shared" si="4"/>
        <v/>
      </c>
      <c r="N156" s="10" t="str">
        <f t="shared" si="5"/>
        <v>YES</v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s="11" customFormat="1" ht="21" customHeight="1" x14ac:dyDescent="0.25">
      <c r="A157" s="64">
        <v>3</v>
      </c>
      <c r="B157" s="8" t="s">
        <v>1338</v>
      </c>
      <c r="C157" s="8"/>
      <c r="D157" s="8" t="s">
        <v>35</v>
      </c>
      <c r="E157" s="10"/>
      <c r="F157" s="10"/>
      <c r="G157" s="10"/>
      <c r="H157" s="10"/>
      <c r="I157" s="10"/>
      <c r="J157" s="10"/>
      <c r="K157" s="10"/>
      <c r="L157" s="9"/>
      <c r="M157" s="10" t="str">
        <f t="shared" si="4"/>
        <v/>
      </c>
      <c r="N157" s="10" t="str">
        <f t="shared" si="5"/>
        <v/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:25" s="11" customFormat="1" ht="21" customHeight="1" x14ac:dyDescent="0.25">
      <c r="A158" s="64">
        <v>3</v>
      </c>
      <c r="B158" s="8" t="s">
        <v>1338</v>
      </c>
      <c r="C158" s="8"/>
      <c r="D158" s="8" t="s">
        <v>971</v>
      </c>
      <c r="E158" s="10"/>
      <c r="F158" s="10"/>
      <c r="G158" s="10"/>
      <c r="H158" s="10"/>
      <c r="I158" s="10"/>
      <c r="J158" s="10"/>
      <c r="K158" s="10"/>
      <c r="L158" s="9"/>
      <c r="M158" s="10" t="str">
        <f t="shared" si="4"/>
        <v/>
      </c>
      <c r="N158" s="10" t="str">
        <f t="shared" si="5"/>
        <v/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s="11" customFormat="1" ht="21" customHeight="1" x14ac:dyDescent="0.25">
      <c r="A159" s="64">
        <v>3</v>
      </c>
      <c r="B159" s="8" t="s">
        <v>1338</v>
      </c>
      <c r="C159" s="8"/>
      <c r="D159" s="8" t="s">
        <v>970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s="11" customFormat="1" ht="21" customHeight="1" x14ac:dyDescent="0.25">
      <c r="A160" s="64">
        <v>3</v>
      </c>
      <c r="B160" s="8" t="s">
        <v>1339</v>
      </c>
      <c r="C160" s="8" t="s">
        <v>336</v>
      </c>
      <c r="D160" s="8" t="s">
        <v>818</v>
      </c>
      <c r="E160" s="10"/>
      <c r="F160" s="10"/>
      <c r="G160" s="10"/>
      <c r="H160" s="10"/>
      <c r="I160" s="10"/>
      <c r="J160" s="10"/>
      <c r="K160" s="10"/>
      <c r="L160" s="9"/>
      <c r="M160" s="10" t="str">
        <f t="shared" si="4"/>
        <v/>
      </c>
      <c r="N160" s="10" t="str">
        <f t="shared" si="5"/>
        <v/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s="11" customFormat="1" ht="21" customHeight="1" x14ac:dyDescent="0.25">
      <c r="A161" s="64">
        <v>3</v>
      </c>
      <c r="B161" s="8" t="s">
        <v>1339</v>
      </c>
      <c r="C161" s="8" t="s">
        <v>336</v>
      </c>
      <c r="D161" s="8" t="s">
        <v>819</v>
      </c>
      <c r="E161" s="10"/>
      <c r="F161" s="10"/>
      <c r="G161" s="10"/>
      <c r="H161" s="10"/>
      <c r="I161" s="10"/>
      <c r="J161" s="10"/>
      <c r="K161" s="10"/>
      <c r="L161" s="9"/>
      <c r="M161" s="10" t="str">
        <f t="shared" si="4"/>
        <v/>
      </c>
      <c r="N161" s="10" t="str">
        <f t="shared" si="5"/>
        <v/>
      </c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 spans="1:25" s="11" customFormat="1" ht="21" customHeight="1" x14ac:dyDescent="0.25">
      <c r="A162" s="64">
        <v>3</v>
      </c>
      <c r="B162" s="8" t="s">
        <v>1339</v>
      </c>
      <c r="C162" s="8" t="s">
        <v>820</v>
      </c>
      <c r="D162" s="8" t="s">
        <v>821</v>
      </c>
      <c r="E162" s="10"/>
      <c r="F162" s="10"/>
      <c r="G162" s="10"/>
      <c r="H162" s="10"/>
      <c r="I162" s="10"/>
      <c r="J162" s="10"/>
      <c r="K162" s="10"/>
      <c r="L162" s="9"/>
      <c r="M162" s="10" t="str">
        <f t="shared" si="4"/>
        <v/>
      </c>
      <c r="N162" s="10" t="str">
        <f t="shared" si="5"/>
        <v/>
      </c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 spans="1:25" s="11" customFormat="1" ht="21" customHeight="1" x14ac:dyDescent="0.25">
      <c r="A163" s="64">
        <v>3</v>
      </c>
      <c r="B163" s="8" t="s">
        <v>1340</v>
      </c>
      <c r="C163" s="8" t="s">
        <v>336</v>
      </c>
      <c r="D163" s="8" t="s">
        <v>822</v>
      </c>
      <c r="E163" s="10"/>
      <c r="F163" s="10"/>
      <c r="G163" s="10"/>
      <c r="H163" s="10"/>
      <c r="I163" s="10"/>
      <c r="J163" s="10"/>
      <c r="K163" s="10"/>
      <c r="L163" s="9"/>
      <c r="M163" s="10" t="str">
        <f t="shared" si="4"/>
        <v/>
      </c>
      <c r="N163" s="10" t="str">
        <f t="shared" si="5"/>
        <v/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s="11" customFormat="1" ht="21" customHeight="1" x14ac:dyDescent="0.25">
      <c r="A164" s="64">
        <v>3</v>
      </c>
      <c r="B164" s="8" t="s">
        <v>1340</v>
      </c>
      <c r="C164" s="8" t="s">
        <v>823</v>
      </c>
      <c r="D164" s="8" t="s">
        <v>824</v>
      </c>
      <c r="E164" s="10"/>
      <c r="F164" s="10"/>
      <c r="G164" s="10"/>
      <c r="H164" s="10"/>
      <c r="I164" s="10"/>
      <c r="J164" s="10"/>
      <c r="K164" s="10"/>
      <c r="L164" s="9"/>
      <c r="M164" s="10" t="str">
        <f t="shared" si="4"/>
        <v/>
      </c>
      <c r="N164" s="10" t="str">
        <f t="shared" si="5"/>
        <v/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s="11" customFormat="1" ht="21" customHeight="1" x14ac:dyDescent="0.3">
      <c r="A165" s="58">
        <f>SUBTOTAL(103,A2:A164)</f>
        <v>163</v>
      </c>
      <c r="B165" s="52"/>
      <c r="C165" s="53"/>
      <c r="D165" s="54"/>
      <c r="E165" s="51">
        <f t="shared" ref="E165:K165" si="6">COUNTA(E2:E164)</f>
        <v>0</v>
      </c>
      <c r="F165" s="51">
        <f t="shared" si="6"/>
        <v>1</v>
      </c>
      <c r="G165" s="51">
        <f t="shared" si="6"/>
        <v>0</v>
      </c>
      <c r="H165" s="51">
        <f t="shared" si="6"/>
        <v>3</v>
      </c>
      <c r="I165" s="51">
        <f t="shared" si="6"/>
        <v>2</v>
      </c>
      <c r="J165" s="51">
        <f t="shared" si="6"/>
        <v>1</v>
      </c>
      <c r="K165" s="51">
        <f t="shared" si="6"/>
        <v>14</v>
      </c>
      <c r="L165" s="9"/>
      <c r="M165" s="51">
        <f t="shared" ref="M165:N165" si="7">COUNTIF(M2:M164,"YES")</f>
        <v>7</v>
      </c>
      <c r="N165" s="51">
        <f t="shared" si="7"/>
        <v>21</v>
      </c>
      <c r="O165" s="51">
        <f>SUM(O2:O164)</f>
        <v>0</v>
      </c>
      <c r="P165" s="51">
        <f t="shared" ref="P165:Y165" si="8">SUM(P2:P164)</f>
        <v>1</v>
      </c>
      <c r="Q165" s="51">
        <f t="shared" si="8"/>
        <v>1</v>
      </c>
      <c r="R165" s="51">
        <f t="shared" si="8"/>
        <v>1</v>
      </c>
      <c r="S165" s="51">
        <f t="shared" si="8"/>
        <v>0</v>
      </c>
      <c r="T165" s="51">
        <f t="shared" si="8"/>
        <v>2</v>
      </c>
      <c r="U165" s="51">
        <f t="shared" si="8"/>
        <v>0</v>
      </c>
      <c r="V165" s="51">
        <f t="shared" si="8"/>
        <v>0</v>
      </c>
      <c r="W165" s="51">
        <f t="shared" si="8"/>
        <v>1</v>
      </c>
      <c r="X165" s="51">
        <f t="shared" si="8"/>
        <v>0</v>
      </c>
      <c r="Y165" s="51">
        <f t="shared" si="8"/>
        <v>1</v>
      </c>
    </row>
    <row r="166" spans="1:25" ht="21" customHeight="1" x14ac:dyDescent="0.3">
      <c r="A166" s="125"/>
      <c r="B166" s="48"/>
      <c r="C166" s="143"/>
      <c r="D166" s="48" t="s">
        <v>1375</v>
      </c>
      <c r="E166" s="144"/>
      <c r="F166" s="145"/>
      <c r="G166" s="144"/>
      <c r="H166" s="51">
        <f>COUNTIF(H2:H164,"No Cxn")</f>
        <v>0</v>
      </c>
      <c r="I166" s="51">
        <f>COUNTIF(I2:I164,"No Cxn")</f>
        <v>0</v>
      </c>
      <c r="J166" s="51">
        <f>COUNTIF(J2:J164,"No Cxn")</f>
        <v>1</v>
      </c>
      <c r="K166" s="144"/>
      <c r="L166" s="9"/>
      <c r="M166" s="10" t="str">
        <f>IF(AND(ISBLANK(E173),ISBLANK(F173),ISBLANK(G173),ISBLANK(H173),ISBLANK(I173),ISBLANK(J173)),"","YES")</f>
        <v>YES</v>
      </c>
      <c r="N166" s="10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19.5" customHeight="1" x14ac:dyDescent="0.3">
      <c r="A167" s="125"/>
      <c r="B167" s="48"/>
      <c r="C167" s="143"/>
      <c r="D167" s="48" t="s">
        <v>1376</v>
      </c>
      <c r="E167" s="144"/>
      <c r="F167" s="145"/>
      <c r="G167" s="144"/>
      <c r="H167" s="51">
        <f>COUNTIF(H2:H164,"Stuck")</f>
        <v>0</v>
      </c>
      <c r="I167" s="51">
        <f>COUNTIF(I2:I164,"Stuck")</f>
        <v>0</v>
      </c>
      <c r="J167" s="51">
        <f>COUNTIF(J2:J164,"Stuck")</f>
        <v>0</v>
      </c>
      <c r="K167" s="144"/>
      <c r="L167" s="9"/>
      <c r="M167" s="10" t="str">
        <f>IF(AND(ISBLANK(E174),ISBLANK(F174),ISBLANK(G174),ISBLANK(H174),ISBLANK(I174),ISBLANK(J174)),"","YES")</f>
        <v/>
      </c>
      <c r="N167" s="10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3">
      <c r="A168" s="125"/>
      <c r="B168" s="48"/>
      <c r="C168" s="143"/>
      <c r="D168" s="48" t="s">
        <v>1368</v>
      </c>
      <c r="E168" s="51">
        <f>COUNTIF(E2:E164,"In")</f>
        <v>0</v>
      </c>
      <c r="F168" s="144"/>
      <c r="G168" s="144"/>
      <c r="H168" s="51">
        <f>COUNTIF(H2:H164,"In")</f>
        <v>2</v>
      </c>
      <c r="I168" s="51">
        <f>COUNTIF(I2:I164,"In")</f>
        <v>2</v>
      </c>
      <c r="J168" s="51">
        <f>COUNTIF(J2:J164,"In")</f>
        <v>0</v>
      </c>
      <c r="K168" s="144"/>
      <c r="L168" s="9"/>
      <c r="M168" s="10" t="str">
        <f>IF(AND(ISBLANK(E175),ISBLANK(F175),ISBLANK(G175),ISBLANK(H175),ISBLANK(I175),ISBLANK(J175)),"","YES")</f>
        <v/>
      </c>
      <c r="N168" s="10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3">
      <c r="A169" s="125"/>
      <c r="B169" s="48"/>
      <c r="C169" s="143"/>
      <c r="D169" s="48" t="s">
        <v>1366</v>
      </c>
      <c r="E169" s="51">
        <f>COUNTIF(E2:E165,"Out")</f>
        <v>0</v>
      </c>
      <c r="F169" s="145"/>
      <c r="G169" s="144"/>
      <c r="H169" s="51">
        <f>COUNTIF(H2:H165,"Out")</f>
        <v>1</v>
      </c>
      <c r="I169" s="51">
        <f>COUNTIF(I2:I165,"Out")</f>
        <v>0</v>
      </c>
      <c r="J169" s="51">
        <f>COUNTIF(J2:J165,"Out")</f>
        <v>0</v>
      </c>
      <c r="K169" s="144"/>
      <c r="L169" s="9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3">
      <c r="A170" s="125"/>
      <c r="B170" s="48"/>
      <c r="C170" s="143"/>
      <c r="D170" s="48" t="s">
        <v>1377</v>
      </c>
      <c r="E170" s="144"/>
      <c r="F170" s="145"/>
      <c r="G170" s="144"/>
      <c r="H170" s="144"/>
      <c r="I170" s="144"/>
      <c r="J170" s="144"/>
      <c r="K170" s="151">
        <f>COUNTIF(K1:K164,"Replaced")</f>
        <v>14</v>
      </c>
      <c r="L170" s="9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3">
      <c r="A171" s="125"/>
      <c r="B171" s="48"/>
      <c r="C171" s="143"/>
      <c r="D171" s="48" t="s">
        <v>1369</v>
      </c>
      <c r="E171" s="51">
        <f>COUNTIF(E2:E164,"Loose")</f>
        <v>0</v>
      </c>
      <c r="F171" s="51">
        <f>COUNTIF(F2:F164,"Loose")</f>
        <v>1</v>
      </c>
      <c r="G171" s="51">
        <f>COUNTIF(G2:G164,"Loose")</f>
        <v>0</v>
      </c>
      <c r="H171" s="144"/>
      <c r="I171" s="144"/>
      <c r="J171" s="144"/>
      <c r="K171" s="144"/>
      <c r="L171" s="9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3">
      <c r="A172" s="125"/>
      <c r="B172" s="48"/>
      <c r="C172" s="143"/>
      <c r="D172" s="48" t="s">
        <v>1365</v>
      </c>
      <c r="E172" s="144"/>
      <c r="F172" s="51">
        <f>COUNTIF(F2:F164,"Missing")</f>
        <v>0</v>
      </c>
      <c r="G172" s="51">
        <f>COUNTIF(G2:G164,"Missing")</f>
        <v>0</v>
      </c>
      <c r="H172" s="144"/>
      <c r="I172" s="144"/>
      <c r="J172" s="144"/>
      <c r="K172" s="51">
        <f>COUNTIF(K2:K164,"Missing")</f>
        <v>0</v>
      </c>
      <c r="L172" s="9"/>
    </row>
    <row r="173" spans="1:25" ht="21" customHeight="1" x14ac:dyDescent="0.25">
      <c r="A173" s="34"/>
      <c r="B173" s="11"/>
      <c r="C173" s="11"/>
      <c r="D173" s="48" t="s">
        <v>1367</v>
      </c>
      <c r="E173" s="144"/>
      <c r="F173" s="51">
        <f>COUNTIF(F2:F164,"Broken")</f>
        <v>0</v>
      </c>
      <c r="G173" s="144"/>
      <c r="H173" s="144"/>
      <c r="I173" s="144"/>
      <c r="J173" s="144"/>
      <c r="K173" s="51">
        <f>COUNTIF(K2:K164,"Broken")</f>
        <v>0</v>
      </c>
      <c r="L173" s="9"/>
    </row>
    <row r="174" spans="1:25" ht="21" customHeight="1" x14ac:dyDescent="0.3">
      <c r="A174" s="43" t="s">
        <v>976</v>
      </c>
      <c r="L174" s="9"/>
    </row>
    <row r="175" spans="1:25" ht="21" customHeight="1" x14ac:dyDescent="0.25">
      <c r="A175" s="57">
        <v>1</v>
      </c>
      <c r="B175" s="13" t="s">
        <v>825</v>
      </c>
      <c r="C175" s="13" t="s">
        <v>765</v>
      </c>
      <c r="D175" s="13" t="s">
        <v>469</v>
      </c>
      <c r="E175" s="12"/>
      <c r="F175" s="12"/>
      <c r="G175" s="12"/>
      <c r="H175" s="12"/>
      <c r="I175" s="12"/>
      <c r="J175" s="12"/>
      <c r="K175" s="12"/>
    </row>
    <row r="177" spans="1:25" ht="21" customHeight="1" x14ac:dyDescent="0.25">
      <c r="A177" s="7">
        <f>SUBTOTAL(103,A2:A176)</f>
        <v>165</v>
      </c>
      <c r="E177" s="7">
        <f t="shared" ref="E177:Y177" si="9">COUNTA(E2:E176)</f>
        <v>4</v>
      </c>
      <c r="F177" s="7">
        <f t="shared" si="9"/>
        <v>5</v>
      </c>
      <c r="G177" s="7">
        <f t="shared" si="9"/>
        <v>3</v>
      </c>
      <c r="H177" s="7">
        <f t="shared" si="9"/>
        <v>8</v>
      </c>
      <c r="I177" s="7">
        <f t="shared" si="9"/>
        <v>7</v>
      </c>
      <c r="J177" s="7">
        <f t="shared" si="9"/>
        <v>6</v>
      </c>
      <c r="K177" s="7">
        <f t="shared" si="9"/>
        <v>18</v>
      </c>
      <c r="L177" s="7">
        <f t="shared" si="9"/>
        <v>9</v>
      </c>
      <c r="M177" s="7">
        <f t="shared" si="9"/>
        <v>167</v>
      </c>
      <c r="N177" s="7">
        <f t="shared" si="9"/>
        <v>164</v>
      </c>
      <c r="O177" s="7">
        <f>COUNTA(O2:O176)</f>
        <v>1</v>
      </c>
      <c r="P177" s="7">
        <f t="shared" si="9"/>
        <v>2</v>
      </c>
      <c r="Q177" s="7">
        <f t="shared" si="9"/>
        <v>2</v>
      </c>
      <c r="R177" s="7">
        <f t="shared" si="9"/>
        <v>2</v>
      </c>
      <c r="S177" s="7">
        <f t="shared" si="9"/>
        <v>1</v>
      </c>
      <c r="T177" s="7">
        <f t="shared" si="9"/>
        <v>3</v>
      </c>
      <c r="U177" s="7">
        <f t="shared" si="9"/>
        <v>1</v>
      </c>
      <c r="V177" s="7">
        <f t="shared" si="9"/>
        <v>1</v>
      </c>
      <c r="W177" s="7">
        <f t="shared" si="9"/>
        <v>2</v>
      </c>
      <c r="X177" s="7">
        <f t="shared" si="9"/>
        <v>1</v>
      </c>
      <c r="Y177" s="7">
        <f t="shared" si="9"/>
        <v>2</v>
      </c>
    </row>
  </sheetData>
  <autoFilter ref="A1:M168" xr:uid="{00000000-0009-0000-0000-000003000000}"/>
  <phoneticPr fontId="0" type="noConversion"/>
  <dataValidations count="16">
    <dataValidation allowBlank="1" showInputMessage="1" showErrorMessage="1" promptTitle="All New" prompt="All New" sqref="Y1" xr:uid="{00000000-0002-0000-0300-000000000000}"/>
    <dataValidation allowBlank="1" showInputMessage="1" showErrorMessage="1" promptTitle="DNLG" prompt="Data Link No Good" sqref="X1" xr:uid="{00000000-0002-0000-0300-000001000000}"/>
    <dataValidation allowBlank="1" showInputMessage="1" showErrorMessage="1" promptTitle="DLG" prompt="Data Link Good" sqref="W1" xr:uid="{00000000-0002-0000-0300-000002000000}"/>
    <dataValidation allowBlank="1" showInputMessage="1" showErrorMessage="1" promptTitle="DTNG" prompt="Dial Tone No Good" sqref="V1" xr:uid="{00000000-0002-0000-0300-000003000000}"/>
    <dataValidation allowBlank="1" showInputMessage="1" showErrorMessage="1" promptTitle="DTG" prompt="Dial Tone Good" sqref="U1" xr:uid="{00000000-0002-0000-0300-000004000000}"/>
    <dataValidation allowBlank="1" showInputMessage="1" showErrorMessage="1" promptTitle="RI" prompt="Reinsert" sqref="T1" xr:uid="{00000000-0002-0000-0300-000005000000}"/>
    <dataValidation allowBlank="1" showInputMessage="1" showErrorMessage="1" promptTitle="NVI" prompt="New Voice Jack" sqref="S1" xr:uid="{00000000-0002-0000-0300-000006000000}"/>
    <dataValidation allowBlank="1" showInputMessage="1" showErrorMessage="1" promptTitle="NDJ" prompt="New Data Jack" sqref="R1" xr:uid="{00000000-0002-0000-0300-000007000000}"/>
    <dataValidation allowBlank="1" showInputMessage="1" showErrorMessage="1" promptTitle="NFI" prompt="New F Insert" sqref="Q1" xr:uid="{00000000-0002-0000-0300-000008000000}"/>
    <dataValidation allowBlank="1" showInputMessage="1" showErrorMessage="1" promptTitle="NFP" prompt="New Face Plate" sqref="P1" xr:uid="{00000000-0002-0000-0300-000009000000}"/>
    <dataValidation allowBlank="1" showDropDown="1" showInputMessage="1" showErrorMessage="1" promptTitle="RM BX" prompt="Remount Box" sqref="O1" xr:uid="{00000000-0002-0000-0300-00000A000000}"/>
    <dataValidation type="list" allowBlank="1" showInputMessage="1" showErrorMessage="1" sqref="H2:J164" xr:uid="{00000000-0002-0000-0300-00000B000000}">
      <formula1>"In,Out,No Cxn,Stuck"</formula1>
    </dataValidation>
    <dataValidation type="list" allowBlank="1" showInputMessage="1" showErrorMessage="1" sqref="K2:K164" xr:uid="{00000000-0002-0000-0300-00000C000000}">
      <formula1>"Missing,Broken,Replaced"</formula1>
    </dataValidation>
    <dataValidation type="list" allowBlank="1" showInputMessage="1" showErrorMessage="1" sqref="G2:G164" xr:uid="{00000000-0002-0000-0300-00000D000000}">
      <formula1>"Loose,Missing"</formula1>
    </dataValidation>
    <dataValidation type="list" showInputMessage="1" showErrorMessage="1" sqref="E2:E164" xr:uid="{00000000-0002-0000-0300-00000E000000}">
      <formula1>"In,Out,Loose, ,"</formula1>
    </dataValidation>
    <dataValidation type="list" allowBlank="1" showInputMessage="1" showErrorMessage="1" sqref="F2:F164" xr:uid="{00000000-0002-0000-0300-00000F000000}">
      <formula1>"Loose,Missing,Broken"</formula1>
    </dataValidation>
  </dataValidations>
  <pageMargins left="0" right="0.5" top="0.5" bottom="0.75" header="0.25" footer="0.25"/>
  <pageSetup scale="95" orientation="landscape" r:id="rId1"/>
  <headerFooter alignWithMargins="0">
    <oddHeader>&amp;CDutch - Ryckman (BB)&amp;RDorm Jack Repairs Assessment 2017</oddHeader>
    <oddFooter>&amp;LCODES:&amp;C&amp;"Book Antiqua,Bold"Loose;  Missing;  Pushed IN;  Pulled OUT;  B=Broken; No Cxn = No Connection; Stuck = Item is stuck in jack
Page &amp;P of &amp;N&amp;RRyckman Hall</oddFooter>
  </headerFooter>
  <rowBreaks count="2" manualBreakCount="2">
    <brk id="38" max="11" man="1"/>
    <brk id="104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8"/>
  <sheetViews>
    <sheetView zoomScaleNormal="100" zoomScaleSheetLayoutView="100" workbookViewId="0">
      <pane ySplit="1" topLeftCell="A8" activePane="bottomLeft" state="frozen"/>
      <selection activeCell="I89" sqref="I89"/>
      <selection pane="bottomLeft" activeCell="L13" sqref="L13"/>
    </sheetView>
  </sheetViews>
  <sheetFormatPr defaultRowHeight="21" customHeight="1" x14ac:dyDescent="0.25"/>
  <cols>
    <col min="1" max="1" width="5.75" style="18" bestFit="1" customWidth="1"/>
    <col min="2" max="2" width="10.25" style="23" bestFit="1" customWidth="1"/>
    <col min="3" max="3" width="9.25" style="17" bestFit="1" customWidth="1"/>
    <col min="4" max="4" width="7.875" style="17" customWidth="1"/>
    <col min="5" max="10" width="8.125" style="18" customWidth="1"/>
    <col min="11" max="11" width="8.125" style="17" customWidth="1"/>
    <col min="12" max="12" width="24.5" style="17" customWidth="1"/>
    <col min="13" max="13" width="9.625" style="34" customWidth="1"/>
    <col min="14" max="14" width="12.5" style="34" customWidth="1"/>
    <col min="15" max="15" width="4.625" style="17" customWidth="1"/>
    <col min="16" max="16" width="4.25" style="17" bestFit="1" customWidth="1"/>
    <col min="17" max="17" width="3.625" style="17" bestFit="1" customWidth="1"/>
    <col min="18" max="18" width="4.125" style="17" bestFit="1" customWidth="1"/>
    <col min="19" max="19" width="4" style="17" bestFit="1" customWidth="1"/>
    <col min="20" max="20" width="3.5" style="17" customWidth="1"/>
    <col min="21" max="21" width="4.375" style="17" bestFit="1" customWidth="1"/>
    <col min="22" max="22" width="3.75" style="17" customWidth="1"/>
    <col min="23" max="23" width="4.25" style="17" bestFit="1" customWidth="1"/>
    <col min="24" max="24" width="5.625" style="17" bestFit="1" customWidth="1"/>
    <col min="25" max="25" width="6.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57">
        <v>1</v>
      </c>
      <c r="B2" s="21" t="s">
        <v>846</v>
      </c>
      <c r="C2" s="13" t="s">
        <v>845</v>
      </c>
      <c r="D2" s="13" t="s">
        <v>337</v>
      </c>
      <c r="E2" s="10"/>
      <c r="F2" s="10"/>
      <c r="G2" s="10"/>
      <c r="H2" s="10"/>
      <c r="I2" s="10"/>
      <c r="J2" s="10"/>
      <c r="K2" s="10"/>
      <c r="L2" s="9"/>
      <c r="M2" s="10" t="str">
        <f t="shared" ref="M2:M12" si="0">IF(AND(ISBLANK(E2),ISBLANK(F2),ISBLANK(G2),ISBLANK(H2),ISBLANK(I2),ISBLANK(J2)),"","YES")</f>
        <v/>
      </c>
      <c r="N2" s="10" t="str">
        <f t="shared" ref="N2:N12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21" t="s">
        <v>978</v>
      </c>
      <c r="C3" s="13" t="s">
        <v>837</v>
      </c>
      <c r="D3" s="13" t="s">
        <v>353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21" t="s">
        <v>978</v>
      </c>
      <c r="C4" s="13" t="s">
        <v>336</v>
      </c>
      <c r="D4" s="13" t="s">
        <v>430</v>
      </c>
      <c r="E4" s="10"/>
      <c r="F4" s="10"/>
      <c r="G4" s="10"/>
      <c r="H4" s="10" t="s">
        <v>1376</v>
      </c>
      <c r="I4" s="10"/>
      <c r="J4" s="10"/>
      <c r="K4" s="10"/>
      <c r="L4" s="9"/>
      <c r="M4" s="10" t="str">
        <f t="shared" si="0"/>
        <v>YES</v>
      </c>
      <c r="N4" s="10" t="str">
        <f t="shared" si="1"/>
        <v>YES</v>
      </c>
      <c r="O4" s="5"/>
      <c r="P4" s="5"/>
      <c r="Q4" s="5"/>
      <c r="R4" s="5"/>
      <c r="S4" s="5"/>
      <c r="T4" s="5">
        <v>1</v>
      </c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22" t="s">
        <v>894</v>
      </c>
      <c r="C5" s="15" t="s">
        <v>336</v>
      </c>
      <c r="D5" s="15" t="s">
        <v>368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21" t="s">
        <v>895</v>
      </c>
      <c r="C6" s="13" t="s">
        <v>336</v>
      </c>
      <c r="D6" s="13" t="s">
        <v>376</v>
      </c>
      <c r="E6" s="10"/>
      <c r="F6" s="10"/>
      <c r="G6" s="10"/>
      <c r="H6" s="10"/>
      <c r="I6" s="10" t="s">
        <v>1368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21" t="s">
        <v>979</v>
      </c>
      <c r="C7" s="13" t="s">
        <v>839</v>
      </c>
      <c r="D7" s="13" t="s">
        <v>389</v>
      </c>
      <c r="E7" s="10"/>
      <c r="F7" s="10"/>
      <c r="G7" s="10"/>
      <c r="H7" s="10" t="s">
        <v>1366</v>
      </c>
      <c r="I7" s="10" t="s">
        <v>1368</v>
      </c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21" t="s">
        <v>979</v>
      </c>
      <c r="C8" s="13" t="s">
        <v>336</v>
      </c>
      <c r="D8" s="13" t="s">
        <v>403</v>
      </c>
      <c r="E8" s="10"/>
      <c r="F8" s="10"/>
      <c r="G8" s="10"/>
      <c r="H8" s="10" t="s">
        <v>1368</v>
      </c>
      <c r="I8" s="10"/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>
        <v>1</v>
      </c>
      <c r="U8" s="5"/>
      <c r="V8" s="5"/>
      <c r="W8" s="5"/>
      <c r="X8" s="5"/>
      <c r="Y8" s="5"/>
    </row>
    <row r="9" spans="1:25" ht="21" customHeight="1" x14ac:dyDescent="0.25">
      <c r="A9" s="57">
        <v>1</v>
      </c>
      <c r="B9" s="21" t="s">
        <v>980</v>
      </c>
      <c r="C9" s="13" t="s">
        <v>336</v>
      </c>
      <c r="D9" s="13" t="s">
        <v>431</v>
      </c>
      <c r="E9" s="10"/>
      <c r="F9" s="10"/>
      <c r="G9" s="10"/>
      <c r="H9" s="10" t="s">
        <v>1368</v>
      </c>
      <c r="I9" s="10"/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>
        <v>1</v>
      </c>
      <c r="U9" s="5"/>
      <c r="V9" s="5"/>
      <c r="W9" s="5"/>
      <c r="X9" s="5"/>
      <c r="Y9" s="5"/>
    </row>
    <row r="10" spans="1:25" ht="21" customHeight="1" x14ac:dyDescent="0.25">
      <c r="A10" s="57">
        <v>1</v>
      </c>
      <c r="B10" s="21" t="s">
        <v>981</v>
      </c>
      <c r="C10" s="13" t="s">
        <v>336</v>
      </c>
      <c r="D10" s="13" t="s">
        <v>416</v>
      </c>
      <c r="E10" s="10"/>
      <c r="F10" s="10"/>
      <c r="G10" s="10"/>
      <c r="H10" s="10" t="s">
        <v>1368</v>
      </c>
      <c r="I10" s="10"/>
      <c r="J10" s="10"/>
      <c r="K10" s="10"/>
      <c r="L10" s="9"/>
      <c r="M10" s="10" t="str">
        <f t="shared" si="0"/>
        <v>YES</v>
      </c>
      <c r="N10" s="10" t="str">
        <f t="shared" si="1"/>
        <v>YES</v>
      </c>
      <c r="O10" s="5"/>
      <c r="P10" s="5"/>
      <c r="Q10" s="5"/>
      <c r="R10" s="5"/>
      <c r="S10" s="5"/>
      <c r="T10" s="5">
        <v>1</v>
      </c>
      <c r="U10" s="5"/>
      <c r="V10" s="5"/>
      <c r="W10" s="5"/>
      <c r="X10" s="5"/>
      <c r="Y10" s="5"/>
    </row>
    <row r="11" spans="1:25" ht="21" customHeight="1" x14ac:dyDescent="0.25">
      <c r="A11" s="57">
        <v>1</v>
      </c>
      <c r="B11" s="21" t="s">
        <v>982</v>
      </c>
      <c r="C11" s="13" t="s">
        <v>853</v>
      </c>
      <c r="D11" s="13" t="s">
        <v>339</v>
      </c>
      <c r="E11" s="10"/>
      <c r="F11" s="10"/>
      <c r="G11" s="10"/>
      <c r="H11" s="10" t="s">
        <v>1375</v>
      </c>
      <c r="I11" s="10"/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</row>
    <row r="12" spans="1:25" ht="21" customHeight="1" x14ac:dyDescent="0.25">
      <c r="A12" s="57">
        <v>1</v>
      </c>
      <c r="B12" s="21" t="s">
        <v>896</v>
      </c>
      <c r="C12" s="13" t="s">
        <v>336</v>
      </c>
      <c r="D12" s="13" t="s">
        <v>354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7">
        <v>2</v>
      </c>
      <c r="B13" s="21" t="s">
        <v>988</v>
      </c>
      <c r="C13" s="13"/>
      <c r="D13" s="13"/>
      <c r="E13" s="10"/>
      <c r="F13" s="10"/>
      <c r="G13" s="10"/>
      <c r="H13" s="10"/>
      <c r="I13" s="10" t="s">
        <v>1375</v>
      </c>
      <c r="J13" s="10"/>
      <c r="K13" s="10"/>
      <c r="L13" s="9"/>
      <c r="M13" s="10"/>
      <c r="N13" s="1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7">
        <v>2</v>
      </c>
      <c r="B14" s="21" t="s">
        <v>902</v>
      </c>
      <c r="C14" s="13" t="s">
        <v>336</v>
      </c>
      <c r="D14" s="13" t="s">
        <v>438</v>
      </c>
      <c r="E14" s="10"/>
      <c r="F14" s="10"/>
      <c r="G14" s="10"/>
      <c r="H14" s="10"/>
      <c r="I14" s="10"/>
      <c r="J14" s="10"/>
      <c r="K14" s="10"/>
      <c r="L14" s="9"/>
      <c r="M14" s="10" t="str">
        <f>IF(AND(ISBLANK(E14),ISBLANK(F14),ISBLANK(G14),ISBLANK(H14),ISBLANK(I14),ISBLANK(J14)),"","YES")</f>
        <v/>
      </c>
      <c r="N14" s="10" t="str">
        <f>IF(AND(ISBLANK(E14),ISBLANK(F14),ISBLANK(G14),ISBLANK(H14),ISBLANK(I14),ISBLANK(J14),ISBLANK(K14)),"","YES")</f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7">
        <v>2</v>
      </c>
      <c r="B15" s="21" t="s">
        <v>989</v>
      </c>
      <c r="C15" s="13" t="s">
        <v>336</v>
      </c>
      <c r="D15" s="13" t="s">
        <v>362</v>
      </c>
      <c r="E15" s="10"/>
      <c r="F15" s="10"/>
      <c r="G15" s="10"/>
      <c r="H15" s="10"/>
      <c r="I15" s="10"/>
      <c r="J15" s="10"/>
      <c r="K15" s="10"/>
      <c r="L15" s="9"/>
      <c r="M15" s="10" t="str">
        <f>IF(AND(ISBLANK(E15),ISBLANK(F15),ISBLANK(G15),ISBLANK(H15),ISBLANK(I15),ISBLANK(J15)),"","YES")</f>
        <v/>
      </c>
      <c r="N15" s="10" t="str">
        <f>IF(AND(ISBLANK(E15),ISBLANK(F15),ISBLANK(G15),ISBLANK(H15),ISBLANK(I15),ISBLANK(J15),ISBLANK(K15)),"","YES")</f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7">
        <v>2</v>
      </c>
      <c r="B16" s="21" t="s">
        <v>847</v>
      </c>
      <c r="C16" s="13" t="s">
        <v>336</v>
      </c>
      <c r="D16" s="13" t="s">
        <v>372</v>
      </c>
      <c r="E16" s="10"/>
      <c r="F16" s="10"/>
      <c r="G16" s="10"/>
      <c r="H16" s="10" t="s">
        <v>1368</v>
      </c>
      <c r="I16" s="10"/>
      <c r="J16" s="10"/>
      <c r="K16" s="10"/>
      <c r="L16" s="9"/>
      <c r="M16" s="10" t="str">
        <f>IF(AND(ISBLANK(E16),ISBLANK(F16),ISBLANK(G16),ISBLANK(H16),ISBLANK(I16),ISBLANK(J16)),"","YES")</f>
        <v>YES</v>
      </c>
      <c r="N16" s="10" t="str">
        <f>IF(AND(ISBLANK(E16),ISBLANK(F16),ISBLANK(G16),ISBLANK(H16),ISBLANK(I16),ISBLANK(J16),ISBLANK(K16)),"","YES")</f>
        <v>YES</v>
      </c>
      <c r="O16" s="5"/>
      <c r="P16" s="5"/>
      <c r="Q16" s="5"/>
      <c r="R16" s="5"/>
      <c r="S16" s="5"/>
      <c r="T16" s="5">
        <v>1</v>
      </c>
      <c r="U16" s="5"/>
      <c r="V16" s="5"/>
      <c r="W16" s="5"/>
      <c r="X16" s="5"/>
      <c r="Y16" s="5"/>
    </row>
    <row r="17" spans="1:25" ht="21" customHeight="1" x14ac:dyDescent="0.25">
      <c r="A17" s="57">
        <v>2</v>
      </c>
      <c r="B17" s="21" t="s">
        <v>917</v>
      </c>
      <c r="C17" s="13" t="s">
        <v>336</v>
      </c>
      <c r="D17" s="13" t="s">
        <v>382</v>
      </c>
      <c r="E17" s="10"/>
      <c r="F17" s="10"/>
      <c r="G17" s="10"/>
      <c r="H17" s="10" t="s">
        <v>1376</v>
      </c>
      <c r="I17" s="10" t="s">
        <v>1375</v>
      </c>
      <c r="J17" s="10"/>
      <c r="K17" s="10"/>
      <c r="L17" s="9"/>
      <c r="M17" s="10" t="str">
        <f>IF(AND(ISBLANK(E17),ISBLANK(F17),ISBLANK(G17),ISBLANK(H17),ISBLANK(I17),ISBLANK(J17)),"","YES")</f>
        <v>YES</v>
      </c>
      <c r="N17" s="10" t="str">
        <f>IF(AND(ISBLANK(E17),ISBLANK(F17),ISBLANK(G17),ISBLANK(H17),ISBLANK(I17),ISBLANK(J17),ISBLANK(K17)),"","YES")</f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>
        <v>1</v>
      </c>
      <c r="X17" s="5"/>
      <c r="Y17" s="5"/>
    </row>
    <row r="18" spans="1:25" ht="21" customHeight="1" x14ac:dyDescent="0.25">
      <c r="A18" s="57">
        <v>2</v>
      </c>
      <c r="B18" s="21" t="s">
        <v>990</v>
      </c>
      <c r="C18" s="13">
        <v>13704</v>
      </c>
      <c r="D18" s="13" t="s">
        <v>396</v>
      </c>
      <c r="E18" s="10"/>
      <c r="F18" s="10"/>
      <c r="G18" s="10"/>
      <c r="H18" s="10" t="s">
        <v>1368</v>
      </c>
      <c r="I18" s="10" t="s">
        <v>1368</v>
      </c>
      <c r="J18" s="10"/>
      <c r="K18" s="10" t="s">
        <v>1377</v>
      </c>
      <c r="L18" s="9" t="s">
        <v>1380</v>
      </c>
      <c r="M18" s="10"/>
      <c r="N18" s="1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57">
        <v>2</v>
      </c>
      <c r="B19" s="21" t="s">
        <v>905</v>
      </c>
      <c r="C19" s="13" t="s">
        <v>336</v>
      </c>
      <c r="D19" s="13" t="s">
        <v>409</v>
      </c>
      <c r="E19" s="10"/>
      <c r="F19" s="10"/>
      <c r="G19" s="10"/>
      <c r="H19" s="10"/>
      <c r="I19" s="10"/>
      <c r="J19" s="10"/>
      <c r="K19" s="10"/>
      <c r="L19" s="9"/>
      <c r="M19" s="10" t="str">
        <f>IF(AND(ISBLANK(E19),ISBLANK(F19),ISBLANK(G19),ISBLANK(H19),ISBLANK(I19),ISBLANK(J19)),"","YES")</f>
        <v/>
      </c>
      <c r="N19" s="10" t="str">
        <f>IF(AND(ISBLANK(E19),ISBLANK(F19),ISBLANK(G19),ISBLANK(H19),ISBLANK(I19),ISBLANK(J19),ISBLANK(K19)),"","YES")</f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7">
        <v>2</v>
      </c>
      <c r="B20" s="21" t="s">
        <v>906</v>
      </c>
      <c r="C20" s="13" t="s">
        <v>336</v>
      </c>
      <c r="D20" s="13" t="s">
        <v>423</v>
      </c>
      <c r="E20" s="10"/>
      <c r="F20" s="10"/>
      <c r="G20" s="10"/>
      <c r="H20" s="10"/>
      <c r="I20" s="10" t="s">
        <v>1368</v>
      </c>
      <c r="J20" s="10"/>
      <c r="K20" s="10"/>
      <c r="L20" s="9"/>
      <c r="M20" s="10" t="str">
        <f>IF(AND(ISBLANK(E20),ISBLANK(F20),ISBLANK(G20),ISBLANK(H20),ISBLANK(I20),ISBLANK(J20)),"","YES")</f>
        <v>YES</v>
      </c>
      <c r="N20" s="10" t="str">
        <f>IF(AND(ISBLANK(E20),ISBLANK(F20),ISBLANK(G20),ISBLANK(H20),ISBLANK(I20),ISBLANK(J20),ISBLANK(K20)),"","YES")</f>
        <v>YES</v>
      </c>
      <c r="O20" s="5"/>
      <c r="P20" s="5"/>
      <c r="Q20" s="5"/>
      <c r="R20" s="5"/>
      <c r="S20" s="5"/>
      <c r="T20" s="5">
        <v>1</v>
      </c>
      <c r="U20" s="5"/>
      <c r="V20" s="5"/>
      <c r="W20" s="5"/>
      <c r="X20" s="5"/>
      <c r="Y20" s="5"/>
    </row>
    <row r="21" spans="1:25" ht="21" customHeight="1" x14ac:dyDescent="0.25">
      <c r="A21" s="57">
        <v>2</v>
      </c>
      <c r="B21" s="21" t="s">
        <v>991</v>
      </c>
      <c r="C21" s="13"/>
      <c r="D21" s="13"/>
      <c r="E21" s="10"/>
      <c r="F21" s="10"/>
      <c r="G21" s="10"/>
      <c r="H21" s="10"/>
      <c r="I21" s="10"/>
      <c r="J21" s="10"/>
      <c r="K21" s="10"/>
      <c r="L21" s="9"/>
      <c r="M21" s="10"/>
      <c r="N21" s="10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2</v>
      </c>
      <c r="B22" s="21" t="s">
        <v>919</v>
      </c>
      <c r="C22" s="13" t="s">
        <v>336</v>
      </c>
      <c r="D22" s="13" t="s">
        <v>434</v>
      </c>
      <c r="E22" s="10"/>
      <c r="F22" s="10"/>
      <c r="G22" s="10"/>
      <c r="H22" s="10"/>
      <c r="I22" s="10"/>
      <c r="J22" s="10"/>
      <c r="K22" s="10"/>
      <c r="L22" s="9"/>
      <c r="M22" s="10" t="str">
        <f>IF(AND(ISBLANK(E22),ISBLANK(F22),ISBLANK(G22),ISBLANK(H22),ISBLANK(I22),ISBLANK(J22)),"","YES")</f>
        <v/>
      </c>
      <c r="N22" s="10" t="str">
        <f>IF(AND(ISBLANK(E22),ISBLANK(F22),ISBLANK(G22),ISBLANK(H22),ISBLANK(I22),ISBLANK(J22),ISBLANK(K22)),"","YES")</f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2</v>
      </c>
      <c r="B23" s="21" t="s">
        <v>920</v>
      </c>
      <c r="C23" s="13" t="s">
        <v>336</v>
      </c>
      <c r="D23" s="13" t="s">
        <v>383</v>
      </c>
      <c r="E23" s="10"/>
      <c r="F23" s="10"/>
      <c r="G23" s="10"/>
      <c r="H23" s="10"/>
      <c r="I23" s="10"/>
      <c r="J23" s="10"/>
      <c r="K23" s="10"/>
      <c r="L23" s="9"/>
      <c r="M23" s="10" t="str">
        <f>IF(AND(ISBLANK(E23),ISBLANK(F23),ISBLANK(G23),ISBLANK(H23),ISBLANK(I23),ISBLANK(J23)),"","YES")</f>
        <v/>
      </c>
      <c r="N23" s="10" t="str">
        <f>IF(AND(ISBLANK(E23),ISBLANK(F23),ISBLANK(G23),ISBLANK(H23),ISBLANK(I23),ISBLANK(J23),ISBLANK(K23)),"","YES")</f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57">
        <v>2</v>
      </c>
      <c r="B24" s="21" t="s">
        <v>992</v>
      </c>
      <c r="C24" s="13"/>
      <c r="D24" s="13" t="s">
        <v>379</v>
      </c>
      <c r="E24" s="10"/>
      <c r="F24" s="10"/>
      <c r="G24" s="10"/>
      <c r="H24" s="10" t="s">
        <v>1368</v>
      </c>
      <c r="I24" s="10"/>
      <c r="J24" s="10"/>
      <c r="K24" s="10"/>
      <c r="L24" s="9"/>
      <c r="M24" s="10"/>
      <c r="N24" s="10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7">
        <v>2</v>
      </c>
      <c r="B25" s="21" t="s">
        <v>993</v>
      </c>
      <c r="C25" s="13" t="s">
        <v>336</v>
      </c>
      <c r="D25" s="13" t="s">
        <v>393</v>
      </c>
      <c r="E25" s="10"/>
      <c r="F25" s="10"/>
      <c r="G25" s="10"/>
      <c r="H25" s="10"/>
      <c r="I25" s="10"/>
      <c r="J25" s="10"/>
      <c r="K25" s="10"/>
      <c r="L25" s="9"/>
      <c r="M25" s="10" t="str">
        <f>IF(AND(ISBLANK(E25),ISBLANK(F25),ISBLANK(G25),ISBLANK(H25),ISBLANK(I25),ISBLANK(J25)),"","YES")</f>
        <v/>
      </c>
      <c r="N25" s="10" t="str">
        <f>IF(AND(ISBLANK(E25),ISBLANK(F25),ISBLANK(G25),ISBLANK(H25),ISBLANK(I25),ISBLANK(J25),ISBLANK(K25)),"","YES")</f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7">
        <v>2</v>
      </c>
      <c r="B26" s="21" t="s">
        <v>994</v>
      </c>
      <c r="C26" s="13" t="s">
        <v>336</v>
      </c>
      <c r="D26" s="13" t="s">
        <v>407</v>
      </c>
      <c r="E26" s="10"/>
      <c r="F26" s="10"/>
      <c r="G26" s="10"/>
      <c r="H26" s="10"/>
      <c r="I26" s="10"/>
      <c r="J26" s="10"/>
      <c r="K26" s="10"/>
      <c r="L26" s="9"/>
      <c r="M26" s="10" t="str">
        <f>IF(AND(ISBLANK(E26),ISBLANK(F26),ISBLANK(G26),ISBLANK(H26),ISBLANK(I26),ISBLANK(J26)),"","YES")</f>
        <v/>
      </c>
      <c r="N26" s="10" t="str">
        <f>IF(AND(ISBLANK(E26),ISBLANK(F26),ISBLANK(G26),ISBLANK(H26),ISBLANK(I26),ISBLANK(J26),ISBLANK(K26)),"","YES")</f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57">
        <v>2</v>
      </c>
      <c r="B27" s="21" t="s">
        <v>995</v>
      </c>
      <c r="C27" s="13"/>
      <c r="D27" s="13"/>
      <c r="E27" s="10"/>
      <c r="F27" s="10"/>
      <c r="G27" s="10"/>
      <c r="H27" s="10" t="s">
        <v>1366</v>
      </c>
      <c r="I27" s="10"/>
      <c r="J27" s="10"/>
      <c r="K27" s="10"/>
      <c r="L27" s="9"/>
      <c r="M27" s="10"/>
      <c r="N27" s="10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7">
        <v>2</v>
      </c>
      <c r="B28" s="21" t="s">
        <v>996</v>
      </c>
      <c r="C28" s="13" t="s">
        <v>336</v>
      </c>
      <c r="D28" s="13" t="s">
        <v>432</v>
      </c>
      <c r="E28" s="10"/>
      <c r="F28" s="10"/>
      <c r="G28" s="10"/>
      <c r="H28" s="10"/>
      <c r="I28" s="10" t="s">
        <v>1375</v>
      </c>
      <c r="J28" s="10"/>
      <c r="K28" s="10"/>
      <c r="L28" s="9"/>
      <c r="M28" s="10" t="str">
        <f>IF(AND(ISBLANK(E28),ISBLANK(F28),ISBLANK(G28),ISBLANK(H28),ISBLANK(I28),ISBLANK(J28)),"","YES")</f>
        <v>YES</v>
      </c>
      <c r="N28" s="10" t="str">
        <f>IF(AND(ISBLANK(E28),ISBLANK(F28),ISBLANK(G28),ISBLANK(H28),ISBLANK(I28),ISBLANK(J28),ISBLANK(K28)),"","YES")</f>
        <v>YES</v>
      </c>
      <c r="O28" s="5"/>
      <c r="P28" s="5"/>
      <c r="Q28" s="5"/>
      <c r="R28" s="5"/>
      <c r="S28" s="5"/>
      <c r="T28" s="5"/>
      <c r="U28" s="5"/>
      <c r="V28" s="5"/>
      <c r="W28" s="5">
        <v>1</v>
      </c>
      <c r="X28" s="5"/>
      <c r="Y28" s="5"/>
    </row>
    <row r="29" spans="1:25" ht="21" customHeight="1" x14ac:dyDescent="0.25">
      <c r="A29" s="57">
        <v>2</v>
      </c>
      <c r="B29" s="21" t="s">
        <v>996</v>
      </c>
      <c r="C29" s="13" t="s">
        <v>336</v>
      </c>
      <c r="D29" s="13" t="s">
        <v>424</v>
      </c>
      <c r="E29" s="10"/>
      <c r="F29" s="10"/>
      <c r="G29" s="10"/>
      <c r="H29" s="10"/>
      <c r="I29" s="10"/>
      <c r="J29" s="10"/>
      <c r="K29" s="10"/>
      <c r="L29" s="9"/>
      <c r="M29" s="10" t="str">
        <f>IF(AND(ISBLANK(E29),ISBLANK(F29),ISBLANK(G29),ISBLANK(H29),ISBLANK(I29),ISBLANK(J29)),"","YES")</f>
        <v/>
      </c>
      <c r="N29" s="10" t="str">
        <f>IF(AND(ISBLANK(E29),ISBLANK(F29),ISBLANK(G29),ISBLANK(H29),ISBLANK(I29),ISBLANK(J29),ISBLANK(K29)),"","YES")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57">
        <v>2</v>
      </c>
      <c r="B30" s="21" t="s">
        <v>997</v>
      </c>
      <c r="C30" s="13" t="s">
        <v>336</v>
      </c>
      <c r="D30" s="13" t="s">
        <v>358</v>
      </c>
      <c r="E30" s="10"/>
      <c r="F30" s="10"/>
      <c r="G30" s="10"/>
      <c r="H30" s="10"/>
      <c r="I30" s="10"/>
      <c r="J30" s="10"/>
      <c r="K30" s="10"/>
      <c r="L30" s="9"/>
      <c r="M30" s="10" t="str">
        <f>IF(AND(ISBLANK(E30),ISBLANK(F30),ISBLANK(G30),ISBLANK(H30),ISBLANK(I30),ISBLANK(J30)),"","YES")</f>
        <v/>
      </c>
      <c r="N30" s="10" t="str">
        <f>IF(AND(ISBLANK(E30),ISBLANK(F30),ISBLANK(G30),ISBLANK(H30),ISBLANK(I30),ISBLANK(J30),ISBLANK(K30)),"","YES")</f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57">
        <v>2</v>
      </c>
      <c r="B31" s="21" t="s">
        <v>999</v>
      </c>
      <c r="C31" s="13" t="s">
        <v>336</v>
      </c>
      <c r="D31" s="13" t="s">
        <v>394</v>
      </c>
      <c r="E31" s="10"/>
      <c r="F31" s="10"/>
      <c r="G31" s="10"/>
      <c r="H31" s="10" t="s">
        <v>1376</v>
      </c>
      <c r="I31" s="10" t="s">
        <v>1368</v>
      </c>
      <c r="J31" s="10"/>
      <c r="K31" s="10"/>
      <c r="L31" s="9"/>
      <c r="M31" s="10" t="str">
        <f>IF(AND(ISBLANK(E31),ISBLANK(F31),ISBLANK(G31),ISBLANK(H31),ISBLANK(I31),ISBLANK(J31)),"","YES")</f>
        <v>YES</v>
      </c>
      <c r="N31" s="10" t="str">
        <f>IF(AND(ISBLANK(E31),ISBLANK(F31),ISBLANK(G31),ISBLANK(H31),ISBLANK(I31),ISBLANK(J31),ISBLANK(K31)),"","YES")</f>
        <v>YES</v>
      </c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</row>
    <row r="32" spans="1:25" ht="21" customHeight="1" x14ac:dyDescent="0.25">
      <c r="A32" s="57">
        <v>2</v>
      </c>
      <c r="B32" s="21" t="s">
        <v>1000</v>
      </c>
      <c r="C32" s="13" t="s">
        <v>336</v>
      </c>
      <c r="D32" s="13" t="s">
        <v>433</v>
      </c>
      <c r="E32" s="10"/>
      <c r="F32" s="10"/>
      <c r="G32" s="10"/>
      <c r="H32" s="10"/>
      <c r="I32" s="10"/>
      <c r="J32" s="10"/>
      <c r="K32" s="10"/>
      <c r="L32" s="9"/>
      <c r="M32" s="10" t="str">
        <f>IF(AND(ISBLANK(E32),ISBLANK(F32),ISBLANK(G32),ISBLANK(H32),ISBLANK(I32),ISBLANK(J32)),"","YES")</f>
        <v/>
      </c>
      <c r="N32" s="10" t="str">
        <f>IF(AND(ISBLANK(E32),ISBLANK(F32),ISBLANK(G32),ISBLANK(H32),ISBLANK(I32),ISBLANK(J32),ISBLANK(K32)),"","YES")</f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7">
        <v>2</v>
      </c>
      <c r="B33" s="21" t="s">
        <v>1001</v>
      </c>
      <c r="C33" s="13"/>
      <c r="D33" s="13"/>
      <c r="E33" s="10"/>
      <c r="F33" s="10"/>
      <c r="G33" s="10"/>
      <c r="H33" s="10" t="s">
        <v>1368</v>
      </c>
      <c r="I33" s="10"/>
      <c r="J33" s="10"/>
      <c r="K33" s="10"/>
      <c r="L33" s="9"/>
      <c r="M33" s="10"/>
      <c r="N33" s="10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7">
        <v>2</v>
      </c>
      <c r="B34" s="21" t="s">
        <v>915</v>
      </c>
      <c r="C34" s="13" t="s">
        <v>336</v>
      </c>
      <c r="D34" s="13" t="s">
        <v>344</v>
      </c>
      <c r="E34" s="10"/>
      <c r="F34" s="10"/>
      <c r="G34" s="10"/>
      <c r="H34" s="10"/>
      <c r="I34" s="10" t="s">
        <v>1375</v>
      </c>
      <c r="J34" s="10"/>
      <c r="K34" s="10"/>
      <c r="L34" s="9"/>
      <c r="M34" s="10" t="str">
        <f t="shared" ref="M34:M70" si="2">IF(AND(ISBLANK(E34),ISBLANK(F34),ISBLANK(G34),ISBLANK(H34),ISBLANK(I34),ISBLANK(J34)),"","YES")</f>
        <v>YES</v>
      </c>
      <c r="N34" s="10" t="str">
        <f t="shared" ref="N34:N70" si="3">IF(AND(ISBLANK(E34),ISBLANK(F34),ISBLANK(G34),ISBLANK(H34),ISBLANK(I34),ISBLANK(J34),ISBLANK(K34)),"","YES")</f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>
        <v>1</v>
      </c>
      <c r="X34" s="5"/>
      <c r="Y34" s="5"/>
    </row>
    <row r="35" spans="1:25" ht="21" customHeight="1" x14ac:dyDescent="0.25">
      <c r="A35" s="57">
        <v>2</v>
      </c>
      <c r="B35" s="21" t="s">
        <v>916</v>
      </c>
      <c r="C35" s="13" t="s">
        <v>336</v>
      </c>
      <c r="D35" s="13" t="s">
        <v>359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7">
        <v>3</v>
      </c>
      <c r="B36" s="21" t="s">
        <v>1002</v>
      </c>
      <c r="C36" s="13" t="s">
        <v>336</v>
      </c>
      <c r="D36" s="13" t="s">
        <v>400</v>
      </c>
      <c r="E36" s="10"/>
      <c r="F36" s="10"/>
      <c r="G36" s="10"/>
      <c r="H36" s="10" t="s">
        <v>1368</v>
      </c>
      <c r="I36" s="10"/>
      <c r="J36" s="10"/>
      <c r="K36" s="10"/>
      <c r="L36" s="9"/>
      <c r="M36" s="10" t="str">
        <f t="shared" si="2"/>
        <v>YES</v>
      </c>
      <c r="N36" s="10" t="str">
        <f t="shared" si="3"/>
        <v>YES</v>
      </c>
      <c r="O36" s="5"/>
      <c r="P36" s="5"/>
      <c r="Q36" s="5"/>
      <c r="R36" s="5"/>
      <c r="S36" s="5"/>
      <c r="T36" s="5">
        <v>1</v>
      </c>
      <c r="U36" s="5"/>
      <c r="V36" s="5"/>
      <c r="W36" s="5"/>
      <c r="X36" s="5"/>
      <c r="Y36" s="5"/>
    </row>
    <row r="37" spans="1:25" ht="21" customHeight="1" x14ac:dyDescent="0.25">
      <c r="A37" s="57">
        <v>3</v>
      </c>
      <c r="B37" s="21" t="s">
        <v>1002</v>
      </c>
      <c r="C37" s="13" t="s">
        <v>851</v>
      </c>
      <c r="D37" s="13" t="s">
        <v>413</v>
      </c>
      <c r="E37" s="10"/>
      <c r="F37" s="10"/>
      <c r="G37" s="10"/>
      <c r="H37" s="10" t="s">
        <v>1368</v>
      </c>
      <c r="I37" s="10"/>
      <c r="J37" s="10"/>
      <c r="K37" s="10" t="s">
        <v>1377</v>
      </c>
      <c r="L37" s="9"/>
      <c r="M37" s="10" t="str">
        <f t="shared" si="2"/>
        <v>YES</v>
      </c>
      <c r="N37" s="10" t="str">
        <f t="shared" si="3"/>
        <v>YES</v>
      </c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</row>
    <row r="38" spans="1:25" ht="21" customHeight="1" x14ac:dyDescent="0.25">
      <c r="A38" s="57">
        <v>3</v>
      </c>
      <c r="B38" s="21" t="s">
        <v>921</v>
      </c>
      <c r="C38" s="13" t="s">
        <v>336</v>
      </c>
      <c r="D38" s="13" t="s">
        <v>427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2"/>
        <v/>
      </c>
      <c r="N38" s="10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7">
        <v>3</v>
      </c>
      <c r="B39" s="21" t="s">
        <v>922</v>
      </c>
      <c r="C39" s="13" t="s">
        <v>336</v>
      </c>
      <c r="D39" s="13" t="s">
        <v>350</v>
      </c>
      <c r="E39" s="10" t="s">
        <v>1369</v>
      </c>
      <c r="F39" s="10"/>
      <c r="G39" s="10"/>
      <c r="H39" s="10"/>
      <c r="I39" s="10"/>
      <c r="J39" s="10"/>
      <c r="K39" s="10"/>
      <c r="L39" s="9"/>
      <c r="M39" s="10" t="str">
        <f t="shared" si="2"/>
        <v>YES</v>
      </c>
      <c r="N39" s="10" t="str">
        <f t="shared" si="3"/>
        <v>YES</v>
      </c>
      <c r="O39" s="5">
        <v>1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7">
        <v>3</v>
      </c>
      <c r="B40" s="21" t="s">
        <v>1003</v>
      </c>
      <c r="C40" s="13" t="s">
        <v>336</v>
      </c>
      <c r="D40" s="13" t="s">
        <v>365</v>
      </c>
      <c r="E40" s="10"/>
      <c r="F40" s="10"/>
      <c r="G40" s="10"/>
      <c r="H40" s="10"/>
      <c r="I40" s="10" t="s">
        <v>1368</v>
      </c>
      <c r="J40" s="10"/>
      <c r="K40" s="10"/>
      <c r="L40" s="9"/>
      <c r="M40" s="10" t="str">
        <f t="shared" si="2"/>
        <v>YES</v>
      </c>
      <c r="N40" s="10" t="str">
        <f t="shared" si="3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57">
        <v>3</v>
      </c>
      <c r="B41" s="21" t="s">
        <v>1003</v>
      </c>
      <c r="C41" s="13" t="s">
        <v>835</v>
      </c>
      <c r="D41" s="13" t="s">
        <v>387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2"/>
        <v/>
      </c>
      <c r="N41" s="10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7">
        <v>3</v>
      </c>
      <c r="B42" s="21" t="s">
        <v>848</v>
      </c>
      <c r="C42" s="13" t="s">
        <v>336</v>
      </c>
      <c r="D42" s="13" t="s">
        <v>401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2"/>
        <v/>
      </c>
      <c r="N42" s="10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7">
        <v>3</v>
      </c>
      <c r="B43" s="22" t="s">
        <v>848</v>
      </c>
      <c r="C43" s="15" t="s">
        <v>336</v>
      </c>
      <c r="D43" s="15" t="s">
        <v>429</v>
      </c>
      <c r="E43" s="10"/>
      <c r="F43" s="10"/>
      <c r="G43" s="10"/>
      <c r="H43" s="10" t="s">
        <v>1375</v>
      </c>
      <c r="I43" s="10"/>
      <c r="J43" s="10"/>
      <c r="K43" s="10"/>
      <c r="L43" s="9"/>
      <c r="M43" s="10" t="str">
        <f t="shared" si="2"/>
        <v>YES</v>
      </c>
      <c r="N43" s="10" t="str">
        <f t="shared" si="3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57">
        <v>3</v>
      </c>
      <c r="B44" s="21" t="s">
        <v>924</v>
      </c>
      <c r="C44" s="13" t="s">
        <v>336</v>
      </c>
      <c r="D44" s="13" t="s">
        <v>414</v>
      </c>
      <c r="E44" s="10"/>
      <c r="F44" s="10"/>
      <c r="G44" s="10"/>
      <c r="H44" s="10" t="s">
        <v>1376</v>
      </c>
      <c r="I44" s="10" t="s">
        <v>1375</v>
      </c>
      <c r="J44" s="10"/>
      <c r="K44" s="10"/>
      <c r="L44" s="9"/>
      <c r="M44" s="10" t="str">
        <f t="shared" si="2"/>
        <v>YES</v>
      </c>
      <c r="N44" s="10" t="str">
        <f t="shared" si="3"/>
        <v>YES</v>
      </c>
      <c r="O44" s="5"/>
      <c r="P44" s="5"/>
      <c r="Q44" s="5"/>
      <c r="R44" s="5"/>
      <c r="S44" s="5"/>
      <c r="T44" s="5"/>
      <c r="U44" s="5"/>
      <c r="V44" s="5"/>
      <c r="W44" s="5"/>
      <c r="X44" s="5">
        <v>1</v>
      </c>
      <c r="Y44" s="5"/>
    </row>
    <row r="45" spans="1:25" ht="21" customHeight="1" x14ac:dyDescent="0.25">
      <c r="A45" s="57">
        <v>3</v>
      </c>
      <c r="B45" s="21" t="s">
        <v>1004</v>
      </c>
      <c r="C45" s="13" t="s">
        <v>852</v>
      </c>
      <c r="D45" s="13" t="s">
        <v>440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7">
        <v>3</v>
      </c>
      <c r="B46" s="21" t="s">
        <v>1004</v>
      </c>
      <c r="C46" s="13" t="s">
        <v>336</v>
      </c>
      <c r="D46" s="13" t="s">
        <v>428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7">
        <v>3</v>
      </c>
      <c r="B47" s="21" t="s">
        <v>926</v>
      </c>
      <c r="C47" s="13" t="s">
        <v>336</v>
      </c>
      <c r="D47" s="13" t="s">
        <v>351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2"/>
        <v/>
      </c>
      <c r="N47" s="10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57">
        <v>3</v>
      </c>
      <c r="B48" s="21" t="s">
        <v>927</v>
      </c>
      <c r="C48" s="13" t="s">
        <v>336</v>
      </c>
      <c r="D48" s="13" t="s">
        <v>366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2"/>
        <v/>
      </c>
      <c r="N48" s="10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7">
        <v>3</v>
      </c>
      <c r="B49" s="21" t="s">
        <v>1005</v>
      </c>
      <c r="C49" s="13" t="s">
        <v>834</v>
      </c>
      <c r="D49" s="13" t="s">
        <v>375</v>
      </c>
      <c r="E49" s="10"/>
      <c r="F49" s="10" t="s">
        <v>1369</v>
      </c>
      <c r="G49" s="10"/>
      <c r="H49" s="10" t="s">
        <v>1368</v>
      </c>
      <c r="I49" s="10"/>
      <c r="J49" s="10" t="s">
        <v>1375</v>
      </c>
      <c r="K49" s="10"/>
      <c r="L49" s="9"/>
      <c r="M49" s="10" t="str">
        <f t="shared" si="2"/>
        <v>YES</v>
      </c>
      <c r="N49" s="10" t="str">
        <f t="shared" si="3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>
        <v>1</v>
      </c>
      <c r="X49" s="5"/>
      <c r="Y49" s="5"/>
    </row>
    <row r="50" spans="1:25" ht="21" customHeight="1" x14ac:dyDescent="0.25">
      <c r="A50" s="57">
        <v>3</v>
      </c>
      <c r="B50" s="21" t="s">
        <v>1005</v>
      </c>
      <c r="C50" s="13" t="s">
        <v>336</v>
      </c>
      <c r="D50" s="13" t="s">
        <v>388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2"/>
        <v>YES</v>
      </c>
      <c r="N50" s="10" t="str">
        <f t="shared" si="3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ht="21" customHeight="1" x14ac:dyDescent="0.25">
      <c r="A51" s="57">
        <v>3</v>
      </c>
      <c r="B51" s="21" t="s">
        <v>929</v>
      </c>
      <c r="C51" s="13" t="s">
        <v>336</v>
      </c>
      <c r="D51" s="13" t="s">
        <v>441</v>
      </c>
      <c r="E51" s="10"/>
      <c r="F51" s="10"/>
      <c r="G51" s="10"/>
      <c r="H51" s="10" t="s">
        <v>1368</v>
      </c>
      <c r="I51" s="10"/>
      <c r="J51" s="10"/>
      <c r="K51" s="10"/>
      <c r="L51" s="9"/>
      <c r="M51" s="10" t="str">
        <f t="shared" si="2"/>
        <v>YES</v>
      </c>
      <c r="N51" s="10" t="str">
        <f t="shared" si="3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57">
        <v>3</v>
      </c>
      <c r="B52" s="21" t="s">
        <v>930</v>
      </c>
      <c r="C52" s="13" t="s">
        <v>336</v>
      </c>
      <c r="D52" s="13" t="s">
        <v>402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2"/>
        <v/>
      </c>
      <c r="N52" s="10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7">
        <v>3</v>
      </c>
      <c r="B53" s="21" t="s">
        <v>1006</v>
      </c>
      <c r="C53" s="13" t="s">
        <v>840</v>
      </c>
      <c r="D53" s="13" t="s">
        <v>384</v>
      </c>
      <c r="E53" s="10"/>
      <c r="F53" s="10"/>
      <c r="G53" s="10"/>
      <c r="H53" s="10"/>
      <c r="I53" s="10" t="s">
        <v>1368</v>
      </c>
      <c r="J53" s="10"/>
      <c r="K53" s="10"/>
      <c r="L53" s="9"/>
      <c r="M53" s="10" t="str">
        <f t="shared" si="2"/>
        <v>YES</v>
      </c>
      <c r="N53" s="10" t="str">
        <f t="shared" si="3"/>
        <v>YES</v>
      </c>
      <c r="O53" s="5"/>
      <c r="P53" s="5">
        <v>1</v>
      </c>
      <c r="Q53" s="5">
        <v>1</v>
      </c>
      <c r="R53" s="5">
        <v>1</v>
      </c>
      <c r="S53" s="5">
        <v>1</v>
      </c>
      <c r="T53" s="5"/>
      <c r="U53" s="5">
        <v>1</v>
      </c>
      <c r="V53" s="5"/>
      <c r="W53" s="5">
        <v>1</v>
      </c>
      <c r="X53" s="5"/>
      <c r="Y53" s="5"/>
    </row>
    <row r="54" spans="1:25" ht="21" customHeight="1" x14ac:dyDescent="0.25">
      <c r="A54" s="57">
        <v>3</v>
      </c>
      <c r="B54" s="21" t="s">
        <v>1006</v>
      </c>
      <c r="C54" s="13" t="s">
        <v>336</v>
      </c>
      <c r="D54" s="13" t="s">
        <v>398</v>
      </c>
      <c r="E54" s="10"/>
      <c r="F54" s="10"/>
      <c r="G54" s="10"/>
      <c r="H54" s="10" t="s">
        <v>1375</v>
      </c>
      <c r="I54" s="10"/>
      <c r="J54" s="10"/>
      <c r="K54" s="10"/>
      <c r="L54" s="9"/>
      <c r="M54" s="10" t="str">
        <f t="shared" si="2"/>
        <v>YES</v>
      </c>
      <c r="N54" s="10" t="str">
        <f t="shared" si="3"/>
        <v>YES</v>
      </c>
      <c r="O54" s="5"/>
      <c r="P54" s="5"/>
      <c r="Q54" s="5"/>
      <c r="R54" s="5"/>
      <c r="S54" s="5"/>
      <c r="T54" s="5"/>
      <c r="U54" s="5"/>
      <c r="V54" s="5"/>
      <c r="W54" s="5">
        <v>1</v>
      </c>
      <c r="X54" s="5"/>
      <c r="Y54" s="5"/>
    </row>
    <row r="55" spans="1:25" ht="21" customHeight="1" x14ac:dyDescent="0.25">
      <c r="A55" s="57">
        <v>3</v>
      </c>
      <c r="B55" s="21" t="s">
        <v>1007</v>
      </c>
      <c r="C55" s="13" t="s">
        <v>336</v>
      </c>
      <c r="D55" s="13" t="s">
        <v>411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57">
        <v>3</v>
      </c>
      <c r="B56" s="22" t="s">
        <v>1008</v>
      </c>
      <c r="C56" s="15" t="s">
        <v>336</v>
      </c>
      <c r="D56" s="15" t="s">
        <v>425</v>
      </c>
      <c r="E56" s="10"/>
      <c r="F56" s="10"/>
      <c r="G56" s="10"/>
      <c r="H56" s="10" t="s">
        <v>1368</v>
      </c>
      <c r="I56" s="10"/>
      <c r="J56" s="10"/>
      <c r="K56" s="10"/>
      <c r="L56" s="9"/>
      <c r="M56" s="10" t="str">
        <f t="shared" si="2"/>
        <v>YES</v>
      </c>
      <c r="N56" s="10" t="str">
        <f t="shared" si="3"/>
        <v>YES</v>
      </c>
      <c r="O56" s="5"/>
      <c r="P56" s="5"/>
      <c r="Q56" s="5"/>
      <c r="R56" s="5"/>
      <c r="S56" s="5"/>
      <c r="T56" s="5">
        <v>1</v>
      </c>
      <c r="U56" s="5"/>
      <c r="V56" s="5"/>
      <c r="W56" s="5"/>
      <c r="X56" s="5"/>
      <c r="Y56" s="5"/>
    </row>
    <row r="57" spans="1:25" ht="21" customHeight="1" x14ac:dyDescent="0.25">
      <c r="A57" s="57">
        <v>3</v>
      </c>
      <c r="B57" s="21" t="s">
        <v>1009</v>
      </c>
      <c r="C57" s="13" t="s">
        <v>336</v>
      </c>
      <c r="D57" s="13" t="s">
        <v>429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2"/>
        <v/>
      </c>
      <c r="N57" s="10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7">
        <v>3</v>
      </c>
      <c r="B58" s="21" t="s">
        <v>1009</v>
      </c>
      <c r="C58" s="13" t="s">
        <v>850</v>
      </c>
      <c r="D58" s="13" t="s">
        <v>348</v>
      </c>
      <c r="E58" s="10"/>
      <c r="F58" s="10"/>
      <c r="G58" s="10"/>
      <c r="H58" s="10"/>
      <c r="I58" s="10" t="s">
        <v>1368</v>
      </c>
      <c r="J58" s="10"/>
      <c r="K58" s="10" t="s">
        <v>1377</v>
      </c>
      <c r="L58" s="9"/>
      <c r="M58" s="10" t="str">
        <f t="shared" si="2"/>
        <v>YES</v>
      </c>
      <c r="N58" s="10" t="str">
        <f t="shared" si="3"/>
        <v>YES</v>
      </c>
      <c r="O58" s="5"/>
      <c r="P58" s="5"/>
      <c r="Q58" s="5"/>
      <c r="R58" s="5"/>
      <c r="S58" s="5"/>
      <c r="T58" s="5">
        <v>1</v>
      </c>
      <c r="U58" s="5"/>
      <c r="V58" s="5"/>
      <c r="W58" s="5"/>
      <c r="X58" s="5"/>
      <c r="Y58" s="5"/>
    </row>
    <row r="59" spans="1:25" ht="21" customHeight="1" x14ac:dyDescent="0.25">
      <c r="A59" s="57">
        <v>3</v>
      </c>
      <c r="B59" s="21" t="s">
        <v>1009</v>
      </c>
      <c r="C59" s="13" t="s">
        <v>336</v>
      </c>
      <c r="D59" s="13" t="s">
        <v>363</v>
      </c>
      <c r="E59" s="10"/>
      <c r="F59" s="10"/>
      <c r="G59" s="10"/>
      <c r="H59" s="10" t="s">
        <v>1368</v>
      </c>
      <c r="I59" s="10"/>
      <c r="J59" s="10"/>
      <c r="K59" s="10"/>
      <c r="L59" s="9"/>
      <c r="M59" s="10" t="str">
        <f t="shared" si="2"/>
        <v>YES</v>
      </c>
      <c r="N59" s="10" t="str">
        <f t="shared" si="3"/>
        <v>YES</v>
      </c>
      <c r="O59" s="5"/>
      <c r="P59" s="5"/>
      <c r="Q59" s="5"/>
      <c r="R59" s="5"/>
      <c r="S59" s="5"/>
      <c r="T59" s="5">
        <v>1</v>
      </c>
      <c r="U59" s="5"/>
      <c r="V59" s="5"/>
      <c r="W59" s="5"/>
      <c r="X59" s="5"/>
      <c r="Y59" s="5"/>
    </row>
    <row r="60" spans="1:25" ht="21" customHeight="1" x14ac:dyDescent="0.25">
      <c r="A60" s="57">
        <v>3</v>
      </c>
      <c r="B60" s="21" t="s">
        <v>1010</v>
      </c>
      <c r="C60" s="13" t="s">
        <v>336</v>
      </c>
      <c r="D60" s="13" t="s">
        <v>436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2"/>
        <v>YES</v>
      </c>
      <c r="N60" s="10" t="str">
        <f t="shared" si="3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ht="21" customHeight="1" x14ac:dyDescent="0.25">
      <c r="A61" s="57">
        <v>3</v>
      </c>
      <c r="B61" s="21" t="s">
        <v>1010</v>
      </c>
      <c r="C61" s="13" t="s">
        <v>336</v>
      </c>
      <c r="D61" s="13" t="s">
        <v>415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2"/>
        <v/>
      </c>
      <c r="N61" s="10" t="str">
        <f t="shared" si="3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7">
        <v>3</v>
      </c>
      <c r="B62" s="21" t="s">
        <v>1011</v>
      </c>
      <c r="C62" s="13" t="s">
        <v>336</v>
      </c>
      <c r="D62" s="13" t="s">
        <v>385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7">
        <v>3</v>
      </c>
      <c r="B63" s="21" t="s">
        <v>1012</v>
      </c>
      <c r="C63" s="13" t="s">
        <v>336</v>
      </c>
      <c r="D63" s="13" t="s">
        <v>399</v>
      </c>
      <c r="E63" s="10"/>
      <c r="F63" s="10"/>
      <c r="G63" s="10"/>
      <c r="H63" s="10" t="s">
        <v>1375</v>
      </c>
      <c r="I63" s="10"/>
      <c r="J63" s="10"/>
      <c r="K63" s="10"/>
      <c r="L63" s="9"/>
      <c r="M63" s="10" t="str">
        <f t="shared" si="2"/>
        <v>YES</v>
      </c>
      <c r="N63" s="10" t="str">
        <f t="shared" si="3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>
        <v>1</v>
      </c>
      <c r="Y63" s="5"/>
    </row>
    <row r="64" spans="1:25" ht="21" customHeight="1" x14ac:dyDescent="0.25">
      <c r="A64" s="57">
        <v>3</v>
      </c>
      <c r="B64" s="21" t="s">
        <v>1012</v>
      </c>
      <c r="C64" s="13" t="s">
        <v>836</v>
      </c>
      <c r="D64" s="13" t="s">
        <v>412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7">
        <v>3</v>
      </c>
      <c r="B65" s="21" t="s">
        <v>1013</v>
      </c>
      <c r="C65" s="13" t="s">
        <v>336</v>
      </c>
      <c r="D65" s="13" t="s">
        <v>426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2"/>
        <v>YES</v>
      </c>
      <c r="N65" s="10" t="str">
        <f t="shared" si="3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</row>
    <row r="66" spans="1:25" ht="21" customHeight="1" x14ac:dyDescent="0.25">
      <c r="A66" s="57">
        <v>3</v>
      </c>
      <c r="B66" s="21" t="s">
        <v>1014</v>
      </c>
      <c r="C66" s="13" t="s">
        <v>336</v>
      </c>
      <c r="D66" s="13" t="s">
        <v>439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2"/>
        <v/>
      </c>
      <c r="N66" s="10" t="str">
        <f t="shared" si="3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7">
        <v>3</v>
      </c>
      <c r="B67" s="21" t="s">
        <v>1015</v>
      </c>
      <c r="C67" s="13" t="s">
        <v>336</v>
      </c>
      <c r="D67" s="13" t="s">
        <v>349</v>
      </c>
      <c r="E67" s="10"/>
      <c r="F67" s="10"/>
      <c r="G67" s="10"/>
      <c r="H67" s="10" t="s">
        <v>1375</v>
      </c>
      <c r="I67" s="10" t="s">
        <v>1368</v>
      </c>
      <c r="J67" s="10"/>
      <c r="K67" s="10"/>
      <c r="L67" s="9"/>
      <c r="M67" s="10" t="str">
        <f t="shared" si="2"/>
        <v>YES</v>
      </c>
      <c r="N67" s="10" t="str">
        <f t="shared" si="3"/>
        <v>YES</v>
      </c>
      <c r="O67" s="5"/>
      <c r="P67" s="5"/>
      <c r="Q67" s="5"/>
      <c r="R67" s="5"/>
      <c r="S67" s="5"/>
      <c r="T67" s="5">
        <v>1</v>
      </c>
      <c r="U67" s="5"/>
      <c r="V67" s="5"/>
      <c r="W67" s="5"/>
      <c r="X67" s="5"/>
      <c r="Y67" s="5"/>
    </row>
    <row r="68" spans="1:25" ht="21" customHeight="1" x14ac:dyDescent="0.25">
      <c r="A68" s="57">
        <v>3</v>
      </c>
      <c r="B68" s="21" t="s">
        <v>1015</v>
      </c>
      <c r="C68" s="13" t="s">
        <v>841</v>
      </c>
      <c r="D68" s="13" t="s">
        <v>364</v>
      </c>
      <c r="E68" s="10"/>
      <c r="F68" s="10"/>
      <c r="G68" s="10"/>
      <c r="H68" s="10"/>
      <c r="I68" s="10"/>
      <c r="J68" s="10"/>
      <c r="K68" s="10" t="s">
        <v>1377</v>
      </c>
      <c r="L68" s="9"/>
      <c r="M68" s="10" t="str">
        <f t="shared" si="2"/>
        <v/>
      </c>
      <c r="N68" s="10" t="str">
        <f t="shared" si="3"/>
        <v>YES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7">
        <v>3</v>
      </c>
      <c r="B69" s="21" t="s">
        <v>931</v>
      </c>
      <c r="C69" s="13" t="s">
        <v>336</v>
      </c>
      <c r="D69" s="13" t="s">
        <v>374</v>
      </c>
      <c r="E69" s="10"/>
      <c r="F69" s="10"/>
      <c r="G69" s="10"/>
      <c r="H69" s="10" t="s">
        <v>1368</v>
      </c>
      <c r="I69" s="10"/>
      <c r="J69" s="10"/>
      <c r="K69" s="10"/>
      <c r="L69" s="9"/>
      <c r="M69" s="10" t="str">
        <f t="shared" si="2"/>
        <v>YES</v>
      </c>
      <c r="N69" s="10" t="str">
        <f t="shared" si="3"/>
        <v>YES</v>
      </c>
      <c r="O69" s="5"/>
      <c r="P69" s="5"/>
      <c r="Q69" s="5"/>
      <c r="R69" s="5"/>
      <c r="S69" s="5"/>
      <c r="T69" s="5">
        <v>1</v>
      </c>
      <c r="U69" s="5"/>
      <c r="V69" s="5"/>
      <c r="W69" s="5"/>
      <c r="X69" s="5"/>
      <c r="Y69" s="5"/>
    </row>
    <row r="70" spans="1:25" ht="21" customHeight="1" x14ac:dyDescent="0.25">
      <c r="A70" s="57">
        <v>3</v>
      </c>
      <c r="B70" s="21" t="s">
        <v>932</v>
      </c>
      <c r="C70" s="13" t="s">
        <v>336</v>
      </c>
      <c r="D70" s="13" t="s">
        <v>386</v>
      </c>
      <c r="E70" s="10"/>
      <c r="F70" s="10"/>
      <c r="G70" s="10"/>
      <c r="H70" s="10" t="s">
        <v>1375</v>
      </c>
      <c r="I70" s="10" t="s">
        <v>1375</v>
      </c>
      <c r="J70" s="10"/>
      <c r="K70" s="10"/>
      <c r="L70" s="9"/>
      <c r="M70" s="10" t="str">
        <f t="shared" si="2"/>
        <v>YES</v>
      </c>
      <c r="N70" s="10" t="str">
        <f t="shared" si="3"/>
        <v>YES</v>
      </c>
      <c r="O70" s="5"/>
      <c r="P70" s="5"/>
      <c r="Q70" s="5"/>
      <c r="R70" s="5"/>
      <c r="S70" s="5"/>
      <c r="T70" s="5"/>
      <c r="U70" s="5"/>
      <c r="V70" s="5"/>
      <c r="W70" s="5">
        <v>1</v>
      </c>
      <c r="X70" s="5"/>
      <c r="Y70" s="5"/>
    </row>
    <row r="71" spans="1:25" ht="21" customHeight="1" x14ac:dyDescent="0.3">
      <c r="A71" s="58">
        <f>SUBTOTAL(103,A2:A70)</f>
        <v>69</v>
      </c>
      <c r="B71" s="52"/>
      <c r="C71" s="53"/>
      <c r="D71" s="54"/>
      <c r="E71" s="51">
        <f t="shared" ref="E71:K71" si="4">COUNTA(E2:E70)</f>
        <v>1</v>
      </c>
      <c r="F71" s="51">
        <f t="shared" si="4"/>
        <v>1</v>
      </c>
      <c r="G71" s="51">
        <f t="shared" si="4"/>
        <v>0</v>
      </c>
      <c r="H71" s="51">
        <f t="shared" si="4"/>
        <v>29</v>
      </c>
      <c r="I71" s="51">
        <f t="shared" si="4"/>
        <v>15</v>
      </c>
      <c r="J71" s="51">
        <f t="shared" si="4"/>
        <v>1</v>
      </c>
      <c r="K71" s="51">
        <f t="shared" si="4"/>
        <v>4</v>
      </c>
      <c r="L71" s="55"/>
      <c r="M71" s="51">
        <f t="shared" ref="M71:N71" si="5">COUNTIF(M2:M70,"YES")</f>
        <v>33</v>
      </c>
      <c r="N71" s="51">
        <f t="shared" si="5"/>
        <v>34</v>
      </c>
      <c r="O71" s="51">
        <f>SUM(O2:O70)</f>
        <v>1</v>
      </c>
      <c r="P71" s="51">
        <f t="shared" ref="P71:Y71" si="6">SUM(P2:P70)</f>
        <v>1</v>
      </c>
      <c r="Q71" s="51">
        <f t="shared" si="6"/>
        <v>1</v>
      </c>
      <c r="R71" s="51">
        <f t="shared" si="6"/>
        <v>1</v>
      </c>
      <c r="S71" s="51">
        <f t="shared" si="6"/>
        <v>1</v>
      </c>
      <c r="T71" s="51">
        <f t="shared" si="6"/>
        <v>24</v>
      </c>
      <c r="U71" s="51">
        <f t="shared" si="6"/>
        <v>1</v>
      </c>
      <c r="V71" s="51">
        <f t="shared" si="6"/>
        <v>0</v>
      </c>
      <c r="W71" s="51">
        <f t="shared" si="6"/>
        <v>8</v>
      </c>
      <c r="X71" s="51">
        <f t="shared" si="6"/>
        <v>2</v>
      </c>
      <c r="Y71" s="51">
        <f t="shared" si="6"/>
        <v>0</v>
      </c>
    </row>
    <row r="72" spans="1:25" ht="21" customHeight="1" x14ac:dyDescent="0.3">
      <c r="A72" s="125"/>
      <c r="B72" s="48"/>
      <c r="C72" s="143"/>
      <c r="D72" s="48" t="s">
        <v>1375</v>
      </c>
      <c r="E72" s="144"/>
      <c r="F72" s="145"/>
      <c r="G72" s="144"/>
      <c r="H72" s="51">
        <f>COUNTIF(H2:H70,"No Cxn")</f>
        <v>6</v>
      </c>
      <c r="I72" s="51">
        <f t="shared" ref="I72:J72" si="7">COUNTIF(I1:I70,"No Cxn")</f>
        <v>6</v>
      </c>
      <c r="J72" s="51">
        <f t="shared" si="7"/>
        <v>1</v>
      </c>
      <c r="K72" s="144"/>
      <c r="L72" s="14"/>
      <c r="M72" s="10"/>
      <c r="N72" s="10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3">
      <c r="A73" s="125"/>
      <c r="B73" s="48"/>
      <c r="C73" s="143"/>
      <c r="D73" s="48" t="s">
        <v>1376</v>
      </c>
      <c r="E73" s="144"/>
      <c r="F73" s="145"/>
      <c r="G73" s="144"/>
      <c r="H73" s="51">
        <f>COUNTIF(H2:H70,"Stuck")</f>
        <v>4</v>
      </c>
      <c r="I73" s="51">
        <f t="shared" ref="I73:J73" si="8">COUNTIF(I2:I70,"Stuck")</f>
        <v>0</v>
      </c>
      <c r="J73" s="51">
        <f t="shared" si="8"/>
        <v>0</v>
      </c>
      <c r="K73" s="144"/>
      <c r="L73" s="14"/>
      <c r="M73" s="10" t="str">
        <f>IF(AND(ISBLANK(E80),ISBLANK(F80),ISBLANK(G80),ISBLANK(H80),ISBLANK(I80),ISBLANK(J80)),"","YES")</f>
        <v/>
      </c>
      <c r="N73" s="1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3">
      <c r="A74" s="125"/>
      <c r="B74" s="48"/>
      <c r="C74" s="143"/>
      <c r="D74" s="48" t="s">
        <v>1368</v>
      </c>
      <c r="E74" s="51">
        <f>COUNTIF(E1:E70,"In")</f>
        <v>0</v>
      </c>
      <c r="F74" s="144"/>
      <c r="G74" s="144"/>
      <c r="H74" s="51">
        <f>COUNTIF(H1:H70,"In")</f>
        <v>17</v>
      </c>
      <c r="I74" s="51">
        <f>COUNTIF(I1:I70,"In")</f>
        <v>9</v>
      </c>
      <c r="J74" s="51">
        <f>COUNTIF(J1:J70,"In")</f>
        <v>0</v>
      </c>
      <c r="K74" s="144"/>
      <c r="L74" s="27"/>
      <c r="M74" s="10" t="str">
        <f>IF(AND(ISBLANK(E81),ISBLANK(F81),ISBLANK(G81),ISBLANK(H81),ISBLANK(I81),ISBLANK(J81)),"","YES")</f>
        <v/>
      </c>
      <c r="N74" s="10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3">
      <c r="A75" s="125"/>
      <c r="B75" s="48"/>
      <c r="C75" s="143"/>
      <c r="D75" s="48" t="s">
        <v>1366</v>
      </c>
      <c r="E75" s="51">
        <f>COUNTIF(E2:E71,"Out")</f>
        <v>0</v>
      </c>
      <c r="F75" s="145"/>
      <c r="G75" s="144"/>
      <c r="H75" s="51">
        <f>COUNTIF(H2:H71,"Out")</f>
        <v>2</v>
      </c>
      <c r="I75" s="51">
        <f>COUNTIF(I2:I71,"Out")</f>
        <v>0</v>
      </c>
      <c r="J75" s="51">
        <f>COUNTIF(J2:J71,"Out")</f>
        <v>0</v>
      </c>
      <c r="K75" s="144"/>
      <c r="L75" s="27"/>
      <c r="M75" s="10" t="str">
        <f>IF(AND(ISBLANK(E82),ISBLANK(F82),ISBLANK(G82),ISBLANK(H82),ISBLANK(I82),ISBLANK(J82)),"","YES")</f>
        <v/>
      </c>
      <c r="N75" s="10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3">
      <c r="A76" s="125"/>
      <c r="B76" s="48"/>
      <c r="C76" s="143"/>
      <c r="D76" s="48" t="s">
        <v>1377</v>
      </c>
      <c r="E76" s="144"/>
      <c r="F76" s="145"/>
      <c r="G76" s="144"/>
      <c r="H76" s="144"/>
      <c r="I76" s="144"/>
      <c r="J76" s="144"/>
      <c r="K76" s="151">
        <f>COUNTIF(K1:K70,"Replaced")</f>
        <v>4</v>
      </c>
      <c r="L76" s="27"/>
      <c r="M76" s="148"/>
      <c r="N76" s="148"/>
      <c r="O76" s="5">
        <f>COUNTA(O2:O75)</f>
        <v>2</v>
      </c>
      <c r="P76" s="5">
        <f t="shared" ref="P76:Y76" si="9">COUNTA(P2:P75)</f>
        <v>2</v>
      </c>
      <c r="Q76" s="5">
        <f t="shared" si="9"/>
        <v>2</v>
      </c>
      <c r="R76" s="5">
        <f t="shared" si="9"/>
        <v>2</v>
      </c>
      <c r="S76" s="5">
        <f t="shared" si="9"/>
        <v>2</v>
      </c>
      <c r="T76" s="5">
        <f t="shared" si="9"/>
        <v>25</v>
      </c>
      <c r="U76" s="5">
        <f t="shared" si="9"/>
        <v>2</v>
      </c>
      <c r="V76" s="5">
        <f t="shared" si="9"/>
        <v>1</v>
      </c>
      <c r="W76" s="5">
        <f t="shared" si="9"/>
        <v>9</v>
      </c>
      <c r="X76" s="5">
        <f t="shared" si="9"/>
        <v>3</v>
      </c>
      <c r="Y76" s="5">
        <f t="shared" si="9"/>
        <v>1</v>
      </c>
    </row>
    <row r="77" spans="1:25" ht="21" customHeight="1" x14ac:dyDescent="0.3">
      <c r="A77" s="125"/>
      <c r="B77" s="48"/>
      <c r="C77" s="143"/>
      <c r="D77" s="48" t="s">
        <v>1369</v>
      </c>
      <c r="E77" s="51">
        <f>COUNTIF(E1:E70,"Loose")</f>
        <v>1</v>
      </c>
      <c r="F77" s="51">
        <f>COUNTIF(F1:F70,"Loose")</f>
        <v>1</v>
      </c>
      <c r="G77" s="51">
        <f>COUNTIF(G1:G70,"Loose")</f>
        <v>0</v>
      </c>
      <c r="H77" s="144"/>
      <c r="I77" s="144"/>
      <c r="J77" s="144"/>
      <c r="K77" s="144"/>
      <c r="L77" s="27"/>
      <c r="M77" s="17"/>
      <c r="N77" s="17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3">
      <c r="A78" s="125"/>
      <c r="B78" s="48"/>
      <c r="C78" s="143"/>
      <c r="D78" s="48" t="s">
        <v>1365</v>
      </c>
      <c r="E78" s="144"/>
      <c r="F78" s="51">
        <f>COUNTIF(F1:F70,"Missing")</f>
        <v>0</v>
      </c>
      <c r="G78" s="51">
        <f>COUNTIF(G1:G70,"Missing")</f>
        <v>0</v>
      </c>
      <c r="H78" s="144"/>
      <c r="I78" s="144"/>
      <c r="J78" s="144"/>
      <c r="K78" s="51">
        <f>COUNTIF(K1:K70,"Missing")</f>
        <v>0</v>
      </c>
      <c r="L78" s="27"/>
      <c r="M78" s="16"/>
      <c r="N78" s="1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7"/>
      <c r="B79" s="14"/>
      <c r="C79" s="14"/>
      <c r="D79" s="48" t="s">
        <v>1367</v>
      </c>
      <c r="E79" s="144"/>
      <c r="F79" s="51">
        <f>COUNTIF(F1:F70,"Broken")</f>
        <v>0</v>
      </c>
      <c r="G79" s="144"/>
      <c r="H79" s="144"/>
      <c r="I79" s="144"/>
      <c r="J79" s="144"/>
      <c r="K79" s="51">
        <f>COUNTIF(K1:K70,"Broken")</f>
        <v>0</v>
      </c>
      <c r="L79" s="27"/>
      <c r="M79" s="17"/>
      <c r="N79" s="17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3">
      <c r="A80" s="65" t="s">
        <v>976</v>
      </c>
      <c r="B80" s="14"/>
      <c r="C80" s="14"/>
      <c r="D80" s="14"/>
      <c r="E80" s="12"/>
      <c r="F80" s="12"/>
      <c r="G80" s="12"/>
      <c r="H80" s="12"/>
      <c r="I80" s="12"/>
      <c r="J80" s="12"/>
      <c r="K80" s="14"/>
      <c r="L80" s="27"/>
      <c r="M80" s="17"/>
      <c r="N80" s="17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7">
        <v>1</v>
      </c>
      <c r="B81" s="21" t="s">
        <v>849</v>
      </c>
      <c r="C81" s="13" t="s">
        <v>842</v>
      </c>
      <c r="D81" s="13" t="s">
        <v>337</v>
      </c>
      <c r="E81" s="12"/>
      <c r="F81" s="12"/>
      <c r="G81" s="12"/>
      <c r="H81" s="12"/>
      <c r="I81" s="12"/>
      <c r="J81" s="12"/>
      <c r="K81" s="14"/>
      <c r="L81" s="27"/>
      <c r="M81" s="17"/>
      <c r="N81" s="17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7">
        <v>1</v>
      </c>
      <c r="B82" s="21" t="s">
        <v>844</v>
      </c>
      <c r="C82" s="13" t="s">
        <v>842</v>
      </c>
      <c r="D82" s="13" t="s">
        <v>376</v>
      </c>
      <c r="E82" s="12"/>
      <c r="F82" s="12"/>
      <c r="G82" s="12"/>
      <c r="H82" s="12"/>
      <c r="I82" s="12"/>
      <c r="J82" s="12"/>
      <c r="K82" s="14"/>
      <c r="L82" s="27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17"/>
      <c r="B83" s="17"/>
      <c r="E83" s="17"/>
      <c r="F83" s="17"/>
      <c r="G83" s="17"/>
      <c r="H83" s="17"/>
      <c r="I83" s="17"/>
      <c r="J83" s="17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ht="21" customHeight="1" x14ac:dyDescent="0.25">
      <c r="A85" s="17"/>
      <c r="B85" s="17"/>
      <c r="E85" s="17"/>
      <c r="F85" s="17"/>
      <c r="G85" s="17"/>
      <c r="H85" s="17"/>
      <c r="I85" s="17"/>
      <c r="J85" s="1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21" customHeight="1" x14ac:dyDescent="0.25">
      <c r="A86" s="17"/>
      <c r="B86" s="17"/>
      <c r="E86" s="17"/>
      <c r="F86" s="17"/>
      <c r="G86" s="17"/>
      <c r="H86" s="17"/>
      <c r="I86" s="17"/>
      <c r="J86" s="1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21" customHeight="1" x14ac:dyDescent="0.25">
      <c r="A87" s="17"/>
      <c r="B87" s="17"/>
      <c r="E87" s="17"/>
      <c r="F87" s="17"/>
      <c r="G87" s="17"/>
      <c r="H87" s="17"/>
      <c r="I87" s="17"/>
      <c r="J87" s="1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21" customHeight="1" x14ac:dyDescent="0.25"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ht="21" customHeight="1" x14ac:dyDescent="0.25"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ht="21" customHeight="1" x14ac:dyDescent="0.25"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ht="21" customHeight="1" x14ac:dyDescent="0.25"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ht="21" customHeight="1" x14ac:dyDescent="0.25"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ht="21" customHeight="1" x14ac:dyDescent="0.25"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ht="21" customHeight="1" x14ac:dyDescent="0.25"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ht="21" customHeight="1" x14ac:dyDescent="0.25"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ht="21" customHeight="1" x14ac:dyDescent="0.25"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 spans="15:25" ht="21" customHeight="1" x14ac:dyDescent="0.25"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5:25" ht="21" customHeight="1" x14ac:dyDescent="0.25"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5:25" ht="21" customHeight="1" x14ac:dyDescent="0.25"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5:25" ht="21" customHeight="1" x14ac:dyDescent="0.25"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5:25" ht="21" customHeight="1" x14ac:dyDescent="0.25"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5:25" ht="21" customHeight="1" x14ac:dyDescent="0.25"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5:25" ht="21" customHeight="1" x14ac:dyDescent="0.25"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5:25" ht="21" customHeight="1" x14ac:dyDescent="0.25"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5:25" ht="21" customHeight="1" x14ac:dyDescent="0.25"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5:25" ht="21" customHeight="1" x14ac:dyDescent="0.25"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5:25" ht="21" customHeight="1" x14ac:dyDescent="0.25"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5:25" ht="21" customHeight="1" x14ac:dyDescent="0.25"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5:25" ht="21" customHeight="1" x14ac:dyDescent="0.25"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5:25" ht="21" customHeight="1" x14ac:dyDescent="0.25"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5:25" ht="21" customHeight="1" x14ac:dyDescent="0.25"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5:25" ht="21" customHeight="1" x14ac:dyDescent="0.25"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5:25" ht="21" customHeight="1" x14ac:dyDescent="0.25"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5:25" ht="21" customHeight="1" x14ac:dyDescent="0.25"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5:25" ht="21" customHeight="1" x14ac:dyDescent="0.25"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5:25" ht="21" customHeight="1" x14ac:dyDescent="0.25"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5:25" ht="21" customHeight="1" x14ac:dyDescent="0.25"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5:25" ht="21" customHeight="1" x14ac:dyDescent="0.25"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5:25" ht="21" customHeight="1" x14ac:dyDescent="0.25"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5:25" ht="21" customHeight="1" x14ac:dyDescent="0.25"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5:25" ht="21" customHeight="1" x14ac:dyDescent="0.25"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5:25" ht="21" customHeight="1" x14ac:dyDescent="0.25"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5:25" ht="21" customHeight="1" x14ac:dyDescent="0.25"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5:25" ht="21" customHeight="1" x14ac:dyDescent="0.25"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5:25" ht="21" customHeight="1" x14ac:dyDescent="0.25"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5:25" ht="21" customHeight="1" x14ac:dyDescent="0.25"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5:25" ht="21" customHeight="1" x14ac:dyDescent="0.25"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5:25" ht="21" customHeight="1" x14ac:dyDescent="0.25"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5:25" ht="21" customHeight="1" x14ac:dyDescent="0.25"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5:25" ht="21" customHeight="1" x14ac:dyDescent="0.25"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5:25" ht="21" customHeight="1" x14ac:dyDescent="0.25"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5:25" ht="21" customHeight="1" x14ac:dyDescent="0.25"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5:25" ht="21" customHeight="1" x14ac:dyDescent="0.25"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5:25" ht="21" customHeight="1" x14ac:dyDescent="0.25"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5:25" ht="21" customHeight="1" x14ac:dyDescent="0.25"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5:25" ht="21" customHeight="1" x14ac:dyDescent="0.25"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5:25" ht="21" customHeight="1" x14ac:dyDescent="0.25"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5:25" ht="21" customHeight="1" x14ac:dyDescent="0.25"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5:25" ht="21" customHeight="1" x14ac:dyDescent="0.25"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5:25" ht="21" customHeight="1" x14ac:dyDescent="0.25"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5:25" ht="21" customHeight="1" x14ac:dyDescent="0.25"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5:25" ht="21" customHeight="1" x14ac:dyDescent="0.25"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5:25" ht="21" customHeight="1" x14ac:dyDescent="0.25"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5:25" ht="21" customHeight="1" x14ac:dyDescent="0.25"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5:25" ht="21" customHeight="1" x14ac:dyDescent="0.25"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5:25" ht="21" customHeight="1" x14ac:dyDescent="0.25"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5:25" ht="21" customHeight="1" x14ac:dyDescent="0.25"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5:25" ht="21" customHeight="1" x14ac:dyDescent="0.25"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5:25" ht="21" customHeight="1" x14ac:dyDescent="0.25"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5:25" ht="21" customHeight="1" x14ac:dyDescent="0.25"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5:25" ht="21" customHeight="1" x14ac:dyDescent="0.25"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5:25" ht="21" customHeight="1" x14ac:dyDescent="0.25"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4" spans="15:25" ht="21" customHeight="1" x14ac:dyDescent="0.25"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5:25" ht="21" customHeight="1" x14ac:dyDescent="0.25"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5:25" ht="21" customHeight="1" x14ac:dyDescent="0.25"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5:25" ht="21" customHeight="1" x14ac:dyDescent="0.25"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5:25" ht="21" customHeight="1" x14ac:dyDescent="0.25"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</sheetData>
  <autoFilter ref="A1:M75" xr:uid="{00000000-0009-0000-0000-000004000000}"/>
  <dataValidations count="16">
    <dataValidation type="list" allowBlank="1" showInputMessage="1" showErrorMessage="1" sqref="F2:F70" xr:uid="{00000000-0002-0000-0400-000000000000}">
      <formula1>"Loose,Missing,Broken"</formula1>
    </dataValidation>
    <dataValidation type="list" showInputMessage="1" showErrorMessage="1" sqref="E2:E70" xr:uid="{00000000-0002-0000-0400-000001000000}">
      <formula1>"In,Out,Loose, ,"</formula1>
    </dataValidation>
    <dataValidation type="list" allowBlank="1" showInputMessage="1" showErrorMessage="1" sqref="G2:G70" xr:uid="{00000000-0002-0000-0400-000002000000}">
      <formula1>"Loose,Missing"</formula1>
    </dataValidation>
    <dataValidation type="list" allowBlank="1" showInputMessage="1" showErrorMessage="1" sqref="K2:K70" xr:uid="{00000000-0002-0000-0400-000003000000}">
      <formula1>"Missing,Broken,Replaced"</formula1>
    </dataValidation>
    <dataValidation type="list" allowBlank="1" showInputMessage="1" showErrorMessage="1" sqref="H2:J70" xr:uid="{00000000-0002-0000-0400-000004000000}">
      <formula1>"In,Out,No Cxn,Stuck"</formula1>
    </dataValidation>
    <dataValidation allowBlank="1" showInputMessage="1" showErrorMessage="1" promptTitle="RM FP" prompt="Remount Faceplate" sqref="Y1" xr:uid="{00000000-0002-0000-0400-000005000000}"/>
    <dataValidation allowBlank="1" showInputMessage="1" showErrorMessage="1" promptTitle="DNLG" prompt="Data Link No Good" sqref="X1" xr:uid="{00000000-0002-0000-0400-000006000000}"/>
    <dataValidation allowBlank="1" showInputMessage="1" showErrorMessage="1" promptTitle="DLG" prompt="Data Link Good" sqref="W1" xr:uid="{00000000-0002-0000-0400-000007000000}"/>
    <dataValidation allowBlank="1" showInputMessage="1" showErrorMessage="1" promptTitle="DTNG" prompt="Dial Tone No Good" sqref="V1" xr:uid="{00000000-0002-0000-0400-000008000000}"/>
    <dataValidation allowBlank="1" showInputMessage="1" showErrorMessage="1" promptTitle="DTG" prompt="Dial Tone Good" sqref="U1" xr:uid="{00000000-0002-0000-0400-000009000000}"/>
    <dataValidation allowBlank="1" showInputMessage="1" showErrorMessage="1" promptTitle="RI" prompt="Reinsert" sqref="T1" xr:uid="{00000000-0002-0000-0400-00000A000000}"/>
    <dataValidation allowBlank="1" showInputMessage="1" showErrorMessage="1" promptTitle="NVI" prompt="New Voice Jack" sqref="S1" xr:uid="{00000000-0002-0000-0400-00000B000000}"/>
    <dataValidation allowBlank="1" showInputMessage="1" showErrorMessage="1" promptTitle="NDJ" prompt="New Data Jack" sqref="R1" xr:uid="{00000000-0002-0000-0400-00000C000000}"/>
    <dataValidation allowBlank="1" showInputMessage="1" showErrorMessage="1" promptTitle="NFI" prompt="New F Insert" sqref="Q1" xr:uid="{00000000-0002-0000-0400-00000D000000}"/>
    <dataValidation allowBlank="1" showInputMessage="1" showErrorMessage="1" promptTitle="NFP" prompt="New Face Plate" sqref="P1" xr:uid="{00000000-0002-0000-0400-00000E000000}"/>
    <dataValidation allowBlank="1" showDropDown="1" showInputMessage="1" showErrorMessage="1" promptTitle="RM BX" prompt="Remount Box" sqref="O1" xr:uid="{00000000-0002-0000-0400-00000F000000}"/>
  </dataValidations>
  <pageMargins left="0" right="0.5" top="0.5" bottom="0.75" header="0.25" footer="0.25"/>
  <pageSetup scale="93" orientation="landscape" r:id="rId1"/>
  <headerFooter alignWithMargins="0">
    <oddHeader>&amp;CDutch - Schuyler (BH)&amp;RDorm Jack Repairs Assessment 2017</oddHeader>
    <oddFooter>&amp;LCODES:&amp;C&amp;"Book Antiqua,Bold"Loose;  Missing;  Pushed IN;  Pulled OUT;  B=Broken; No Cxn = No Connection; Stuck = Item is stuck in jack
Page &amp;P of &amp;N&amp;RSchuyler Hall</oddFooter>
  </headerFooter>
  <rowBreaks count="1" manualBreakCount="1">
    <brk id="3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2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I6" sqref="I6"/>
    </sheetView>
  </sheetViews>
  <sheetFormatPr defaultRowHeight="21" customHeight="1" x14ac:dyDescent="0.25"/>
  <cols>
    <col min="1" max="1" width="5.75" style="18" bestFit="1" customWidth="1"/>
    <col min="2" max="2" width="10.25" style="18" bestFit="1" customWidth="1"/>
    <col min="3" max="3" width="9.25" style="18" hidden="1" customWidth="1"/>
    <col min="4" max="4" width="8" style="19" customWidth="1"/>
    <col min="5" max="11" width="8.125" style="18" customWidth="1"/>
    <col min="12" max="12" width="32.875" style="17" customWidth="1"/>
    <col min="13" max="13" width="9.625" style="34" customWidth="1"/>
    <col min="14" max="14" width="12.5" style="34" customWidth="1"/>
    <col min="15" max="15" width="5.75" style="40" customWidth="1"/>
    <col min="16" max="16" width="4.25" style="40" bestFit="1" customWidth="1"/>
    <col min="17" max="17" width="3.625" style="40" bestFit="1" customWidth="1"/>
    <col min="18" max="18" width="4.125" style="40" bestFit="1" customWidth="1"/>
    <col min="19" max="19" width="4" style="40" bestFit="1" customWidth="1"/>
    <col min="20" max="20" width="3.25" style="40" customWidth="1"/>
    <col min="21" max="21" width="4.375" style="40" bestFit="1" customWidth="1"/>
    <col min="22" max="22" width="5.75" style="40" bestFit="1" customWidth="1"/>
    <col min="23" max="23" width="4.25" style="40" bestFit="1" customWidth="1"/>
    <col min="24" max="24" width="5.625" style="40" bestFit="1" customWidth="1"/>
    <col min="25" max="25" width="7.2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47" t="s">
        <v>1347</v>
      </c>
      <c r="N1" s="47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57">
        <v>1</v>
      </c>
      <c r="B2" s="118" t="s">
        <v>1017</v>
      </c>
      <c r="C2" s="108"/>
      <c r="D2" s="100">
        <v>1005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18" t="s">
        <v>1017</v>
      </c>
      <c r="C3" s="108"/>
      <c r="D3" s="100">
        <v>1006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18" t="s">
        <v>1017</v>
      </c>
      <c r="C4" s="108">
        <v>13787</v>
      </c>
      <c r="D4" s="100">
        <v>1007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18" t="s">
        <v>892</v>
      </c>
      <c r="C5" s="108"/>
      <c r="D5" s="100">
        <v>1001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18" t="s">
        <v>892</v>
      </c>
      <c r="C6" s="108"/>
      <c r="D6" s="100">
        <v>1002</v>
      </c>
      <c r="E6" s="10"/>
      <c r="F6" s="10"/>
      <c r="G6" s="10"/>
      <c r="H6" s="10"/>
      <c r="I6" s="33" t="s">
        <v>1375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>
        <v>1</v>
      </c>
      <c r="X6" s="5"/>
      <c r="Y6" s="5"/>
    </row>
    <row r="7" spans="1:25" ht="21" customHeight="1" x14ac:dyDescent="0.25">
      <c r="A7" s="57">
        <v>1</v>
      </c>
      <c r="B7" s="118" t="s">
        <v>893</v>
      </c>
      <c r="C7" s="108"/>
      <c r="D7" s="100">
        <v>1003</v>
      </c>
      <c r="E7" s="10"/>
      <c r="F7" s="10"/>
      <c r="G7" s="10"/>
      <c r="H7" s="10"/>
      <c r="I7" s="10" t="s">
        <v>1375</v>
      </c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/>
      <c r="U7" s="5"/>
      <c r="V7" s="5"/>
      <c r="W7" s="5">
        <v>1</v>
      </c>
      <c r="X7" s="5"/>
      <c r="Y7" s="5"/>
    </row>
    <row r="8" spans="1:25" ht="21" customHeight="1" x14ac:dyDescent="0.25">
      <c r="A8" s="57">
        <v>1</v>
      </c>
      <c r="B8" s="118" t="s">
        <v>893</v>
      </c>
      <c r="C8" s="108"/>
      <c r="D8" s="100">
        <v>1004</v>
      </c>
      <c r="E8" s="10"/>
      <c r="F8" s="10"/>
      <c r="G8" s="10"/>
      <c r="H8" s="10"/>
      <c r="I8" s="10" t="s">
        <v>1375</v>
      </c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>
        <v>1</v>
      </c>
      <c r="X8" s="5"/>
      <c r="Y8" s="5"/>
    </row>
    <row r="9" spans="1:25" s="11" customFormat="1" ht="21" customHeight="1" x14ac:dyDescent="0.25">
      <c r="A9" s="64">
        <v>1</v>
      </c>
      <c r="B9" s="119" t="s">
        <v>1016</v>
      </c>
      <c r="C9" s="109"/>
      <c r="D9" s="101">
        <v>1047</v>
      </c>
      <c r="E9" s="10"/>
      <c r="F9" s="10"/>
      <c r="G9" s="10"/>
      <c r="H9" s="10"/>
      <c r="I9" s="10" t="s">
        <v>1375</v>
      </c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/>
      <c r="U9" s="5"/>
      <c r="V9" s="5"/>
      <c r="W9" s="5">
        <v>1</v>
      </c>
      <c r="X9" s="5"/>
      <c r="Y9" s="5"/>
    </row>
    <row r="10" spans="1:25" s="11" customFormat="1" ht="21" customHeight="1" x14ac:dyDescent="0.25">
      <c r="A10" s="64">
        <v>1</v>
      </c>
      <c r="B10" s="119" t="s">
        <v>1016</v>
      </c>
      <c r="C10" s="109"/>
      <c r="D10" s="101">
        <v>1048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119" t="s">
        <v>1016</v>
      </c>
      <c r="C11" s="109">
        <v>13791</v>
      </c>
      <c r="D11" s="101">
        <v>1049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119" t="s">
        <v>900</v>
      </c>
      <c r="C12" s="109"/>
      <c r="D12" s="101">
        <v>1043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119" t="s">
        <v>900</v>
      </c>
      <c r="C13" s="109"/>
      <c r="D13" s="101">
        <v>1044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119" t="s">
        <v>901</v>
      </c>
      <c r="C14" s="109"/>
      <c r="D14" s="101">
        <v>1045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119" t="s">
        <v>901</v>
      </c>
      <c r="C15" s="109"/>
      <c r="D15" s="101">
        <v>1046</v>
      </c>
      <c r="E15" s="10"/>
      <c r="F15" s="10"/>
      <c r="G15" s="10"/>
      <c r="H15" s="10" t="s">
        <v>1368</v>
      </c>
      <c r="I15" s="10"/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>
        <v>1</v>
      </c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119" t="s">
        <v>978</v>
      </c>
      <c r="C16" s="109"/>
      <c r="D16" s="101">
        <v>1012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119" t="s">
        <v>978</v>
      </c>
      <c r="C17" s="109"/>
      <c r="D17" s="101">
        <v>1013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119" t="s">
        <v>978</v>
      </c>
      <c r="C18" s="109">
        <v>13788</v>
      </c>
      <c r="D18" s="101">
        <v>1014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119" t="s">
        <v>894</v>
      </c>
      <c r="C19" s="109"/>
      <c r="D19" s="101">
        <v>1008</v>
      </c>
      <c r="E19" s="10"/>
      <c r="F19" s="10"/>
      <c r="G19" s="10"/>
      <c r="H19" s="10" t="s">
        <v>1368</v>
      </c>
      <c r="I19" s="10"/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>
        <v>1</v>
      </c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119" t="s">
        <v>894</v>
      </c>
      <c r="C20" s="109"/>
      <c r="D20" s="101">
        <v>1009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11" customFormat="1" ht="21" customHeight="1" x14ac:dyDescent="0.25">
      <c r="A21" s="64">
        <v>1</v>
      </c>
      <c r="B21" s="119" t="s">
        <v>895</v>
      </c>
      <c r="C21" s="109"/>
      <c r="D21" s="101">
        <v>1010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11" customFormat="1" ht="21" customHeight="1" x14ac:dyDescent="0.25">
      <c r="A22" s="64">
        <v>1</v>
      </c>
      <c r="B22" s="119" t="s">
        <v>895</v>
      </c>
      <c r="C22" s="109"/>
      <c r="D22" s="101">
        <v>1011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11" customFormat="1" ht="21" customHeight="1" x14ac:dyDescent="0.25">
      <c r="A23" s="64">
        <v>1</v>
      </c>
      <c r="B23" s="119" t="s">
        <v>982</v>
      </c>
      <c r="C23" s="109"/>
      <c r="D23" s="101">
        <v>1019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119" t="s">
        <v>982</v>
      </c>
      <c r="C24" s="109"/>
      <c r="D24" s="101">
        <v>1020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1</v>
      </c>
      <c r="B25" s="119" t="s">
        <v>982</v>
      </c>
      <c r="C25" s="109">
        <v>13789</v>
      </c>
      <c r="D25" s="101">
        <v>1021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1</v>
      </c>
      <c r="B26" s="119" t="s">
        <v>896</v>
      </c>
      <c r="C26" s="109"/>
      <c r="D26" s="101">
        <v>1015</v>
      </c>
      <c r="E26" s="10"/>
      <c r="F26" s="10"/>
      <c r="G26" s="10"/>
      <c r="H26" s="10" t="s">
        <v>1368</v>
      </c>
      <c r="I26" s="10"/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/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s="11" customFormat="1" ht="21" customHeight="1" x14ac:dyDescent="0.25">
      <c r="A27" s="64">
        <v>1</v>
      </c>
      <c r="B27" s="119" t="s">
        <v>896</v>
      </c>
      <c r="C27" s="109"/>
      <c r="D27" s="101">
        <v>1016</v>
      </c>
      <c r="E27" s="10"/>
      <c r="F27" s="10"/>
      <c r="G27" s="10"/>
      <c r="H27" s="10" t="s">
        <v>1368</v>
      </c>
      <c r="I27" s="10"/>
      <c r="J27" s="10"/>
      <c r="K27" s="10"/>
      <c r="L27" s="9"/>
      <c r="M27" s="10" t="str">
        <f t="shared" si="0"/>
        <v>YES</v>
      </c>
      <c r="N27" s="10" t="str">
        <f t="shared" si="1"/>
        <v>YES</v>
      </c>
      <c r="O27" s="5"/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</row>
    <row r="28" spans="1:25" s="11" customFormat="1" ht="21" customHeight="1" x14ac:dyDescent="0.25">
      <c r="A28" s="64">
        <v>1</v>
      </c>
      <c r="B28" s="119" t="s">
        <v>897</v>
      </c>
      <c r="C28" s="109"/>
      <c r="D28" s="101">
        <v>1017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1</v>
      </c>
      <c r="B29" s="119" t="s">
        <v>897</v>
      </c>
      <c r="C29" s="109"/>
      <c r="D29" s="101">
        <v>1018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1</v>
      </c>
      <c r="B30" s="119" t="s">
        <v>986</v>
      </c>
      <c r="C30" s="109"/>
      <c r="D30" s="101">
        <v>1026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1</v>
      </c>
      <c r="B31" s="119" t="s">
        <v>986</v>
      </c>
      <c r="C31" s="109"/>
      <c r="D31" s="101">
        <v>1027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1</v>
      </c>
      <c r="B32" s="119" t="s">
        <v>986</v>
      </c>
      <c r="C32" s="109">
        <v>13790</v>
      </c>
      <c r="D32" s="101">
        <v>1028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64">
        <v>1</v>
      </c>
      <c r="B33" s="119" t="s">
        <v>868</v>
      </c>
      <c r="C33" s="109"/>
      <c r="D33" s="101">
        <v>1022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11" customFormat="1" ht="21" customHeight="1" x14ac:dyDescent="0.25">
      <c r="A34" s="64">
        <v>1</v>
      </c>
      <c r="B34" s="119" t="s">
        <v>868</v>
      </c>
      <c r="C34" s="109"/>
      <c r="D34" s="101">
        <v>1023</v>
      </c>
      <c r="E34" s="10"/>
      <c r="F34" s="10"/>
      <c r="G34" s="10"/>
      <c r="H34" s="10"/>
      <c r="I34" s="10" t="s">
        <v>1368</v>
      </c>
      <c r="J34" s="10"/>
      <c r="K34" s="10"/>
      <c r="L34" s="9"/>
      <c r="M34" s="10" t="str">
        <f t="shared" si="0"/>
        <v>YES</v>
      </c>
      <c r="N34" s="10" t="str">
        <f t="shared" si="1"/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s="11" customFormat="1" ht="21" customHeight="1" x14ac:dyDescent="0.25">
      <c r="A35" s="64">
        <v>1</v>
      </c>
      <c r="B35" s="119" t="s">
        <v>898</v>
      </c>
      <c r="C35" s="109"/>
      <c r="D35" s="101">
        <v>1024</v>
      </c>
      <c r="E35" s="10"/>
      <c r="F35" s="10"/>
      <c r="G35" s="10"/>
      <c r="H35" s="10"/>
      <c r="I35" s="10" t="s">
        <v>1375</v>
      </c>
      <c r="J35" s="10"/>
      <c r="K35" s="10"/>
      <c r="L35" s="9"/>
      <c r="M35" s="10" t="str">
        <f t="shared" si="0"/>
        <v>YES</v>
      </c>
      <c r="N35" s="10" t="str">
        <f t="shared" si="1"/>
        <v>YES</v>
      </c>
      <c r="O35" s="5"/>
      <c r="P35" s="5"/>
      <c r="Q35" s="5"/>
      <c r="R35" s="5"/>
      <c r="S35" s="5"/>
      <c r="T35" s="5"/>
      <c r="U35" s="5"/>
      <c r="V35" s="5"/>
      <c r="W35" s="5">
        <v>1</v>
      </c>
      <c r="X35" s="5"/>
      <c r="Y35" s="5"/>
    </row>
    <row r="36" spans="1:25" s="11" customFormat="1" ht="21" customHeight="1" x14ac:dyDescent="0.25">
      <c r="A36" s="64">
        <v>1</v>
      </c>
      <c r="B36" s="119" t="s">
        <v>898</v>
      </c>
      <c r="C36" s="109"/>
      <c r="D36" s="101">
        <v>1025</v>
      </c>
      <c r="E36" s="10"/>
      <c r="F36" s="10"/>
      <c r="G36" s="10"/>
      <c r="H36" s="10" t="s">
        <v>1368</v>
      </c>
      <c r="I36" s="10"/>
      <c r="J36" s="10"/>
      <c r="K36" s="10"/>
      <c r="L36" s="9"/>
      <c r="M36" s="10" t="str">
        <f t="shared" si="0"/>
        <v>YES</v>
      </c>
      <c r="N36" s="10" t="str">
        <f t="shared" si="1"/>
        <v>YES</v>
      </c>
      <c r="O36" s="5"/>
      <c r="P36" s="5"/>
      <c r="Q36" s="5"/>
      <c r="R36" s="5"/>
      <c r="S36" s="5"/>
      <c r="T36" s="5">
        <v>1</v>
      </c>
      <c r="U36" s="5"/>
      <c r="V36" s="5"/>
      <c r="W36" s="5"/>
      <c r="X36" s="5"/>
      <c r="Y36" s="5"/>
    </row>
    <row r="37" spans="1:25" s="11" customFormat="1" ht="21" customHeight="1" x14ac:dyDescent="0.25">
      <c r="A37" s="64">
        <v>1</v>
      </c>
      <c r="B37" s="119" t="s">
        <v>945</v>
      </c>
      <c r="C37" s="110">
        <v>13018</v>
      </c>
      <c r="D37" s="101">
        <v>1037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1" customFormat="1" ht="21" customHeight="1" x14ac:dyDescent="0.25">
      <c r="A38" s="64">
        <v>2</v>
      </c>
      <c r="B38" s="119" t="s">
        <v>988</v>
      </c>
      <c r="C38" s="109"/>
      <c r="D38" s="101">
        <v>2007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1" customFormat="1" ht="21" customHeight="1" x14ac:dyDescent="0.25">
      <c r="A39" s="64">
        <v>2</v>
      </c>
      <c r="B39" s="119" t="s">
        <v>988</v>
      </c>
      <c r="C39" s="109"/>
      <c r="D39" s="101">
        <v>2008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64">
        <v>2</v>
      </c>
      <c r="B40" s="119" t="s">
        <v>988</v>
      </c>
      <c r="C40" s="109"/>
      <c r="D40" s="101">
        <v>2009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1" customFormat="1" ht="21" customHeight="1" x14ac:dyDescent="0.25">
      <c r="A41" s="64">
        <v>2</v>
      </c>
      <c r="B41" s="119" t="s">
        <v>902</v>
      </c>
      <c r="C41" s="109"/>
      <c r="D41" s="101">
        <v>2001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1" customFormat="1" ht="21" customHeight="1" x14ac:dyDescent="0.25">
      <c r="A42" s="64">
        <v>2</v>
      </c>
      <c r="B42" s="119" t="s">
        <v>902</v>
      </c>
      <c r="C42" s="109"/>
      <c r="D42" s="101">
        <v>2002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1" customFormat="1" ht="21" customHeight="1" x14ac:dyDescent="0.25">
      <c r="A43" s="64">
        <v>2</v>
      </c>
      <c r="B43" s="119" t="s">
        <v>903</v>
      </c>
      <c r="C43" s="109"/>
      <c r="D43" s="101">
        <v>2003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11" customFormat="1" ht="21" customHeight="1" x14ac:dyDescent="0.25">
      <c r="A44" s="64">
        <v>2</v>
      </c>
      <c r="B44" s="119" t="s">
        <v>903</v>
      </c>
      <c r="C44" s="109"/>
      <c r="D44" s="101">
        <v>2004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64">
        <v>2</v>
      </c>
      <c r="B45" s="119" t="s">
        <v>904</v>
      </c>
      <c r="C45" s="109"/>
      <c r="D45" s="101">
        <v>2005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64">
        <v>2</v>
      </c>
      <c r="B46" s="119" t="s">
        <v>904</v>
      </c>
      <c r="C46" s="109"/>
      <c r="D46" s="101">
        <v>2006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64">
        <v>2</v>
      </c>
      <c r="B47" s="119" t="s">
        <v>989</v>
      </c>
      <c r="C47" s="109">
        <v>13801</v>
      </c>
      <c r="D47" s="101">
        <v>2066</v>
      </c>
      <c r="E47" s="10"/>
      <c r="F47" s="10"/>
      <c r="G47" s="10"/>
      <c r="H47" s="10"/>
      <c r="I47" s="10"/>
      <c r="J47" s="10"/>
      <c r="K47" s="10"/>
      <c r="L47" s="9" t="s">
        <v>1392</v>
      </c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1" customFormat="1" ht="21" customHeight="1" x14ac:dyDescent="0.25">
      <c r="A48" s="64">
        <v>2</v>
      </c>
      <c r="B48" s="119" t="s">
        <v>989</v>
      </c>
      <c r="C48" s="109"/>
      <c r="D48" s="101">
        <v>2067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119" t="s">
        <v>989</v>
      </c>
      <c r="C49" s="109"/>
      <c r="D49" s="101">
        <v>2068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119" t="s">
        <v>847</v>
      </c>
      <c r="C50" s="109"/>
      <c r="D50" s="101">
        <v>2060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119" t="s">
        <v>847</v>
      </c>
      <c r="C51" s="109"/>
      <c r="D51" s="101">
        <v>2061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119" t="s">
        <v>917</v>
      </c>
      <c r="C52" s="109"/>
      <c r="D52" s="101">
        <v>2062</v>
      </c>
      <c r="E52" s="10"/>
      <c r="F52" s="10"/>
      <c r="G52" s="10"/>
      <c r="H52" s="10" t="s">
        <v>1368</v>
      </c>
      <c r="I52" s="10"/>
      <c r="J52" s="10"/>
      <c r="K52" s="10"/>
      <c r="L52" s="9"/>
      <c r="M52" s="10" t="str">
        <f t="shared" si="0"/>
        <v>YES</v>
      </c>
      <c r="N52" s="10" t="str">
        <f t="shared" si="1"/>
        <v>YES</v>
      </c>
      <c r="O52" s="5"/>
      <c r="P52" s="5"/>
      <c r="Q52" s="5"/>
      <c r="R52" s="5"/>
      <c r="S52" s="5"/>
      <c r="T52" s="5">
        <v>1</v>
      </c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119" t="s">
        <v>917</v>
      </c>
      <c r="C53" s="109"/>
      <c r="D53" s="101">
        <v>2063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119" t="s">
        <v>918</v>
      </c>
      <c r="C54" s="109"/>
      <c r="D54" s="101">
        <v>2064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119" t="s">
        <v>918</v>
      </c>
      <c r="C55" s="109"/>
      <c r="D55" s="101">
        <v>2065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119" t="s">
        <v>990</v>
      </c>
      <c r="C56" s="109">
        <v>13793</v>
      </c>
      <c r="D56" s="101">
        <v>2015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119" t="s">
        <v>990</v>
      </c>
      <c r="C57" s="109"/>
      <c r="D57" s="101">
        <v>2016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119" t="s">
        <v>990</v>
      </c>
      <c r="C58" s="109"/>
      <c r="D58" s="101">
        <v>2017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119" t="s">
        <v>905</v>
      </c>
      <c r="C59" s="109"/>
      <c r="D59" s="101">
        <v>2010</v>
      </c>
      <c r="E59" s="10"/>
      <c r="F59" s="10"/>
      <c r="G59" s="10"/>
      <c r="H59" s="10" t="s">
        <v>1368</v>
      </c>
      <c r="I59" s="10"/>
      <c r="J59" s="10"/>
      <c r="K59" s="10"/>
      <c r="L59" s="9"/>
      <c r="M59" s="10" t="str">
        <f t="shared" si="0"/>
        <v>YES</v>
      </c>
      <c r="N59" s="10" t="str">
        <f t="shared" si="1"/>
        <v>YES</v>
      </c>
      <c r="O59" s="5"/>
      <c r="P59" s="5"/>
      <c r="Q59" s="5"/>
      <c r="R59" s="5"/>
      <c r="S59" s="5"/>
      <c r="T59" s="5">
        <v>1</v>
      </c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119" t="s">
        <v>905</v>
      </c>
      <c r="C60" s="109"/>
      <c r="D60" s="101">
        <v>2011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s="11" customFormat="1" ht="21" customHeight="1" x14ac:dyDescent="0.25">
      <c r="A61" s="64">
        <v>2</v>
      </c>
      <c r="B61" s="119" t="s">
        <v>906</v>
      </c>
      <c r="C61" s="109"/>
      <c r="D61" s="101">
        <v>2012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2</v>
      </c>
      <c r="B62" s="119" t="s">
        <v>907</v>
      </c>
      <c r="C62" s="109"/>
      <c r="D62" s="101">
        <v>2013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2</v>
      </c>
      <c r="B63" s="119" t="s">
        <v>907</v>
      </c>
      <c r="C63" s="109"/>
      <c r="D63" s="101">
        <v>2014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2</v>
      </c>
      <c r="B64" s="119" t="s">
        <v>991</v>
      </c>
      <c r="C64" s="109"/>
      <c r="D64" s="101">
        <v>2054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2</v>
      </c>
      <c r="B65" s="119" t="s">
        <v>991</v>
      </c>
      <c r="C65" s="109"/>
      <c r="D65" s="101">
        <v>2055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2</v>
      </c>
      <c r="B66" s="119" t="s">
        <v>991</v>
      </c>
      <c r="C66" s="109">
        <v>13799</v>
      </c>
      <c r="D66" s="101">
        <v>2056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2</v>
      </c>
      <c r="B67" s="119" t="s">
        <v>919</v>
      </c>
      <c r="C67" s="109"/>
      <c r="D67" s="101">
        <v>2057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130" si="2">IF(AND(ISBLANK(E67),ISBLANK(F67),ISBLANK(G67),ISBLANK(H67),ISBLANK(I67),ISBLANK(J67)),"","YES")</f>
        <v/>
      </c>
      <c r="N67" s="10" t="str">
        <f t="shared" ref="N67:N130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2</v>
      </c>
      <c r="B68" s="119" t="s">
        <v>920</v>
      </c>
      <c r="C68" s="109"/>
      <c r="D68" s="101">
        <v>2058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2</v>
      </c>
      <c r="B69" s="119" t="s">
        <v>920</v>
      </c>
      <c r="C69" s="109"/>
      <c r="D69" s="101">
        <v>2059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2</v>
      </c>
      <c r="B70" s="119" t="s">
        <v>1001</v>
      </c>
      <c r="C70" s="109"/>
      <c r="D70" s="101">
        <v>2049</v>
      </c>
      <c r="E70" s="10"/>
      <c r="F70" s="10"/>
      <c r="G70" s="10"/>
      <c r="H70" s="10"/>
      <c r="I70" s="10"/>
      <c r="J70" s="10"/>
      <c r="K70" s="10"/>
      <c r="L70" s="9" t="s">
        <v>1393</v>
      </c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1" customFormat="1" ht="21" customHeight="1" x14ac:dyDescent="0.25">
      <c r="A71" s="64">
        <v>2</v>
      </c>
      <c r="B71" s="119" t="s">
        <v>1001</v>
      </c>
      <c r="C71" s="109"/>
      <c r="D71" s="101">
        <v>2050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2</v>
      </c>
      <c r="B72" s="119" t="s">
        <v>1001</v>
      </c>
      <c r="C72" s="109">
        <v>13797</v>
      </c>
      <c r="D72" s="101">
        <v>2051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2</v>
      </c>
      <c r="B73" s="119" t="s">
        <v>915</v>
      </c>
      <c r="C73" s="109"/>
      <c r="D73" s="101">
        <v>2046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64">
        <v>2</v>
      </c>
      <c r="B74" s="119" t="s">
        <v>915</v>
      </c>
      <c r="C74" s="109"/>
      <c r="D74" s="101">
        <v>2047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64">
        <v>2</v>
      </c>
      <c r="B75" s="119" t="s">
        <v>916</v>
      </c>
      <c r="C75" s="109"/>
      <c r="D75" s="101">
        <v>2048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1" customFormat="1" ht="21" customHeight="1" x14ac:dyDescent="0.25">
      <c r="A76" s="64">
        <v>2</v>
      </c>
      <c r="B76" s="119" t="s">
        <v>1018</v>
      </c>
      <c r="C76" s="109"/>
      <c r="D76" s="101" t="s">
        <v>1348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s="11" customFormat="1" ht="21" customHeight="1" x14ac:dyDescent="0.25">
      <c r="A77" s="64">
        <v>2</v>
      </c>
      <c r="B77" s="119" t="s">
        <v>1018</v>
      </c>
      <c r="C77" s="109">
        <v>13794</v>
      </c>
      <c r="D77" s="101">
        <v>2025</v>
      </c>
      <c r="E77" s="10"/>
      <c r="F77" s="10"/>
      <c r="G77" s="10"/>
      <c r="H77" s="10"/>
      <c r="I77" s="10"/>
      <c r="J77" s="10"/>
      <c r="K77" s="10"/>
      <c r="L77" s="9" t="s">
        <v>1392</v>
      </c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2</v>
      </c>
      <c r="B78" s="119" t="s">
        <v>1018</v>
      </c>
      <c r="C78" s="109"/>
      <c r="D78" s="101">
        <v>2026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1" customFormat="1" ht="21" customHeight="1" x14ac:dyDescent="0.25">
      <c r="A79" s="64">
        <v>2</v>
      </c>
      <c r="B79" s="119" t="s">
        <v>1018</v>
      </c>
      <c r="C79" s="109"/>
      <c r="D79" s="101">
        <v>2027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2</v>
      </c>
      <c r="B80" s="119" t="s">
        <v>908</v>
      </c>
      <c r="C80" s="109"/>
      <c r="D80" s="101">
        <v>2020</v>
      </c>
      <c r="E80" s="10"/>
      <c r="F80" s="10"/>
      <c r="G80" s="10"/>
      <c r="H80" s="10"/>
      <c r="I80" s="10" t="s">
        <v>1368</v>
      </c>
      <c r="J80" s="10"/>
      <c r="K80" s="10"/>
      <c r="L80" s="9"/>
      <c r="M80" s="10" t="str">
        <f t="shared" si="2"/>
        <v>YES</v>
      </c>
      <c r="N80" s="10" t="str">
        <f t="shared" si="3"/>
        <v>YES</v>
      </c>
      <c r="O80" s="5"/>
      <c r="P80" s="5"/>
      <c r="Q80" s="5"/>
      <c r="R80" s="5"/>
      <c r="S80" s="5"/>
      <c r="T80" s="5">
        <v>1</v>
      </c>
      <c r="U80" s="5"/>
      <c r="V80" s="5"/>
      <c r="W80" s="5"/>
      <c r="X80" s="5"/>
      <c r="Y80" s="5"/>
    </row>
    <row r="81" spans="1:25" s="11" customFormat="1" ht="21" customHeight="1" x14ac:dyDescent="0.25">
      <c r="A81" s="64">
        <v>2</v>
      </c>
      <c r="B81" s="119" t="s">
        <v>908</v>
      </c>
      <c r="C81" s="109"/>
      <c r="D81" s="101">
        <v>2021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2</v>
      </c>
      <c r="B82" s="119" t="s">
        <v>1019</v>
      </c>
      <c r="C82" s="109"/>
      <c r="D82" s="101">
        <v>2043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31" customFormat="1" ht="21" customHeight="1" x14ac:dyDescent="0.25">
      <c r="A83" s="96">
        <v>2</v>
      </c>
      <c r="B83" s="120" t="s">
        <v>1019</v>
      </c>
      <c r="C83" s="111"/>
      <c r="D83" s="102">
        <v>2044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31" customFormat="1" ht="21" customHeight="1" x14ac:dyDescent="0.25">
      <c r="A84" s="96">
        <v>2</v>
      </c>
      <c r="B84" s="120" t="s">
        <v>1019</v>
      </c>
      <c r="C84" s="111">
        <v>13796</v>
      </c>
      <c r="D84" s="102">
        <v>2045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31" customFormat="1" ht="21" customHeight="1" x14ac:dyDescent="0.25">
      <c r="A85" s="96">
        <v>2</v>
      </c>
      <c r="B85" s="120" t="s">
        <v>912</v>
      </c>
      <c r="C85" s="111"/>
      <c r="D85" s="102">
        <v>2037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>
        <v>1</v>
      </c>
      <c r="R85" s="5"/>
      <c r="S85" s="5"/>
      <c r="T85" s="5"/>
      <c r="U85" s="5"/>
      <c r="V85" s="5"/>
      <c r="W85" s="5"/>
      <c r="X85" s="5"/>
      <c r="Y85" s="5"/>
    </row>
    <row r="86" spans="1:25" s="31" customFormat="1" ht="21" customHeight="1" x14ac:dyDescent="0.25">
      <c r="A86" s="96">
        <v>2</v>
      </c>
      <c r="B86" s="120" t="s">
        <v>912</v>
      </c>
      <c r="C86" s="111"/>
      <c r="D86" s="102">
        <v>2038</v>
      </c>
      <c r="E86" s="10"/>
      <c r="F86" s="10"/>
      <c r="G86" s="10"/>
      <c r="H86" s="10" t="s">
        <v>1368</v>
      </c>
      <c r="I86" s="10"/>
      <c r="J86" s="10"/>
      <c r="K86" s="10"/>
      <c r="L86" s="9"/>
      <c r="M86" s="10" t="str">
        <f t="shared" si="2"/>
        <v>YES</v>
      </c>
      <c r="N86" s="10" t="str">
        <f t="shared" si="3"/>
        <v>YES</v>
      </c>
      <c r="O86" s="5"/>
      <c r="P86" s="5"/>
      <c r="Q86" s="5"/>
      <c r="R86" s="5"/>
      <c r="S86" s="5"/>
      <c r="T86" s="5">
        <v>1</v>
      </c>
      <c r="U86" s="5"/>
      <c r="V86" s="5"/>
      <c r="W86" s="5"/>
      <c r="X86" s="5"/>
      <c r="Y86" s="5"/>
    </row>
    <row r="87" spans="1:25" s="31" customFormat="1" ht="21" customHeight="1" x14ac:dyDescent="0.25">
      <c r="A87" s="96">
        <v>2</v>
      </c>
      <c r="B87" s="120" t="s">
        <v>913</v>
      </c>
      <c r="C87" s="111"/>
      <c r="D87" s="102">
        <v>2039</v>
      </c>
      <c r="E87" s="10"/>
      <c r="F87" s="10"/>
      <c r="G87" s="10"/>
      <c r="H87" s="10" t="s">
        <v>1368</v>
      </c>
      <c r="I87" s="10"/>
      <c r="J87" s="10"/>
      <c r="K87" s="10"/>
      <c r="L87" s="9"/>
      <c r="M87" s="10" t="str">
        <f t="shared" si="2"/>
        <v>YES</v>
      </c>
      <c r="N87" s="10" t="str">
        <f t="shared" si="3"/>
        <v>YES</v>
      </c>
      <c r="O87" s="5"/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s="31" customFormat="1" ht="21" customHeight="1" x14ac:dyDescent="0.25">
      <c r="A88" s="96">
        <v>2</v>
      </c>
      <c r="B88" s="120" t="s">
        <v>913</v>
      </c>
      <c r="C88" s="111"/>
      <c r="D88" s="102">
        <v>2040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7">
        <v>2</v>
      </c>
      <c r="B89" s="118" t="s">
        <v>914</v>
      </c>
      <c r="C89" s="108"/>
      <c r="D89" s="100">
        <v>2041</v>
      </c>
      <c r="E89" s="10"/>
      <c r="F89" s="10"/>
      <c r="G89" s="10"/>
      <c r="H89" s="10" t="s">
        <v>1368</v>
      </c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7">
        <v>2</v>
      </c>
      <c r="B90" s="118" t="s">
        <v>914</v>
      </c>
      <c r="C90" s="108"/>
      <c r="D90" s="100">
        <v>2042</v>
      </c>
      <c r="E90" s="10"/>
      <c r="F90" s="10"/>
      <c r="G90" s="10"/>
      <c r="H90" s="10" t="s">
        <v>1368</v>
      </c>
      <c r="I90" s="10"/>
      <c r="J90" s="10"/>
      <c r="K90" s="10"/>
      <c r="L90" s="9"/>
      <c r="M90" s="10" t="str">
        <f t="shared" si="2"/>
        <v>YES</v>
      </c>
      <c r="N90" s="10" t="str">
        <f t="shared" si="3"/>
        <v>YES</v>
      </c>
      <c r="O90" s="5"/>
      <c r="P90" s="5"/>
      <c r="Q90" s="5"/>
      <c r="R90" s="5"/>
      <c r="S90" s="5"/>
      <c r="T90" s="5">
        <v>1</v>
      </c>
      <c r="U90" s="5"/>
      <c r="V90" s="5"/>
      <c r="W90" s="5"/>
      <c r="X90" s="5"/>
      <c r="Y90" s="5"/>
    </row>
    <row r="91" spans="1:25" ht="21" customHeight="1" x14ac:dyDescent="0.25">
      <c r="A91" s="57">
        <v>2</v>
      </c>
      <c r="B91" s="118" t="s">
        <v>1020</v>
      </c>
      <c r="C91" s="108"/>
      <c r="D91" s="100">
        <v>2034</v>
      </c>
      <c r="E91" s="10"/>
      <c r="F91" s="10"/>
      <c r="G91" s="10"/>
      <c r="H91" s="10" t="s">
        <v>1368</v>
      </c>
      <c r="I91" s="10"/>
      <c r="J91" s="10"/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/>
      <c r="Q91" s="5"/>
      <c r="R91" s="5"/>
      <c r="S91" s="5"/>
      <c r="T91" s="5">
        <v>1</v>
      </c>
      <c r="U91" s="5"/>
      <c r="V91" s="5"/>
      <c r="W91" s="5"/>
      <c r="X91" s="5"/>
      <c r="Y91" s="5"/>
    </row>
    <row r="92" spans="1:25" ht="21" customHeight="1" x14ac:dyDescent="0.25">
      <c r="A92" s="57">
        <v>2</v>
      </c>
      <c r="B92" s="118" t="s">
        <v>1020</v>
      </c>
      <c r="C92" s="108"/>
      <c r="D92" s="100">
        <v>2035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2"/>
        <v/>
      </c>
      <c r="N92" s="10" t="str">
        <f t="shared" si="3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57">
        <v>2</v>
      </c>
      <c r="B93" s="84" t="s">
        <v>1020</v>
      </c>
      <c r="C93" s="112">
        <v>13795</v>
      </c>
      <c r="D93" s="103">
        <v>2036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7">
        <v>2</v>
      </c>
      <c r="B94" s="84" t="s">
        <v>909</v>
      </c>
      <c r="C94" s="112"/>
      <c r="D94" s="103">
        <v>2028</v>
      </c>
      <c r="E94" s="10"/>
      <c r="F94" s="10"/>
      <c r="G94" s="10"/>
      <c r="H94" s="10"/>
      <c r="I94" s="10" t="s">
        <v>1375</v>
      </c>
      <c r="J94" s="10"/>
      <c r="K94" s="10"/>
      <c r="L94" s="9"/>
      <c r="M94" s="10" t="str">
        <f t="shared" si="2"/>
        <v>YES</v>
      </c>
      <c r="N94" s="10" t="str">
        <f t="shared" si="3"/>
        <v>YES</v>
      </c>
      <c r="O94" s="5"/>
      <c r="P94" s="5"/>
      <c r="Q94" s="5"/>
      <c r="R94" s="5"/>
      <c r="S94" s="5"/>
      <c r="T94" s="5"/>
      <c r="U94" s="5"/>
      <c r="V94" s="5"/>
      <c r="W94" s="5">
        <v>1</v>
      </c>
      <c r="X94" s="5"/>
      <c r="Y94" s="5"/>
    </row>
    <row r="95" spans="1:25" ht="21" customHeight="1" x14ac:dyDescent="0.25">
      <c r="A95" s="57">
        <v>2</v>
      </c>
      <c r="B95" s="84" t="s">
        <v>909</v>
      </c>
      <c r="C95" s="112"/>
      <c r="D95" s="103">
        <v>2029</v>
      </c>
      <c r="E95" s="10"/>
      <c r="F95" s="10"/>
      <c r="G95" s="10"/>
      <c r="H95" s="10"/>
      <c r="I95" s="10" t="s">
        <v>1375</v>
      </c>
      <c r="J95" s="10"/>
      <c r="K95" s="10"/>
      <c r="L95" s="9"/>
      <c r="M95" s="10" t="str">
        <f t="shared" si="2"/>
        <v>YES</v>
      </c>
      <c r="N95" s="10" t="str">
        <f t="shared" si="3"/>
        <v>YES</v>
      </c>
      <c r="O95" s="5"/>
      <c r="P95" s="5"/>
      <c r="Q95" s="5"/>
      <c r="R95" s="5"/>
      <c r="S95" s="5"/>
      <c r="T95" s="5"/>
      <c r="U95" s="5"/>
      <c r="V95" s="5"/>
      <c r="W95" s="5">
        <v>1</v>
      </c>
      <c r="X95" s="5"/>
      <c r="Y95" s="5"/>
    </row>
    <row r="96" spans="1:25" ht="21" customHeight="1" x14ac:dyDescent="0.25">
      <c r="A96" s="57">
        <v>2</v>
      </c>
      <c r="B96" s="84" t="s">
        <v>910</v>
      </c>
      <c r="C96" s="112"/>
      <c r="D96" s="103">
        <v>2030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7">
        <v>2</v>
      </c>
      <c r="B97" s="84" t="s">
        <v>910</v>
      </c>
      <c r="C97" s="112"/>
      <c r="D97" s="103">
        <v>2031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ht="21" customHeight="1" x14ac:dyDescent="0.25">
      <c r="A98" s="57">
        <v>2</v>
      </c>
      <c r="B98" s="84" t="s">
        <v>911</v>
      </c>
      <c r="C98" s="112"/>
      <c r="D98" s="103">
        <v>2032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25">
      <c r="A99" s="57">
        <v>2</v>
      </c>
      <c r="B99" s="84" t="s">
        <v>911</v>
      </c>
      <c r="C99" s="112"/>
      <c r="D99" s="103">
        <v>2033</v>
      </c>
      <c r="E99" s="10"/>
      <c r="F99" s="10"/>
      <c r="G99" s="10"/>
      <c r="H99" s="10"/>
      <c r="I99" s="10" t="s">
        <v>1375</v>
      </c>
      <c r="J99" s="10"/>
      <c r="K99" s="10"/>
      <c r="L99" s="9"/>
      <c r="M99" s="10" t="str">
        <f t="shared" si="2"/>
        <v>YES</v>
      </c>
      <c r="N99" s="10" t="str">
        <f t="shared" si="3"/>
        <v>YES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25">
      <c r="A100" s="57">
        <v>2</v>
      </c>
      <c r="B100" s="118" t="s">
        <v>325</v>
      </c>
      <c r="C100" s="108">
        <v>13798</v>
      </c>
      <c r="D100" s="100">
        <v>2052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ht="21" customHeight="1" x14ac:dyDescent="0.25">
      <c r="A101" s="57">
        <v>2</v>
      </c>
      <c r="B101" s="118" t="s">
        <v>325</v>
      </c>
      <c r="C101" s="108"/>
      <c r="D101" s="100">
        <v>2053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25">
      <c r="A102" s="57">
        <v>2</v>
      </c>
      <c r="B102" s="118" t="s">
        <v>325</v>
      </c>
      <c r="C102" s="108">
        <v>13024</v>
      </c>
      <c r="D102" s="100">
        <v>2069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25">
      <c r="A103" s="57">
        <v>3</v>
      </c>
      <c r="B103" s="84" t="s">
        <v>1002</v>
      </c>
      <c r="C103" s="112"/>
      <c r="D103" s="103">
        <v>3007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25">
      <c r="A104" s="57">
        <v>3</v>
      </c>
      <c r="B104" s="84" t="s">
        <v>1002</v>
      </c>
      <c r="C104" s="112">
        <v>13802</v>
      </c>
      <c r="D104" s="103">
        <v>3008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57">
        <v>3</v>
      </c>
      <c r="B105" s="84" t="s">
        <v>1002</v>
      </c>
      <c r="C105" s="112"/>
      <c r="D105" s="103">
        <v>3009</v>
      </c>
      <c r="E105" s="10"/>
      <c r="F105" s="10"/>
      <c r="G105" s="10"/>
      <c r="H105" s="10" t="s">
        <v>1368</v>
      </c>
      <c r="I105" s="10"/>
      <c r="J105" s="10"/>
      <c r="K105" s="10"/>
      <c r="L105" s="9"/>
      <c r="M105" s="10" t="str">
        <f t="shared" si="2"/>
        <v>YES</v>
      </c>
      <c r="N105" s="10" t="str">
        <f t="shared" si="3"/>
        <v>YES</v>
      </c>
      <c r="O105" s="77"/>
      <c r="P105" s="77"/>
      <c r="Q105" s="77"/>
      <c r="R105" s="77"/>
      <c r="S105" s="77"/>
      <c r="T105" s="77">
        <v>1</v>
      </c>
      <c r="U105" s="77"/>
      <c r="V105" s="77"/>
      <c r="W105" s="77"/>
      <c r="X105" s="77"/>
      <c r="Y105" s="77"/>
    </row>
    <row r="106" spans="1:25" ht="21" customHeight="1" x14ac:dyDescent="0.25">
      <c r="A106" s="57">
        <v>3</v>
      </c>
      <c r="B106" s="84" t="s">
        <v>921</v>
      </c>
      <c r="C106" s="112"/>
      <c r="D106" s="103">
        <v>3001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25">
      <c r="A107" s="57">
        <v>3</v>
      </c>
      <c r="B107" s="84" t="s">
        <v>921</v>
      </c>
      <c r="C107" s="112"/>
      <c r="D107" s="103">
        <v>3002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ht="21" customHeight="1" x14ac:dyDescent="0.25">
      <c r="A108" s="57">
        <v>3</v>
      </c>
      <c r="B108" s="84" t="s">
        <v>922</v>
      </c>
      <c r="C108" s="112"/>
      <c r="D108" s="103">
        <v>3003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ht="21" customHeight="1" x14ac:dyDescent="0.25">
      <c r="A109" s="57">
        <v>3</v>
      </c>
      <c r="B109" s="84" t="s">
        <v>922</v>
      </c>
      <c r="C109" s="112"/>
      <c r="D109" s="103">
        <v>3004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ht="21" customHeight="1" x14ac:dyDescent="0.25">
      <c r="A110" s="57">
        <v>3</v>
      </c>
      <c r="B110" s="84" t="s">
        <v>923</v>
      </c>
      <c r="C110" s="112"/>
      <c r="D110" s="103">
        <v>3005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ht="21" customHeight="1" x14ac:dyDescent="0.25">
      <c r="A111" s="57">
        <v>3</v>
      </c>
      <c r="B111" s="84" t="s">
        <v>923</v>
      </c>
      <c r="C111" s="112"/>
      <c r="D111" s="103">
        <v>3006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ht="21" customHeight="1" x14ac:dyDescent="0.25">
      <c r="A112" s="57">
        <v>3</v>
      </c>
      <c r="B112" s="84" t="s">
        <v>1003</v>
      </c>
      <c r="C112" s="112">
        <v>13809</v>
      </c>
      <c r="D112" s="103">
        <v>3066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ht="21" customHeight="1" x14ac:dyDescent="0.25">
      <c r="A113" s="57">
        <v>3</v>
      </c>
      <c r="B113" s="84" t="s">
        <v>1003</v>
      </c>
      <c r="C113" s="112"/>
      <c r="D113" s="103">
        <v>3067</v>
      </c>
      <c r="E113" s="10"/>
      <c r="F113" s="10"/>
      <c r="G113" s="10"/>
      <c r="H113" s="10" t="s">
        <v>1368</v>
      </c>
      <c r="I113" s="10"/>
      <c r="J113" s="10"/>
      <c r="K113" s="10"/>
      <c r="L113" s="9"/>
      <c r="M113" s="10" t="str">
        <f t="shared" si="2"/>
        <v>YES</v>
      </c>
      <c r="N113" s="10" t="str">
        <f t="shared" si="3"/>
        <v>YES</v>
      </c>
      <c r="O113" s="77"/>
      <c r="P113" s="77"/>
      <c r="Q113" s="77"/>
      <c r="R113" s="77"/>
      <c r="S113" s="77"/>
      <c r="T113" s="77">
        <v>1</v>
      </c>
      <c r="U113" s="77"/>
      <c r="V113" s="77"/>
      <c r="W113" s="77"/>
      <c r="X113" s="77"/>
      <c r="Y113" s="77"/>
    </row>
    <row r="114" spans="1:25" ht="21" customHeight="1" x14ac:dyDescent="0.25">
      <c r="A114" s="57">
        <v>3</v>
      </c>
      <c r="B114" s="84" t="s">
        <v>1003</v>
      </c>
      <c r="C114" s="112"/>
      <c r="D114" s="103">
        <v>3068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ht="21" customHeight="1" x14ac:dyDescent="0.25">
      <c r="A115" s="57">
        <v>3</v>
      </c>
      <c r="B115" s="84" t="s">
        <v>848</v>
      </c>
      <c r="C115" s="112"/>
      <c r="D115" s="103">
        <v>3060</v>
      </c>
      <c r="E115" s="10"/>
      <c r="F115" s="10"/>
      <c r="G115" s="10"/>
      <c r="H115" s="10" t="s">
        <v>1368</v>
      </c>
      <c r="I115" s="10"/>
      <c r="J115" s="10"/>
      <c r="K115" s="10"/>
      <c r="L115" s="9"/>
      <c r="M115" s="10" t="str">
        <f t="shared" si="2"/>
        <v>YES</v>
      </c>
      <c r="N115" s="10" t="str">
        <f t="shared" si="3"/>
        <v>YES</v>
      </c>
      <c r="O115" s="77"/>
      <c r="P115" s="77"/>
      <c r="Q115" s="77"/>
      <c r="R115" s="77"/>
      <c r="S115" s="77"/>
      <c r="T115" s="77">
        <v>1</v>
      </c>
      <c r="U115" s="77"/>
      <c r="V115" s="77"/>
      <c r="W115" s="77"/>
      <c r="X115" s="77"/>
      <c r="Y115" s="77"/>
    </row>
    <row r="116" spans="1:25" ht="21" customHeight="1" x14ac:dyDescent="0.25">
      <c r="A116" s="57">
        <v>3</v>
      </c>
      <c r="B116" s="84" t="s">
        <v>848</v>
      </c>
      <c r="C116" s="112"/>
      <c r="D116" s="103">
        <v>3061</v>
      </c>
      <c r="E116" s="10"/>
      <c r="F116" s="10"/>
      <c r="G116" s="10"/>
      <c r="H116" s="10" t="s">
        <v>1366</v>
      </c>
      <c r="I116" s="10"/>
      <c r="J116" s="10"/>
      <c r="K116" s="10"/>
      <c r="L116" s="9"/>
      <c r="M116" s="10" t="str">
        <f t="shared" si="2"/>
        <v>YES</v>
      </c>
      <c r="N116" s="10" t="str">
        <f t="shared" si="3"/>
        <v>YES</v>
      </c>
      <c r="O116" s="77"/>
      <c r="P116" s="77"/>
      <c r="Q116" s="77"/>
      <c r="R116" s="77"/>
      <c r="S116" s="77"/>
      <c r="T116" s="77">
        <v>1</v>
      </c>
      <c r="U116" s="77"/>
      <c r="V116" s="77"/>
      <c r="W116" s="77"/>
      <c r="X116" s="77"/>
      <c r="Y116" s="77"/>
    </row>
    <row r="117" spans="1:25" ht="21" customHeight="1" x14ac:dyDescent="0.25">
      <c r="A117" s="57">
        <v>3</v>
      </c>
      <c r="B117" s="84" t="s">
        <v>924</v>
      </c>
      <c r="C117" s="112"/>
      <c r="D117" s="103">
        <v>3062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ht="21" customHeight="1" x14ac:dyDescent="0.25">
      <c r="A118" s="57">
        <v>3</v>
      </c>
      <c r="B118" s="84" t="s">
        <v>924</v>
      </c>
      <c r="C118" s="112"/>
      <c r="D118" s="103">
        <v>3062</v>
      </c>
      <c r="E118" s="10"/>
      <c r="F118" s="10"/>
      <c r="G118" s="10"/>
      <c r="H118" s="10"/>
      <c r="I118" s="10"/>
      <c r="J118" s="10"/>
      <c r="K118" s="10"/>
      <c r="L118" s="9"/>
      <c r="M118" s="10" t="str">
        <f t="shared" si="2"/>
        <v/>
      </c>
      <c r="N118" s="10" t="str">
        <f t="shared" si="3"/>
        <v/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:25" ht="21" customHeight="1" x14ac:dyDescent="0.25">
      <c r="A119" s="57">
        <v>3</v>
      </c>
      <c r="B119" s="84" t="s">
        <v>925</v>
      </c>
      <c r="C119" s="112"/>
      <c r="D119" s="103">
        <v>3064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ht="21" customHeight="1" x14ac:dyDescent="0.25">
      <c r="A120" s="57">
        <v>3</v>
      </c>
      <c r="B120" s="84" t="s">
        <v>925</v>
      </c>
      <c r="C120" s="112"/>
      <c r="D120" s="103">
        <v>3065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ht="21" customHeight="1" x14ac:dyDescent="0.25">
      <c r="A121" s="57">
        <v>3</v>
      </c>
      <c r="B121" s="84" t="s">
        <v>1004</v>
      </c>
      <c r="C121" s="112">
        <v>13803</v>
      </c>
      <c r="D121" s="103">
        <v>3015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ht="21" customHeight="1" x14ac:dyDescent="0.25">
      <c r="A122" s="57">
        <v>3</v>
      </c>
      <c r="B122" s="84" t="s">
        <v>1004</v>
      </c>
      <c r="C122" s="112"/>
      <c r="D122" s="103">
        <v>3016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ht="21" customHeight="1" x14ac:dyDescent="0.25">
      <c r="A123" s="57">
        <v>3</v>
      </c>
      <c r="B123" s="84" t="s">
        <v>1004</v>
      </c>
      <c r="C123" s="112"/>
      <c r="D123" s="103">
        <v>3017</v>
      </c>
      <c r="E123" s="10"/>
      <c r="F123" s="10"/>
      <c r="G123" s="10"/>
      <c r="H123" s="10"/>
      <c r="I123" s="10" t="s">
        <v>1368</v>
      </c>
      <c r="J123" s="10"/>
      <c r="K123" s="10"/>
      <c r="L123" s="9"/>
      <c r="M123" s="10" t="str">
        <f t="shared" si="2"/>
        <v>YES</v>
      </c>
      <c r="N123" s="10" t="str">
        <f t="shared" si="3"/>
        <v>YES</v>
      </c>
      <c r="O123" s="77"/>
      <c r="P123" s="77"/>
      <c r="Q123" s="77"/>
      <c r="R123" s="77"/>
      <c r="S123" s="77"/>
      <c r="T123" s="77">
        <v>1</v>
      </c>
      <c r="U123" s="77"/>
      <c r="V123" s="77"/>
      <c r="W123" s="77"/>
      <c r="X123" s="77"/>
      <c r="Y123" s="77"/>
    </row>
    <row r="124" spans="1:25" ht="21" customHeight="1" x14ac:dyDescent="0.25">
      <c r="A124" s="57">
        <v>3</v>
      </c>
      <c r="B124" s="84" t="s">
        <v>926</v>
      </c>
      <c r="C124" s="112"/>
      <c r="D124" s="103">
        <v>3010</v>
      </c>
      <c r="E124" s="10"/>
      <c r="F124" s="10"/>
      <c r="G124" s="10"/>
      <c r="H124" s="10" t="s">
        <v>1368</v>
      </c>
      <c r="I124" s="10"/>
      <c r="J124" s="10"/>
      <c r="K124" s="10"/>
      <c r="L124" s="9"/>
      <c r="M124" s="10" t="str">
        <f t="shared" si="2"/>
        <v>YES</v>
      </c>
      <c r="N124" s="10" t="str">
        <f t="shared" si="3"/>
        <v>YES</v>
      </c>
      <c r="O124" s="77"/>
      <c r="P124" s="77"/>
      <c r="Q124" s="77"/>
      <c r="R124" s="77"/>
      <c r="S124" s="77"/>
      <c r="T124" s="77">
        <v>1</v>
      </c>
      <c r="U124" s="77"/>
      <c r="V124" s="77"/>
      <c r="W124" s="77"/>
      <c r="X124" s="77"/>
      <c r="Y124" s="77"/>
    </row>
    <row r="125" spans="1:25" ht="21" customHeight="1" x14ac:dyDescent="0.25">
      <c r="A125" s="57">
        <v>3</v>
      </c>
      <c r="B125" s="84" t="s">
        <v>926</v>
      </c>
      <c r="C125" s="112"/>
      <c r="D125" s="103">
        <v>3011</v>
      </c>
      <c r="E125" s="10"/>
      <c r="F125" s="10"/>
      <c r="G125" s="10"/>
      <c r="H125" s="10" t="s">
        <v>1368</v>
      </c>
      <c r="I125" s="10"/>
      <c r="J125" s="10"/>
      <c r="K125" s="10"/>
      <c r="L125" s="9"/>
      <c r="M125" s="10" t="str">
        <f t="shared" si="2"/>
        <v>YES</v>
      </c>
      <c r="N125" s="10" t="str">
        <f t="shared" si="3"/>
        <v>YES</v>
      </c>
      <c r="O125" s="77"/>
      <c r="P125" s="77"/>
      <c r="Q125" s="77"/>
      <c r="R125" s="77"/>
      <c r="S125" s="77"/>
      <c r="T125" s="77">
        <v>1</v>
      </c>
      <c r="U125" s="77"/>
      <c r="V125" s="77"/>
      <c r="W125" s="77"/>
      <c r="X125" s="77"/>
      <c r="Y125" s="77"/>
    </row>
    <row r="126" spans="1:25" ht="21" customHeight="1" x14ac:dyDescent="0.25">
      <c r="A126" s="57">
        <v>3</v>
      </c>
      <c r="B126" s="84" t="s">
        <v>927</v>
      </c>
      <c r="C126" s="112"/>
      <c r="D126" s="103">
        <v>3012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ht="21" customHeight="1" x14ac:dyDescent="0.25">
      <c r="A127" s="57">
        <v>3</v>
      </c>
      <c r="B127" s="84" t="s">
        <v>928</v>
      </c>
      <c r="C127" s="112"/>
      <c r="D127" s="103">
        <v>3013</v>
      </c>
      <c r="E127" s="10"/>
      <c r="F127" s="10"/>
      <c r="G127" s="10"/>
      <c r="H127" s="10"/>
      <c r="I127" s="10"/>
      <c r="J127" s="10"/>
      <c r="K127" s="10"/>
      <c r="L127" s="9"/>
      <c r="M127" s="10" t="str">
        <f t="shared" si="2"/>
        <v/>
      </c>
      <c r="N127" s="10" t="str">
        <f t="shared" si="3"/>
        <v/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ht="21" customHeight="1" x14ac:dyDescent="0.25">
      <c r="A128" s="57">
        <v>3</v>
      </c>
      <c r="B128" s="84" t="s">
        <v>928</v>
      </c>
      <c r="C128" s="112"/>
      <c r="D128" s="103">
        <v>3014</v>
      </c>
      <c r="E128" s="10"/>
      <c r="F128" s="10"/>
      <c r="G128" s="10"/>
      <c r="H128" s="10"/>
      <c r="I128" s="10"/>
      <c r="J128" s="10"/>
      <c r="K128" s="10"/>
      <c r="L128" s="9"/>
      <c r="M128" s="10" t="str">
        <f t="shared" si="2"/>
        <v/>
      </c>
      <c r="N128" s="10" t="str">
        <f t="shared" si="3"/>
        <v/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ht="21" customHeight="1" x14ac:dyDescent="0.25">
      <c r="A129" s="57">
        <v>3</v>
      </c>
      <c r="B129" s="84" t="s">
        <v>1005</v>
      </c>
      <c r="C129" s="112"/>
      <c r="D129" s="103">
        <v>3054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ht="21" customHeight="1" x14ac:dyDescent="0.25">
      <c r="A130" s="57">
        <v>3</v>
      </c>
      <c r="B130" s="84" t="s">
        <v>1005</v>
      </c>
      <c r="C130" s="112"/>
      <c r="D130" s="103">
        <v>3055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si="2"/>
        <v/>
      </c>
      <c r="N130" s="10" t="str">
        <f t="shared" si="3"/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ht="21" customHeight="1" x14ac:dyDescent="0.25">
      <c r="A131" s="57">
        <v>3</v>
      </c>
      <c r="B131" s="84" t="s">
        <v>1005</v>
      </c>
      <c r="C131" s="112">
        <v>13808</v>
      </c>
      <c r="D131" s="103">
        <v>3056</v>
      </c>
      <c r="E131" s="10"/>
      <c r="F131" s="10"/>
      <c r="G131" s="10"/>
      <c r="H131" s="10"/>
      <c r="I131" s="10"/>
      <c r="J131" s="10"/>
      <c r="K131" s="10"/>
      <c r="L131" s="9"/>
      <c r="M131" s="10" t="str">
        <f t="shared" ref="M131:M184" si="4">IF(AND(ISBLANK(E131),ISBLANK(F131),ISBLANK(G131),ISBLANK(H131),ISBLANK(I131),ISBLANK(J131)),"","YES")</f>
        <v/>
      </c>
      <c r="N131" s="10" t="str">
        <f t="shared" ref="N131:N184" si="5">IF(AND(ISBLANK(E131),ISBLANK(F131),ISBLANK(G131),ISBLANK(H131),ISBLANK(I131),ISBLANK(J131),ISBLANK(K131)),"","YES")</f>
        <v/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:25" ht="21" customHeight="1" x14ac:dyDescent="0.25">
      <c r="A132" s="57">
        <v>3</v>
      </c>
      <c r="B132" s="84" t="s">
        <v>929</v>
      </c>
      <c r="C132" s="112"/>
      <c r="D132" s="103">
        <v>3057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ht="21" customHeight="1" x14ac:dyDescent="0.25">
      <c r="A133" s="57">
        <v>3</v>
      </c>
      <c r="B133" s="84" t="s">
        <v>930</v>
      </c>
      <c r="C133" s="112"/>
      <c r="D133" s="103">
        <v>3058</v>
      </c>
      <c r="E133" s="10"/>
      <c r="F133" s="10"/>
      <c r="G133" s="10"/>
      <c r="H133" s="10"/>
      <c r="I133" s="10"/>
      <c r="J133" s="10" t="s">
        <v>1368</v>
      </c>
      <c r="K133" s="10"/>
      <c r="L133" s="9"/>
      <c r="M133" s="10" t="str">
        <f t="shared" si="4"/>
        <v>YES</v>
      </c>
      <c r="N133" s="10" t="str">
        <f t="shared" si="5"/>
        <v>YES</v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ht="21" customHeight="1" x14ac:dyDescent="0.25">
      <c r="A134" s="57">
        <v>3</v>
      </c>
      <c r="B134" s="84" t="s">
        <v>930</v>
      </c>
      <c r="C134" s="112"/>
      <c r="D134" s="103">
        <v>3059</v>
      </c>
      <c r="E134" s="10"/>
      <c r="F134" s="10"/>
      <c r="G134" s="10"/>
      <c r="H134" s="10" t="s">
        <v>1368</v>
      </c>
      <c r="I134" s="10"/>
      <c r="J134" s="10"/>
      <c r="K134" s="10"/>
      <c r="L134" s="9"/>
      <c r="M134" s="10" t="str">
        <f t="shared" si="4"/>
        <v>YES</v>
      </c>
      <c r="N134" s="10" t="str">
        <f t="shared" si="5"/>
        <v>YES</v>
      </c>
      <c r="O134" s="77"/>
      <c r="P134" s="77">
        <v>1</v>
      </c>
      <c r="Q134" s="77">
        <v>1</v>
      </c>
      <c r="R134" s="77"/>
      <c r="S134" s="77"/>
      <c r="T134" s="77"/>
      <c r="U134" s="77"/>
      <c r="V134" s="77"/>
      <c r="W134" s="77"/>
      <c r="X134" s="77"/>
      <c r="Y134" s="77"/>
    </row>
    <row r="135" spans="1:25" ht="21" customHeight="1" x14ac:dyDescent="0.25">
      <c r="A135" s="57">
        <v>3</v>
      </c>
      <c r="B135" s="84" t="s">
        <v>1015</v>
      </c>
      <c r="C135" s="112"/>
      <c r="D135" s="103">
        <v>3049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4"/>
        <v/>
      </c>
      <c r="N135" s="10" t="str">
        <f t="shared" si="5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ht="21" customHeight="1" x14ac:dyDescent="0.25">
      <c r="A136" s="57">
        <v>3</v>
      </c>
      <c r="B136" s="84" t="s">
        <v>1015</v>
      </c>
      <c r="C136" s="112"/>
      <c r="D136" s="103">
        <v>3050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4"/>
        <v/>
      </c>
      <c r="N136" s="10" t="str">
        <f t="shared" si="5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ht="21" customHeight="1" x14ac:dyDescent="0.25">
      <c r="A137" s="57">
        <v>3</v>
      </c>
      <c r="B137" s="84" t="s">
        <v>1015</v>
      </c>
      <c r="C137" s="112">
        <v>13807</v>
      </c>
      <c r="D137" s="103">
        <v>3051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ht="21" customHeight="1" x14ac:dyDescent="0.25">
      <c r="A138" s="57">
        <v>3</v>
      </c>
      <c r="B138" s="84" t="s">
        <v>931</v>
      </c>
      <c r="C138" s="112"/>
      <c r="D138" s="103">
        <v>3046</v>
      </c>
      <c r="E138" s="10"/>
      <c r="F138" s="10"/>
      <c r="G138" s="10"/>
      <c r="H138" s="10"/>
      <c r="I138" s="10"/>
      <c r="J138" s="10"/>
      <c r="K138" s="10"/>
      <c r="L138" s="9"/>
      <c r="M138" s="10" t="str">
        <f t="shared" si="4"/>
        <v/>
      </c>
      <c r="N138" s="10" t="str">
        <f t="shared" si="5"/>
        <v/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ht="21" customHeight="1" x14ac:dyDescent="0.25">
      <c r="A139" s="57">
        <v>3</v>
      </c>
      <c r="B139" s="84" t="s">
        <v>931</v>
      </c>
      <c r="C139" s="112"/>
      <c r="D139" s="103">
        <v>3047</v>
      </c>
      <c r="E139" s="10"/>
      <c r="F139" s="10"/>
      <c r="G139" s="10"/>
      <c r="H139" s="10"/>
      <c r="I139" s="10"/>
      <c r="J139" s="10"/>
      <c r="K139" s="10"/>
      <c r="L139" s="9"/>
      <c r="M139" s="10" t="str">
        <f t="shared" si="4"/>
        <v/>
      </c>
      <c r="N139" s="10" t="str">
        <f t="shared" si="5"/>
        <v/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ht="21" customHeight="1" x14ac:dyDescent="0.25">
      <c r="A140" s="57">
        <v>3</v>
      </c>
      <c r="B140" s="84" t="s">
        <v>932</v>
      </c>
      <c r="C140" s="112"/>
      <c r="D140" s="103">
        <v>3048</v>
      </c>
      <c r="E140" s="10"/>
      <c r="F140" s="10"/>
      <c r="G140" s="10"/>
      <c r="H140" s="10"/>
      <c r="I140" s="10" t="s">
        <v>1368</v>
      </c>
      <c r="J140" s="10"/>
      <c r="K140" s="10"/>
      <c r="L140" s="9"/>
      <c r="M140" s="10" t="str">
        <f t="shared" si="4"/>
        <v>YES</v>
      </c>
      <c r="N140" s="10" t="str">
        <f t="shared" si="5"/>
        <v>YES</v>
      </c>
      <c r="O140" s="77"/>
      <c r="P140" s="77"/>
      <c r="Q140" s="77"/>
      <c r="R140" s="77"/>
      <c r="S140" s="77"/>
      <c r="T140" s="77">
        <v>1</v>
      </c>
      <c r="U140" s="77"/>
      <c r="V140" s="77"/>
      <c r="W140" s="77"/>
      <c r="X140" s="77"/>
      <c r="Y140" s="77"/>
    </row>
    <row r="141" spans="1:25" ht="21" customHeight="1" x14ac:dyDescent="0.25">
      <c r="A141" s="57">
        <v>3</v>
      </c>
      <c r="B141" s="84" t="s">
        <v>1021</v>
      </c>
      <c r="C141" s="112">
        <v>13804</v>
      </c>
      <c r="D141" s="103">
        <v>3025</v>
      </c>
      <c r="E141" s="10"/>
      <c r="F141" s="10"/>
      <c r="G141" s="10"/>
      <c r="H141" s="10"/>
      <c r="I141" s="10"/>
      <c r="J141" s="10"/>
      <c r="K141" s="10"/>
      <c r="L141" s="9"/>
      <c r="M141" s="10" t="str">
        <f t="shared" si="4"/>
        <v/>
      </c>
      <c r="N141" s="10" t="str">
        <f t="shared" si="5"/>
        <v/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:25" ht="21" customHeight="1" x14ac:dyDescent="0.25">
      <c r="A142" s="57">
        <v>3</v>
      </c>
      <c r="B142" s="84" t="s">
        <v>1021</v>
      </c>
      <c r="C142" s="112"/>
      <c r="D142" s="103">
        <v>3026</v>
      </c>
      <c r="E142" s="10"/>
      <c r="F142" s="10"/>
      <c r="G142" s="10"/>
      <c r="H142" s="10"/>
      <c r="I142" s="10"/>
      <c r="J142" s="10"/>
      <c r="K142" s="10"/>
      <c r="L142" s="9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ht="21" customHeight="1" x14ac:dyDescent="0.25">
      <c r="A143" s="57">
        <v>3</v>
      </c>
      <c r="B143" s="84" t="s">
        <v>1021</v>
      </c>
      <c r="C143" s="112"/>
      <c r="D143" s="103">
        <v>3027</v>
      </c>
      <c r="E143" s="10"/>
      <c r="F143" s="10"/>
      <c r="G143" s="10"/>
      <c r="H143" s="10"/>
      <c r="I143" s="10" t="s">
        <v>1368</v>
      </c>
      <c r="J143" s="10"/>
      <c r="K143" s="10"/>
      <c r="L143" s="9"/>
      <c r="M143" s="10" t="str">
        <f t="shared" si="4"/>
        <v>YES</v>
      </c>
      <c r="N143" s="10" t="str">
        <f t="shared" si="5"/>
        <v>YES</v>
      </c>
      <c r="O143" s="77"/>
      <c r="P143" s="77"/>
      <c r="Q143" s="77"/>
      <c r="R143" s="77"/>
      <c r="S143" s="77"/>
      <c r="T143" s="77">
        <v>1</v>
      </c>
      <c r="U143" s="77"/>
      <c r="V143" s="77"/>
      <c r="W143" s="77"/>
      <c r="X143" s="77"/>
      <c r="Y143" s="77"/>
    </row>
    <row r="144" spans="1:25" ht="21" customHeight="1" x14ac:dyDescent="0.25">
      <c r="A144" s="57">
        <v>3</v>
      </c>
      <c r="B144" s="84" t="s">
        <v>933</v>
      </c>
      <c r="C144" s="112"/>
      <c r="D144" s="103">
        <v>3020</v>
      </c>
      <c r="E144" s="10"/>
      <c r="F144" s="10"/>
      <c r="G144" s="10"/>
      <c r="H144" s="10"/>
      <c r="I144" s="10"/>
      <c r="J144" s="10"/>
      <c r="K144" s="10"/>
      <c r="L144" s="9" t="s">
        <v>1394</v>
      </c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ht="21" customHeight="1" x14ac:dyDescent="0.25">
      <c r="A145" s="57">
        <v>3</v>
      </c>
      <c r="B145" s="84" t="s">
        <v>933</v>
      </c>
      <c r="C145" s="112"/>
      <c r="D145" s="103">
        <v>3021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:25" ht="21" customHeight="1" x14ac:dyDescent="0.25">
      <c r="A146" s="57">
        <v>3</v>
      </c>
      <c r="B146" s="84" t="s">
        <v>934</v>
      </c>
      <c r="C146" s="112"/>
      <c r="D146" s="103">
        <v>3022</v>
      </c>
      <c r="E146" s="10"/>
      <c r="F146" s="10"/>
      <c r="G146" s="10"/>
      <c r="H146" s="10"/>
      <c r="I146" s="10"/>
      <c r="J146" s="10"/>
      <c r="K146" s="10"/>
      <c r="L146" s="9"/>
      <c r="M146" s="10" t="str">
        <f t="shared" si="4"/>
        <v/>
      </c>
      <c r="N146" s="10" t="str">
        <f t="shared" si="5"/>
        <v/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ht="21" customHeight="1" x14ac:dyDescent="0.25">
      <c r="A147" s="57">
        <v>3</v>
      </c>
      <c r="B147" s="84" t="s">
        <v>935</v>
      </c>
      <c r="C147" s="112"/>
      <c r="D147" s="103">
        <v>3023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ht="21" customHeight="1" x14ac:dyDescent="0.25">
      <c r="A148" s="57">
        <v>3</v>
      </c>
      <c r="B148" s="84" t="s">
        <v>935</v>
      </c>
      <c r="C148" s="112"/>
      <c r="D148" s="103">
        <v>3024</v>
      </c>
      <c r="E148" s="10"/>
      <c r="F148" s="10"/>
      <c r="G148" s="10"/>
      <c r="H148" s="10"/>
      <c r="I148" s="10" t="s">
        <v>1368</v>
      </c>
      <c r="J148" s="10"/>
      <c r="K148" s="10"/>
      <c r="L148" s="9"/>
      <c r="M148" s="10" t="str">
        <f t="shared" si="4"/>
        <v>YES</v>
      </c>
      <c r="N148" s="10" t="str">
        <f t="shared" si="5"/>
        <v>YES</v>
      </c>
      <c r="O148" s="77"/>
      <c r="P148" s="77"/>
      <c r="Q148" s="77"/>
      <c r="R148" s="77"/>
      <c r="S148" s="77"/>
      <c r="T148" s="77">
        <v>1</v>
      </c>
      <c r="U148" s="77"/>
      <c r="V148" s="77"/>
      <c r="W148" s="77"/>
      <c r="X148" s="77"/>
      <c r="Y148" s="77"/>
    </row>
    <row r="149" spans="1:25" ht="21" customHeight="1" x14ac:dyDescent="0.25">
      <c r="A149" s="57">
        <v>3</v>
      </c>
      <c r="B149" s="84" t="s">
        <v>1022</v>
      </c>
      <c r="C149" s="112"/>
      <c r="D149" s="103">
        <v>3043</v>
      </c>
      <c r="E149" s="10"/>
      <c r="F149" s="10"/>
      <c r="G149" s="10"/>
      <c r="H149" s="10"/>
      <c r="I149" s="10"/>
      <c r="J149" s="10"/>
      <c r="K149" s="10"/>
      <c r="L149" s="9"/>
      <c r="M149" s="10" t="str">
        <f t="shared" si="4"/>
        <v/>
      </c>
      <c r="N149" s="10" t="str">
        <f t="shared" si="5"/>
        <v/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:25" ht="21" customHeight="1" x14ac:dyDescent="0.25">
      <c r="A150" s="57">
        <v>3</v>
      </c>
      <c r="B150" s="84" t="s">
        <v>1022</v>
      </c>
      <c r="C150" s="112"/>
      <c r="D150" s="103">
        <v>3044</v>
      </c>
      <c r="E150" s="10"/>
      <c r="F150" s="10"/>
      <c r="G150" s="10"/>
      <c r="H150" s="10"/>
      <c r="I150" s="10"/>
      <c r="J150" s="10"/>
      <c r="K150" s="10"/>
      <c r="L150" s="9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ht="21" customHeight="1" x14ac:dyDescent="0.25">
      <c r="A151" s="57">
        <v>3</v>
      </c>
      <c r="B151" s="84" t="s">
        <v>1022</v>
      </c>
      <c r="C151" s="112">
        <v>13806</v>
      </c>
      <c r="D151" s="103">
        <v>3045</v>
      </c>
      <c r="E151" s="10"/>
      <c r="F151" s="10"/>
      <c r="G151" s="10"/>
      <c r="H151" s="10"/>
      <c r="I151" s="10"/>
      <c r="J151" s="10"/>
      <c r="K151" s="10"/>
      <c r="L151" s="9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ht="21" customHeight="1" x14ac:dyDescent="0.25">
      <c r="A152" s="57">
        <v>3</v>
      </c>
      <c r="B152" s="84" t="s">
        <v>939</v>
      </c>
      <c r="C152" s="112"/>
      <c r="D152" s="103">
        <v>3037</v>
      </c>
      <c r="E152" s="10"/>
      <c r="F152" s="10"/>
      <c r="G152" s="10"/>
      <c r="H152" s="10"/>
      <c r="I152" s="10"/>
      <c r="J152" s="10"/>
      <c r="K152" s="10"/>
      <c r="L152" s="9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ht="21" customHeight="1" x14ac:dyDescent="0.25">
      <c r="A153" s="57">
        <v>3</v>
      </c>
      <c r="B153" s="84" t="s">
        <v>939</v>
      </c>
      <c r="C153" s="112"/>
      <c r="D153" s="103">
        <v>3038</v>
      </c>
      <c r="E153" s="10"/>
      <c r="F153" s="10"/>
      <c r="G153" s="10"/>
      <c r="H153" s="10" t="s">
        <v>1368</v>
      </c>
      <c r="I153" s="10"/>
      <c r="J153" s="10"/>
      <c r="K153" s="10"/>
      <c r="L153" s="9"/>
      <c r="M153" s="10" t="str">
        <f t="shared" si="4"/>
        <v>YES</v>
      </c>
      <c r="N153" s="10" t="str">
        <f t="shared" si="5"/>
        <v>YES</v>
      </c>
      <c r="O153" s="77"/>
      <c r="P153" s="77"/>
      <c r="Q153" s="77"/>
      <c r="R153" s="77"/>
      <c r="S153" s="77"/>
      <c r="T153" s="77">
        <v>1</v>
      </c>
      <c r="U153" s="77"/>
      <c r="V153" s="77"/>
      <c r="W153" s="77"/>
      <c r="X153" s="77"/>
      <c r="Y153" s="77"/>
    </row>
    <row r="154" spans="1:25" ht="21" customHeight="1" x14ac:dyDescent="0.25">
      <c r="A154" s="57">
        <v>3</v>
      </c>
      <c r="B154" s="84" t="s">
        <v>940</v>
      </c>
      <c r="C154" s="112"/>
      <c r="D154" s="103">
        <v>3039</v>
      </c>
      <c r="E154" s="10"/>
      <c r="F154" s="10"/>
      <c r="G154" s="10"/>
      <c r="H154" s="10"/>
      <c r="I154" s="10"/>
      <c r="J154" s="10"/>
      <c r="K154" s="10"/>
      <c r="L154" s="9"/>
      <c r="M154" s="10" t="str">
        <f t="shared" si="4"/>
        <v/>
      </c>
      <c r="N154" s="10" t="str">
        <f t="shared" si="5"/>
        <v/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ht="21" customHeight="1" x14ac:dyDescent="0.25">
      <c r="A155" s="57">
        <v>3</v>
      </c>
      <c r="B155" s="84" t="s">
        <v>940</v>
      </c>
      <c r="C155" s="112"/>
      <c r="D155" s="103">
        <v>3040</v>
      </c>
      <c r="E155" s="10"/>
      <c r="F155" s="10"/>
      <c r="G155" s="10"/>
      <c r="H155" s="10"/>
      <c r="I155" s="10"/>
      <c r="J155" s="10"/>
      <c r="K155" s="10"/>
      <c r="L155" s="9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ht="21" customHeight="1" x14ac:dyDescent="0.25">
      <c r="A156" s="57">
        <v>3</v>
      </c>
      <c r="B156" s="84" t="s">
        <v>941</v>
      </c>
      <c r="C156" s="112"/>
      <c r="D156" s="103">
        <v>3041</v>
      </c>
      <c r="E156" s="10"/>
      <c r="F156" s="10"/>
      <c r="G156" s="10"/>
      <c r="H156" s="10"/>
      <c r="I156" s="10"/>
      <c r="J156" s="10"/>
      <c r="K156" s="10"/>
      <c r="L156" s="9"/>
      <c r="M156" s="10" t="str">
        <f t="shared" si="4"/>
        <v/>
      </c>
      <c r="N156" s="10" t="str">
        <f t="shared" si="5"/>
        <v/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ht="21" customHeight="1" x14ac:dyDescent="0.25">
      <c r="A157" s="57">
        <v>3</v>
      </c>
      <c r="B157" s="84" t="s">
        <v>941</v>
      </c>
      <c r="C157" s="112"/>
      <c r="D157" s="103">
        <v>3042</v>
      </c>
      <c r="E157" s="10"/>
      <c r="F157" s="10"/>
      <c r="G157" s="10"/>
      <c r="H157" s="10" t="s">
        <v>1366</v>
      </c>
      <c r="I157" s="10"/>
      <c r="J157" s="10"/>
      <c r="K157" s="10"/>
      <c r="L157" s="9"/>
      <c r="M157" s="10" t="str">
        <f t="shared" si="4"/>
        <v>YES</v>
      </c>
      <c r="N157" s="10" t="str">
        <f t="shared" si="5"/>
        <v>YES</v>
      </c>
      <c r="O157" s="77"/>
      <c r="P157" s="77">
        <v>1</v>
      </c>
      <c r="Q157" s="77">
        <v>1</v>
      </c>
      <c r="R157" s="77"/>
      <c r="S157" s="77"/>
      <c r="T157" s="77"/>
      <c r="U157" s="77"/>
      <c r="V157" s="77"/>
      <c r="W157" s="77"/>
      <c r="X157" s="77"/>
      <c r="Y157" s="77"/>
    </row>
    <row r="158" spans="1:25" ht="21" customHeight="1" x14ac:dyDescent="0.25">
      <c r="A158" s="57">
        <v>3</v>
      </c>
      <c r="B158" s="84" t="s">
        <v>1023</v>
      </c>
      <c r="C158" s="112"/>
      <c r="D158" s="103">
        <v>3034</v>
      </c>
      <c r="E158" s="10"/>
      <c r="F158" s="10"/>
      <c r="G158" s="10"/>
      <c r="H158" s="10" t="s">
        <v>1368</v>
      </c>
      <c r="I158" s="10"/>
      <c r="J158" s="10"/>
      <c r="K158" s="10"/>
      <c r="L158" s="9"/>
      <c r="M158" s="10" t="str">
        <f t="shared" si="4"/>
        <v>YES</v>
      </c>
      <c r="N158" s="10" t="str">
        <f t="shared" si="5"/>
        <v>YES</v>
      </c>
      <c r="O158" s="77"/>
      <c r="P158" s="77"/>
      <c r="Q158" s="77"/>
      <c r="R158" s="77"/>
      <c r="S158" s="77"/>
      <c r="T158" s="77">
        <v>1</v>
      </c>
      <c r="U158" s="77"/>
      <c r="V158" s="77"/>
      <c r="W158" s="77"/>
      <c r="X158" s="77"/>
      <c r="Y158" s="77"/>
    </row>
    <row r="159" spans="1:25" ht="21" customHeight="1" x14ac:dyDescent="0.25">
      <c r="A159" s="57">
        <v>3</v>
      </c>
      <c r="B159" s="84" t="s">
        <v>1023</v>
      </c>
      <c r="C159" s="112"/>
      <c r="D159" s="103">
        <v>3035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ht="21" customHeight="1" x14ac:dyDescent="0.25">
      <c r="A160" s="57">
        <v>3</v>
      </c>
      <c r="B160" s="84" t="s">
        <v>1023</v>
      </c>
      <c r="C160" s="112">
        <v>13805</v>
      </c>
      <c r="D160" s="103">
        <v>3036</v>
      </c>
      <c r="E160" s="10"/>
      <c r="F160" s="10"/>
      <c r="G160" s="10"/>
      <c r="H160" s="10"/>
      <c r="I160" s="10"/>
      <c r="J160" s="10"/>
      <c r="K160" s="10"/>
      <c r="L160" s="9"/>
      <c r="M160" s="10" t="str">
        <f t="shared" si="4"/>
        <v/>
      </c>
      <c r="N160" s="10" t="str">
        <f t="shared" si="5"/>
        <v/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ht="21" customHeight="1" x14ac:dyDescent="0.25">
      <c r="A161" s="57">
        <v>3</v>
      </c>
      <c r="B161" s="84" t="s">
        <v>936</v>
      </c>
      <c r="C161" s="112"/>
      <c r="D161" s="103">
        <v>3028</v>
      </c>
      <c r="E161" s="10"/>
      <c r="F161" s="10"/>
      <c r="G161" s="10"/>
      <c r="H161" s="10" t="s">
        <v>1368</v>
      </c>
      <c r="I161" s="10"/>
      <c r="J161" s="10"/>
      <c r="K161" s="10"/>
      <c r="L161" s="9"/>
      <c r="M161" s="10" t="str">
        <f t="shared" si="4"/>
        <v>YES</v>
      </c>
      <c r="N161" s="10" t="str">
        <f t="shared" si="5"/>
        <v>YES</v>
      </c>
      <c r="O161" s="77"/>
      <c r="P161" s="77"/>
      <c r="Q161" s="77"/>
      <c r="R161" s="77"/>
      <c r="S161" s="77"/>
      <c r="T161" s="77">
        <v>1</v>
      </c>
      <c r="U161" s="77"/>
      <c r="V161" s="77"/>
      <c r="W161" s="77"/>
      <c r="X161" s="77"/>
      <c r="Y161" s="77"/>
    </row>
    <row r="162" spans="1:25" ht="21" customHeight="1" x14ac:dyDescent="0.25">
      <c r="A162" s="57">
        <v>3</v>
      </c>
      <c r="B162" s="84" t="s">
        <v>936</v>
      </c>
      <c r="C162" s="112"/>
      <c r="D162" s="103">
        <v>3029</v>
      </c>
      <c r="E162" s="10"/>
      <c r="F162" s="10"/>
      <c r="G162" s="10"/>
      <c r="H162" s="10" t="s">
        <v>1368</v>
      </c>
      <c r="I162" s="10"/>
      <c r="J162" s="10"/>
      <c r="K162" s="10"/>
      <c r="L162" s="9"/>
      <c r="M162" s="10" t="str">
        <f t="shared" si="4"/>
        <v>YES</v>
      </c>
      <c r="N162" s="10" t="str">
        <f t="shared" si="5"/>
        <v>YES</v>
      </c>
      <c r="O162" s="77"/>
      <c r="P162" s="77"/>
      <c r="Q162" s="77"/>
      <c r="R162" s="77"/>
      <c r="S162" s="77"/>
      <c r="T162" s="77">
        <v>1</v>
      </c>
      <c r="U162" s="77"/>
      <c r="V162" s="77"/>
      <c r="W162" s="77"/>
      <c r="X162" s="77"/>
      <c r="Y162" s="77"/>
    </row>
    <row r="163" spans="1:25" ht="21" customHeight="1" x14ac:dyDescent="0.25">
      <c r="A163" s="57">
        <v>3</v>
      </c>
      <c r="B163" s="84" t="s">
        <v>937</v>
      </c>
      <c r="C163" s="112"/>
      <c r="D163" s="103">
        <v>3030</v>
      </c>
      <c r="E163" s="10"/>
      <c r="F163" s="10"/>
      <c r="G163" s="10"/>
      <c r="H163" s="10"/>
      <c r="I163" s="10"/>
      <c r="J163" s="10"/>
      <c r="K163" s="10"/>
      <c r="L163" s="9"/>
      <c r="M163" s="10" t="str">
        <f t="shared" si="4"/>
        <v/>
      </c>
      <c r="N163" s="10" t="str">
        <f t="shared" si="5"/>
        <v/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ht="21" customHeight="1" x14ac:dyDescent="0.25">
      <c r="A164" s="57">
        <v>3</v>
      </c>
      <c r="B164" s="84" t="s">
        <v>937</v>
      </c>
      <c r="C164" s="112"/>
      <c r="D164" s="103">
        <v>3031</v>
      </c>
      <c r="E164" s="10"/>
      <c r="F164" s="10"/>
      <c r="G164" s="10"/>
      <c r="H164" s="10"/>
      <c r="I164" s="10"/>
      <c r="J164" s="10"/>
      <c r="K164" s="10"/>
      <c r="L164" s="9"/>
      <c r="M164" s="10" t="str">
        <f t="shared" si="4"/>
        <v/>
      </c>
      <c r="N164" s="10" t="str">
        <f t="shared" si="5"/>
        <v/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ht="21" customHeight="1" x14ac:dyDescent="0.25">
      <c r="A165" s="57">
        <v>3</v>
      </c>
      <c r="B165" s="84" t="s">
        <v>938</v>
      </c>
      <c r="C165" s="112"/>
      <c r="D165" s="103">
        <v>3032</v>
      </c>
      <c r="E165" s="10"/>
      <c r="F165" s="10"/>
      <c r="G165" s="10"/>
      <c r="H165" s="10" t="s">
        <v>1368</v>
      </c>
      <c r="I165" s="10" t="s">
        <v>1368</v>
      </c>
      <c r="J165" s="10"/>
      <c r="K165" s="10"/>
      <c r="L165" s="9"/>
      <c r="M165" s="10" t="str">
        <f t="shared" si="4"/>
        <v>YES</v>
      </c>
      <c r="N165" s="10" t="str">
        <f t="shared" si="5"/>
        <v>YES</v>
      </c>
      <c r="O165" s="77"/>
      <c r="P165" s="77"/>
      <c r="Q165" s="77"/>
      <c r="R165" s="77"/>
      <c r="S165" s="77"/>
      <c r="T165" s="77">
        <v>1</v>
      </c>
      <c r="U165" s="77"/>
      <c r="V165" s="77"/>
      <c r="W165" s="77"/>
      <c r="X165" s="77"/>
      <c r="Y165" s="77"/>
    </row>
    <row r="166" spans="1:25" ht="21" customHeight="1" x14ac:dyDescent="0.25">
      <c r="A166" s="57">
        <v>3</v>
      </c>
      <c r="B166" s="84" t="s">
        <v>938</v>
      </c>
      <c r="C166" s="112"/>
      <c r="D166" s="103">
        <v>3033</v>
      </c>
      <c r="E166" s="10"/>
      <c r="F166" s="10"/>
      <c r="G166" s="10"/>
      <c r="H166" s="10"/>
      <c r="I166" s="10"/>
      <c r="J166" s="10"/>
      <c r="K166" s="10"/>
      <c r="L166" s="9"/>
      <c r="M166" s="10" t="str">
        <f t="shared" si="4"/>
        <v/>
      </c>
      <c r="N166" s="10" t="str">
        <f t="shared" si="5"/>
        <v/>
      </c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21" customHeight="1" x14ac:dyDescent="0.25">
      <c r="A167" s="57">
        <v>3</v>
      </c>
      <c r="B167" s="84" t="s">
        <v>325</v>
      </c>
      <c r="C167" s="112"/>
      <c r="D167" s="103">
        <v>3052</v>
      </c>
      <c r="E167" s="10"/>
      <c r="F167" s="10"/>
      <c r="G167" s="10"/>
      <c r="H167" s="10"/>
      <c r="I167" s="10"/>
      <c r="J167" s="10"/>
      <c r="K167" s="10"/>
      <c r="L167" s="9"/>
      <c r="M167" s="10" t="str">
        <f t="shared" si="4"/>
        <v/>
      </c>
      <c r="N167" s="10" t="str">
        <f t="shared" si="5"/>
        <v/>
      </c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25">
      <c r="A168" s="57">
        <v>3</v>
      </c>
      <c r="B168" s="84" t="s">
        <v>325</v>
      </c>
      <c r="C168" s="112"/>
      <c r="D168" s="103">
        <v>3053</v>
      </c>
      <c r="E168" s="10"/>
      <c r="F168" s="10"/>
      <c r="G168" s="10"/>
      <c r="H168" s="10"/>
      <c r="I168" s="10"/>
      <c r="J168" s="10"/>
      <c r="K168" s="10"/>
      <c r="L168" s="9"/>
      <c r="M168" s="10" t="str">
        <f t="shared" si="4"/>
        <v/>
      </c>
      <c r="N168" s="10" t="str">
        <f t="shared" si="5"/>
        <v/>
      </c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25">
      <c r="A169" s="57">
        <v>3</v>
      </c>
      <c r="B169" s="84" t="s">
        <v>325</v>
      </c>
      <c r="C169" s="112">
        <v>13025</v>
      </c>
      <c r="D169" s="103">
        <v>3069</v>
      </c>
      <c r="E169" s="10"/>
      <c r="F169" s="10"/>
      <c r="G169" s="10"/>
      <c r="H169" s="10"/>
      <c r="I169" s="10"/>
      <c r="J169" s="10"/>
      <c r="K169" s="10"/>
      <c r="L169" s="9" t="s">
        <v>1395</v>
      </c>
      <c r="M169" s="10" t="str">
        <f t="shared" si="4"/>
        <v/>
      </c>
      <c r="N169" s="10" t="str">
        <f t="shared" si="5"/>
        <v/>
      </c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25">
      <c r="A170" s="57" t="s">
        <v>891</v>
      </c>
      <c r="B170" s="84" t="s">
        <v>944</v>
      </c>
      <c r="C170" s="112">
        <v>13011</v>
      </c>
      <c r="D170" s="103" t="s">
        <v>949</v>
      </c>
      <c r="E170" s="10"/>
      <c r="F170" s="10"/>
      <c r="G170" s="10"/>
      <c r="H170" s="10"/>
      <c r="I170" s="10"/>
      <c r="J170" s="10"/>
      <c r="K170" s="10"/>
      <c r="L170" s="9" t="s">
        <v>1395</v>
      </c>
      <c r="M170" s="10" t="str">
        <f t="shared" si="4"/>
        <v/>
      </c>
      <c r="N170" s="10" t="str">
        <f t="shared" si="5"/>
        <v/>
      </c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25">
      <c r="A171" s="57" t="s">
        <v>891</v>
      </c>
      <c r="B171" s="84" t="s">
        <v>325</v>
      </c>
      <c r="C171" s="112"/>
      <c r="D171" s="103" t="s">
        <v>950</v>
      </c>
      <c r="E171" s="10"/>
      <c r="F171" s="10"/>
      <c r="G171" s="10"/>
      <c r="H171" s="10"/>
      <c r="I171" s="10"/>
      <c r="J171" s="10"/>
      <c r="K171" s="10"/>
      <c r="L171" s="9" t="s">
        <v>1396</v>
      </c>
      <c r="M171" s="10" t="str">
        <f t="shared" si="4"/>
        <v/>
      </c>
      <c r="N171" s="10" t="str">
        <f t="shared" si="5"/>
        <v/>
      </c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25">
      <c r="A172" s="57" t="s">
        <v>891</v>
      </c>
      <c r="B172" s="84" t="s">
        <v>325</v>
      </c>
      <c r="C172" s="112"/>
      <c r="D172" s="103" t="s">
        <v>951</v>
      </c>
      <c r="E172" s="10"/>
      <c r="F172" s="10"/>
      <c r="G172" s="10"/>
      <c r="H172" s="10" t="s">
        <v>1368</v>
      </c>
      <c r="I172" s="10"/>
      <c r="J172" s="10"/>
      <c r="K172" s="10"/>
      <c r="L172" s="9"/>
      <c r="M172" s="10" t="str">
        <f t="shared" si="4"/>
        <v>YES</v>
      </c>
      <c r="N172" s="10" t="str">
        <f t="shared" si="5"/>
        <v>YES</v>
      </c>
      <c r="O172" s="77"/>
      <c r="P172" s="77"/>
      <c r="Q172" s="77"/>
      <c r="R172" s="77"/>
      <c r="S172" s="77"/>
      <c r="T172" s="77">
        <v>1</v>
      </c>
      <c r="U172" s="77"/>
      <c r="V172" s="77"/>
      <c r="W172" s="77"/>
      <c r="X172" s="77"/>
      <c r="Y172" s="77"/>
    </row>
    <row r="173" spans="1:25" ht="21" customHeight="1" x14ac:dyDescent="0.25">
      <c r="A173" s="57" t="s">
        <v>891</v>
      </c>
      <c r="B173" s="84" t="s">
        <v>325</v>
      </c>
      <c r="C173" s="112"/>
      <c r="D173" s="103" t="s">
        <v>952</v>
      </c>
      <c r="E173" s="10"/>
      <c r="F173" s="10"/>
      <c r="G173" s="10"/>
      <c r="H173" s="10"/>
      <c r="I173" s="10"/>
      <c r="J173" s="10"/>
      <c r="K173" s="10"/>
      <c r="L173" s="9"/>
      <c r="M173" s="10" t="str">
        <f t="shared" si="4"/>
        <v/>
      </c>
      <c r="N173" s="10" t="str">
        <f t="shared" si="5"/>
        <v/>
      </c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 spans="1:25" ht="21" customHeight="1" x14ac:dyDescent="0.25">
      <c r="A174" s="57" t="s">
        <v>891</v>
      </c>
      <c r="B174" s="84" t="s">
        <v>943</v>
      </c>
      <c r="C174" s="112">
        <v>13005</v>
      </c>
      <c r="D174" s="103" t="s">
        <v>953</v>
      </c>
      <c r="E174" s="10"/>
      <c r="F174" s="10"/>
      <c r="G174" s="10"/>
      <c r="H174" s="10"/>
      <c r="I174" s="10"/>
      <c r="J174" s="10"/>
      <c r="K174" s="10"/>
      <c r="L174" s="9" t="s">
        <v>1397</v>
      </c>
      <c r="M174" s="10" t="str">
        <f t="shared" si="4"/>
        <v/>
      </c>
      <c r="N174" s="10" t="str">
        <f t="shared" si="5"/>
        <v/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 spans="1:25" ht="21" customHeight="1" x14ac:dyDescent="0.25">
      <c r="A175" s="57" t="s">
        <v>891</v>
      </c>
      <c r="B175" s="84" t="s">
        <v>338</v>
      </c>
      <c r="C175" s="112"/>
      <c r="D175" s="103" t="s">
        <v>954</v>
      </c>
      <c r="E175" s="10"/>
      <c r="F175" s="10"/>
      <c r="G175" s="10"/>
      <c r="H175" s="10"/>
      <c r="I175" s="10"/>
      <c r="J175" s="10"/>
      <c r="K175" s="10"/>
      <c r="L175" s="9"/>
      <c r="M175" s="10" t="str">
        <f t="shared" si="4"/>
        <v/>
      </c>
      <c r="N175" s="10" t="str">
        <f t="shared" si="5"/>
        <v/>
      </c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 spans="1:25" ht="21" customHeight="1" x14ac:dyDescent="0.25">
      <c r="A176" s="57" t="s">
        <v>891</v>
      </c>
      <c r="B176" s="84" t="s">
        <v>338</v>
      </c>
      <c r="C176" s="112"/>
      <c r="D176" s="103" t="s">
        <v>955</v>
      </c>
      <c r="E176" s="10"/>
      <c r="F176" s="10"/>
      <c r="G176" s="10"/>
      <c r="H176" s="10" t="s">
        <v>1368</v>
      </c>
      <c r="I176" s="10"/>
      <c r="J176" s="10"/>
      <c r="K176" s="10"/>
      <c r="L176" s="9"/>
      <c r="M176" s="10" t="str">
        <f t="shared" si="4"/>
        <v>YES</v>
      </c>
      <c r="N176" s="10" t="str">
        <f t="shared" si="5"/>
        <v>YES</v>
      </c>
      <c r="O176" s="77"/>
      <c r="P176" s="77"/>
      <c r="Q176" s="77"/>
      <c r="R176" s="77"/>
      <c r="S176" s="77"/>
      <c r="T176" s="77">
        <v>1</v>
      </c>
      <c r="U176" s="77"/>
      <c r="V176" s="77"/>
      <c r="W176" s="77"/>
      <c r="X176" s="77"/>
      <c r="Y176" s="77"/>
    </row>
    <row r="177" spans="1:25" ht="21" customHeight="1" x14ac:dyDescent="0.25">
      <c r="A177" s="57" t="s">
        <v>891</v>
      </c>
      <c r="B177" s="84" t="s">
        <v>338</v>
      </c>
      <c r="C177" s="112"/>
      <c r="D177" s="103" t="s">
        <v>950</v>
      </c>
      <c r="E177" s="10"/>
      <c r="F177" s="10"/>
      <c r="G177" s="10"/>
      <c r="H177" s="10" t="s">
        <v>1368</v>
      </c>
      <c r="I177" s="10"/>
      <c r="J177" s="10"/>
      <c r="K177" s="10"/>
      <c r="L177" s="9"/>
      <c r="M177" s="10" t="str">
        <f t="shared" si="4"/>
        <v>YES</v>
      </c>
      <c r="N177" s="10" t="str">
        <f t="shared" si="5"/>
        <v>YES</v>
      </c>
      <c r="O177" s="77"/>
      <c r="P177" s="77"/>
      <c r="Q177" s="77"/>
      <c r="R177" s="77"/>
      <c r="S177" s="77"/>
      <c r="T177" s="77">
        <v>1</v>
      </c>
      <c r="U177" s="77"/>
      <c r="V177" s="77"/>
      <c r="W177" s="77"/>
      <c r="X177" s="77"/>
      <c r="Y177" s="77"/>
    </row>
    <row r="178" spans="1:25" ht="21" customHeight="1" x14ac:dyDescent="0.25">
      <c r="A178" s="57" t="s">
        <v>891</v>
      </c>
      <c r="B178" s="84" t="s">
        <v>338</v>
      </c>
      <c r="C178" s="112"/>
      <c r="D178" s="103" t="s">
        <v>956</v>
      </c>
      <c r="E178" s="10"/>
      <c r="F178" s="10"/>
      <c r="G178" s="10"/>
      <c r="H178" s="10"/>
      <c r="I178" s="10"/>
      <c r="J178" s="10"/>
      <c r="K178" s="10"/>
      <c r="L178" s="9"/>
      <c r="M178" s="10" t="str">
        <f t="shared" si="4"/>
        <v/>
      </c>
      <c r="N178" s="10" t="str">
        <f t="shared" si="5"/>
        <v/>
      </c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 spans="1:25" ht="21" customHeight="1" x14ac:dyDescent="0.25">
      <c r="A179" s="57" t="s">
        <v>891</v>
      </c>
      <c r="B179" s="84" t="s">
        <v>325</v>
      </c>
      <c r="C179" s="112"/>
      <c r="D179" s="103" t="s">
        <v>1398</v>
      </c>
      <c r="E179" s="10"/>
      <c r="F179" s="10"/>
      <c r="G179" s="10"/>
      <c r="H179" s="10"/>
      <c r="I179" s="10"/>
      <c r="J179" s="10"/>
      <c r="K179" s="10"/>
      <c r="L179" s="9"/>
      <c r="M179" s="10"/>
      <c r="N179" s="10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 spans="1:25" ht="21" customHeight="1" x14ac:dyDescent="0.25">
      <c r="A180" s="57" t="s">
        <v>891</v>
      </c>
      <c r="B180" s="84" t="s">
        <v>338</v>
      </c>
      <c r="C180" s="112"/>
      <c r="D180" s="103" t="s">
        <v>957</v>
      </c>
      <c r="E180" s="10"/>
      <c r="F180" s="10"/>
      <c r="G180" s="10"/>
      <c r="H180" s="10"/>
      <c r="I180" s="10"/>
      <c r="J180" s="10"/>
      <c r="K180" s="10"/>
      <c r="L180" s="9"/>
      <c r="M180" s="10" t="str">
        <f t="shared" si="4"/>
        <v/>
      </c>
      <c r="N180" s="10" t="str">
        <f t="shared" si="5"/>
        <v/>
      </c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 spans="1:25" ht="21" customHeight="1" x14ac:dyDescent="0.25">
      <c r="A181" s="57" t="s">
        <v>891</v>
      </c>
      <c r="B181" s="84" t="s">
        <v>338</v>
      </c>
      <c r="C181" s="112"/>
      <c r="D181" s="103" t="s">
        <v>946</v>
      </c>
      <c r="E181" s="10"/>
      <c r="F181" s="10"/>
      <c r="G181" s="10"/>
      <c r="H181" s="10" t="s">
        <v>1368</v>
      </c>
      <c r="I181" s="10"/>
      <c r="J181" s="10"/>
      <c r="K181" s="10"/>
      <c r="L181" s="9"/>
      <c r="M181" s="10" t="str">
        <f t="shared" si="4"/>
        <v>YES</v>
      </c>
      <c r="N181" s="10" t="str">
        <f t="shared" si="5"/>
        <v>YES</v>
      </c>
      <c r="O181" s="77"/>
      <c r="P181" s="77"/>
      <c r="Q181" s="77"/>
      <c r="R181" s="77"/>
      <c r="S181" s="77"/>
      <c r="T181" s="77">
        <v>1</v>
      </c>
      <c r="U181" s="77"/>
      <c r="V181" s="77"/>
      <c r="W181" s="77"/>
      <c r="X181" s="77"/>
      <c r="Y181" s="77"/>
    </row>
    <row r="182" spans="1:25" ht="21" customHeight="1" x14ac:dyDescent="0.25">
      <c r="A182" s="57" t="s">
        <v>891</v>
      </c>
      <c r="B182" s="84" t="s">
        <v>338</v>
      </c>
      <c r="C182" s="112"/>
      <c r="D182" s="103" t="s">
        <v>947</v>
      </c>
      <c r="E182" s="10"/>
      <c r="F182" s="10"/>
      <c r="G182" s="10"/>
      <c r="H182" s="10" t="s">
        <v>1368</v>
      </c>
      <c r="I182" s="10"/>
      <c r="J182" s="10"/>
      <c r="K182" s="10"/>
      <c r="L182" s="9"/>
      <c r="M182" s="10" t="str">
        <f t="shared" si="4"/>
        <v>YES</v>
      </c>
      <c r="N182" s="10" t="str">
        <f t="shared" si="5"/>
        <v>YES</v>
      </c>
      <c r="O182" s="77"/>
      <c r="P182" s="77"/>
      <c r="Q182" s="77"/>
      <c r="R182" s="77"/>
      <c r="S182" s="77"/>
      <c r="T182" s="77">
        <v>1</v>
      </c>
      <c r="U182" s="77"/>
      <c r="V182" s="77"/>
      <c r="W182" s="77"/>
      <c r="X182" s="77"/>
      <c r="Y182" s="77"/>
    </row>
    <row r="183" spans="1:25" ht="21" customHeight="1" x14ac:dyDescent="0.25">
      <c r="A183" s="57" t="s">
        <v>891</v>
      </c>
      <c r="B183" s="84" t="s">
        <v>338</v>
      </c>
      <c r="C183" s="112"/>
      <c r="D183" s="103" t="s">
        <v>948</v>
      </c>
      <c r="E183" s="10"/>
      <c r="F183" s="10"/>
      <c r="G183" s="10"/>
      <c r="H183" s="10" t="s">
        <v>1368</v>
      </c>
      <c r="I183" s="10"/>
      <c r="J183" s="10"/>
      <c r="K183" s="10"/>
      <c r="L183" s="9"/>
      <c r="M183" s="10" t="str">
        <f t="shared" si="4"/>
        <v>YES</v>
      </c>
      <c r="N183" s="10" t="str">
        <f t="shared" si="5"/>
        <v>YES</v>
      </c>
      <c r="O183" s="77"/>
      <c r="P183" s="77"/>
      <c r="Q183" s="77"/>
      <c r="R183" s="77"/>
      <c r="S183" s="77"/>
      <c r="T183" s="77">
        <v>1</v>
      </c>
      <c r="U183" s="77"/>
      <c r="V183" s="77"/>
      <c r="W183" s="77"/>
      <c r="X183" s="77"/>
      <c r="Y183" s="77"/>
    </row>
    <row r="184" spans="1:25" ht="21" customHeight="1" x14ac:dyDescent="0.25">
      <c r="A184" s="97" t="s">
        <v>891</v>
      </c>
      <c r="B184" s="121" t="s">
        <v>942</v>
      </c>
      <c r="C184" s="113">
        <v>13001</v>
      </c>
      <c r="D184" s="104" t="s">
        <v>958</v>
      </c>
      <c r="E184" s="10"/>
      <c r="F184" s="10"/>
      <c r="G184" s="10"/>
      <c r="H184" s="10"/>
      <c r="I184" s="10"/>
      <c r="J184" s="10"/>
      <c r="K184" s="10"/>
      <c r="L184" s="9" t="s">
        <v>1395</v>
      </c>
      <c r="M184" s="10" t="str">
        <f t="shared" si="4"/>
        <v/>
      </c>
      <c r="N184" s="10" t="str">
        <f t="shared" si="5"/>
        <v/>
      </c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 spans="1:25" s="30" customFormat="1" ht="21" customHeight="1" x14ac:dyDescent="0.25">
      <c r="A185" s="98">
        <f>SUBTOTAL(103,A2:A184)</f>
        <v>183</v>
      </c>
      <c r="B185" s="91"/>
      <c r="C185" s="114"/>
      <c r="D185" s="105"/>
      <c r="E185" s="91">
        <f>COUNTA(E2:E184)</f>
        <v>0</v>
      </c>
      <c r="F185" s="91">
        <f t="shared" ref="F185:K185" si="6">COUNTA(F2:F184)</f>
        <v>0</v>
      </c>
      <c r="G185" s="91">
        <f t="shared" si="6"/>
        <v>0</v>
      </c>
      <c r="H185" s="91">
        <f t="shared" si="6"/>
        <v>33</v>
      </c>
      <c r="I185" s="91">
        <f t="shared" si="6"/>
        <v>15</v>
      </c>
      <c r="J185" s="91">
        <f t="shared" si="6"/>
        <v>1</v>
      </c>
      <c r="K185" s="91">
        <f t="shared" si="6"/>
        <v>0</v>
      </c>
      <c r="L185" s="87"/>
      <c r="M185" s="51">
        <f t="shared" ref="M185:N185" si="7">COUNTIF(M2:M184,"YES")</f>
        <v>48</v>
      </c>
      <c r="N185" s="51">
        <f t="shared" si="7"/>
        <v>48</v>
      </c>
      <c r="O185" s="51">
        <f>SUM(O2:O184)</f>
        <v>0</v>
      </c>
      <c r="P185" s="51">
        <f t="shared" ref="P185:Y185" si="8">SUM(P2:P184)</f>
        <v>5</v>
      </c>
      <c r="Q185" s="51">
        <f t="shared" si="8"/>
        <v>3</v>
      </c>
      <c r="R185" s="51">
        <f t="shared" si="8"/>
        <v>0</v>
      </c>
      <c r="S185" s="51">
        <f t="shared" si="8"/>
        <v>0</v>
      </c>
      <c r="T185" s="51">
        <f t="shared" si="8"/>
        <v>33</v>
      </c>
      <c r="U185" s="51">
        <f t="shared" si="8"/>
        <v>0</v>
      </c>
      <c r="V185" s="51">
        <f t="shared" si="8"/>
        <v>0</v>
      </c>
      <c r="W185" s="51">
        <f t="shared" si="8"/>
        <v>7</v>
      </c>
      <c r="X185" s="51">
        <f t="shared" si="8"/>
        <v>0</v>
      </c>
      <c r="Y185" s="51">
        <f t="shared" si="8"/>
        <v>0</v>
      </c>
    </row>
    <row r="186" spans="1:25" s="30" customFormat="1" ht="21" customHeight="1" x14ac:dyDescent="0.3">
      <c r="A186" s="125"/>
      <c r="B186" s="48"/>
      <c r="C186" s="143"/>
      <c r="D186" s="48" t="s">
        <v>1375</v>
      </c>
      <c r="E186" s="144"/>
      <c r="F186" s="145"/>
      <c r="G186" s="144"/>
      <c r="H186" s="51">
        <f>COUNTIF(H2:H184,"No Cxn")</f>
        <v>0</v>
      </c>
      <c r="I186" s="51">
        <f>COUNTIF(I2:I184,"No Cxn")</f>
        <v>8</v>
      </c>
      <c r="J186" s="51">
        <f>COUNTIF(J2:J184,"No Cxn")</f>
        <v>0</v>
      </c>
      <c r="K186" s="144"/>
      <c r="L186" s="86"/>
      <c r="M186" s="88" t="str">
        <f>IF(AND(ISBLANK(E195),ISBLANK(F195),ISBLANK(G195),ISBLANK(H195),ISBLANK(I195),ISBLANK(J195)),"","YES")</f>
        <v/>
      </c>
      <c r="N186" s="88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 spans="1:25" s="153" customFormat="1" ht="21" customHeight="1" x14ac:dyDescent="0.3">
      <c r="A187" s="125"/>
      <c r="B187" s="48"/>
      <c r="C187" s="143"/>
      <c r="D187" s="48" t="s">
        <v>1376</v>
      </c>
      <c r="E187" s="144"/>
      <c r="F187" s="145"/>
      <c r="G187" s="144"/>
      <c r="H187" s="154">
        <f>COUNTIF(H1:H184,"Stuck")</f>
        <v>0</v>
      </c>
      <c r="I187" s="154">
        <f t="shared" ref="I187:J187" si="9">COUNTIF(I1:I184,"Stuck")</f>
        <v>0</v>
      </c>
      <c r="J187" s="154">
        <f t="shared" si="9"/>
        <v>0</v>
      </c>
      <c r="K187" s="144"/>
      <c r="L187" s="152"/>
      <c r="M187" s="88"/>
      <c r="N187" s="88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 spans="1:25" s="11" customFormat="1" ht="21" customHeight="1" x14ac:dyDescent="0.3">
      <c r="A188" s="125"/>
      <c r="B188" s="48"/>
      <c r="C188" s="143"/>
      <c r="D188" s="48" t="s">
        <v>1368</v>
      </c>
      <c r="E188" s="51">
        <f>COUNTIF(E2:E184,"In")</f>
        <v>0</v>
      </c>
      <c r="F188" s="144"/>
      <c r="G188" s="144"/>
      <c r="H188" s="51">
        <f>COUNTIF(H2:H184,"In")</f>
        <v>31</v>
      </c>
      <c r="I188" s="51">
        <f>COUNTIF(I2:I184,"In")</f>
        <v>7</v>
      </c>
      <c r="J188" s="51">
        <f>COUNTIF(J2:J184,"In")</f>
        <v>1</v>
      </c>
      <c r="K188" s="144"/>
      <c r="L188" s="92"/>
      <c r="M188" s="88" t="str">
        <f>IF(AND(ISBLANK(E196),ISBLANK(F196),ISBLANK(G196),ISBLANK(H196),ISBLANK(I196),ISBLANK(J196)),"","YES")</f>
        <v/>
      </c>
      <c r="N188" s="88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 spans="1:25" s="11" customFormat="1" ht="21" customHeight="1" x14ac:dyDescent="0.3">
      <c r="A189" s="125"/>
      <c r="B189" s="48"/>
      <c r="C189" s="143"/>
      <c r="D189" s="48" t="s">
        <v>1366</v>
      </c>
      <c r="E189" s="51">
        <f>COUNTIF(E2:E185,"Out")</f>
        <v>0</v>
      </c>
      <c r="F189" s="145"/>
      <c r="G189" s="144"/>
      <c r="H189" s="51">
        <f>COUNTIF(H2:H185,"Out")</f>
        <v>2</v>
      </c>
      <c r="I189" s="51">
        <f>COUNTIF(I2:I185,"Out")</f>
        <v>0</v>
      </c>
      <c r="J189" s="51">
        <f>COUNTIF(J2:J185,"Out")</f>
        <v>0</v>
      </c>
      <c r="K189" s="144"/>
      <c r="L189" s="89"/>
      <c r="M189" s="88" t="str">
        <f>IF(AND(ISBLANK(E197),ISBLANK(F197),ISBLANK(G197),ISBLANK(H197),ISBLANK(I197),ISBLANK(J197)),"","YES")</f>
        <v/>
      </c>
      <c r="N189" s="88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 spans="1:25" s="11" customFormat="1" ht="21" customHeight="1" x14ac:dyDescent="0.3">
      <c r="A190" s="125"/>
      <c r="B190" s="48"/>
      <c r="C190" s="143"/>
      <c r="D190" s="48" t="s">
        <v>1377</v>
      </c>
      <c r="E190" s="144"/>
      <c r="F190" s="144"/>
      <c r="G190" s="144"/>
      <c r="H190" s="144"/>
      <c r="I190" s="144"/>
      <c r="J190" s="144"/>
      <c r="K190" s="151">
        <f>COUNTIF(K1:K184,"Replaced")</f>
        <v>0</v>
      </c>
      <c r="L190" s="89"/>
      <c r="M190" s="88"/>
      <c r="N190" s="88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 spans="1:25" s="11" customFormat="1" ht="21" customHeight="1" x14ac:dyDescent="0.3">
      <c r="A191" s="125"/>
      <c r="B191" s="48"/>
      <c r="C191" s="143"/>
      <c r="D191" s="48" t="s">
        <v>1369</v>
      </c>
      <c r="E191" s="51">
        <f>COUNTIF(E2:E184,"Loose")</f>
        <v>0</v>
      </c>
      <c r="F191" s="51">
        <f>COUNTIF(F2:F184,"Loose")</f>
        <v>0</v>
      </c>
      <c r="G191" s="51">
        <f>COUNTIF(G2:G184,"Loose")</f>
        <v>0</v>
      </c>
      <c r="H191" s="144"/>
      <c r="I191" s="144"/>
      <c r="J191" s="144"/>
      <c r="K191" s="144"/>
      <c r="L191" s="89"/>
      <c r="M191" s="88" t="str">
        <f>IF(AND(ISBLANK(E198),ISBLANK(F198),ISBLANK(G198),ISBLANK(H198),ISBLANK(I198),ISBLANK(J198)),"","YES")</f>
        <v/>
      </c>
      <c r="N191" s="88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 spans="1:25" s="11" customFormat="1" ht="21" customHeight="1" x14ac:dyDescent="0.3">
      <c r="A192" s="125"/>
      <c r="B192" s="48"/>
      <c r="C192" s="143"/>
      <c r="D192" s="48" t="s">
        <v>1365</v>
      </c>
      <c r="E192" s="144"/>
      <c r="F192" s="51">
        <f>COUNTIF(F2:F184,"Missing")</f>
        <v>0</v>
      </c>
      <c r="G192" s="51">
        <f>COUNTIF(G2:G184,"Missing")</f>
        <v>0</v>
      </c>
      <c r="H192" s="144"/>
      <c r="I192" s="144"/>
      <c r="J192" s="144"/>
      <c r="K192" s="51">
        <f>COUNTIF(K2:K184,"Missing")</f>
        <v>0</v>
      </c>
      <c r="L192" s="89"/>
      <c r="M192" s="88" t="str">
        <f>IF(AND(ISBLANK(E199),ISBLANK(F199),ISBLANK(G199),ISBLANK(H199),ISBLANK(I199),ISBLANK(J199)),"","YES")</f>
        <v/>
      </c>
      <c r="N192" s="147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14" ht="21" customHeight="1" x14ac:dyDescent="0.3">
      <c r="A193" s="125"/>
      <c r="B193" s="48"/>
      <c r="C193" s="143"/>
      <c r="D193" s="48" t="s">
        <v>1367</v>
      </c>
      <c r="E193" s="144"/>
      <c r="F193" s="51">
        <f>COUNTIF(F2:F184,"Broken")</f>
        <v>0</v>
      </c>
      <c r="G193" s="144"/>
      <c r="H193" s="144"/>
      <c r="I193" s="144"/>
      <c r="J193" s="144"/>
      <c r="K193" s="51">
        <f>COUNTIF(K2:K184,"Broken")</f>
        <v>0</v>
      </c>
      <c r="L193" s="94"/>
      <c r="M193" s="95"/>
      <c r="N193" s="95"/>
    </row>
    <row r="194" spans="1:14" ht="21" customHeight="1" x14ac:dyDescent="0.25">
      <c r="A194" s="96"/>
      <c r="B194" s="90"/>
      <c r="C194" s="115"/>
      <c r="D194" s="103"/>
      <c r="E194" s="90"/>
      <c r="F194" s="90"/>
      <c r="G194" s="90"/>
      <c r="H194" s="90"/>
      <c r="I194" s="90"/>
      <c r="J194" s="90"/>
      <c r="K194" s="90"/>
    </row>
    <row r="195" spans="1:14" ht="21" customHeight="1" x14ac:dyDescent="0.3">
      <c r="A195" s="65" t="s">
        <v>976</v>
      </c>
      <c r="B195" s="90"/>
      <c r="C195" s="115"/>
      <c r="D195" s="103"/>
      <c r="E195" s="90"/>
      <c r="F195" s="90"/>
      <c r="G195" s="90"/>
      <c r="H195" s="90"/>
      <c r="I195" s="90"/>
      <c r="J195" s="90"/>
      <c r="K195" s="90"/>
    </row>
    <row r="196" spans="1:14" ht="21" customHeight="1" x14ac:dyDescent="0.25">
      <c r="A196" s="99">
        <v>1</v>
      </c>
      <c r="B196" s="44">
        <v>108</v>
      </c>
      <c r="C196" s="116">
        <v>23285</v>
      </c>
      <c r="D196" s="106">
        <v>1032</v>
      </c>
      <c r="E196" s="93"/>
      <c r="F196" s="93"/>
      <c r="G196" s="93"/>
      <c r="H196" s="93"/>
      <c r="I196" s="93"/>
      <c r="J196" s="93"/>
      <c r="K196" s="93"/>
    </row>
    <row r="197" spans="1:14" ht="21" customHeight="1" x14ac:dyDescent="0.25">
      <c r="A197" s="64">
        <v>1</v>
      </c>
      <c r="B197" s="32">
        <v>108</v>
      </c>
      <c r="C197" s="109"/>
      <c r="D197" s="101">
        <v>1033</v>
      </c>
      <c r="E197" s="85"/>
      <c r="F197" s="85"/>
      <c r="G197" s="85"/>
      <c r="H197" s="85"/>
      <c r="I197" s="85"/>
      <c r="J197" s="85"/>
      <c r="K197" s="85"/>
    </row>
    <row r="198" spans="1:14" ht="21" customHeight="1" x14ac:dyDescent="0.25">
      <c r="A198" s="64">
        <v>1</v>
      </c>
      <c r="B198" s="32">
        <v>108</v>
      </c>
      <c r="C198" s="109"/>
      <c r="D198" s="101">
        <v>1050</v>
      </c>
      <c r="E198" s="85"/>
      <c r="F198" s="85"/>
      <c r="G198" s="85"/>
      <c r="H198" s="85"/>
      <c r="I198" s="85"/>
      <c r="J198" s="85"/>
      <c r="K198" s="85"/>
    </row>
    <row r="199" spans="1:14" ht="21" customHeight="1" x14ac:dyDescent="0.25">
      <c r="A199" s="64">
        <v>1</v>
      </c>
      <c r="B199" s="32" t="s">
        <v>899</v>
      </c>
      <c r="C199" s="109"/>
      <c r="D199" s="101">
        <v>1031</v>
      </c>
      <c r="E199" s="85"/>
      <c r="F199" s="85"/>
      <c r="G199" s="85"/>
      <c r="H199" s="85"/>
      <c r="I199" s="85"/>
      <c r="J199" s="85"/>
      <c r="K199" s="85"/>
    </row>
    <row r="200" spans="1:14" ht="21" customHeight="1" x14ac:dyDescent="0.25">
      <c r="A200" s="23"/>
      <c r="C200" s="117"/>
      <c r="D200" s="107"/>
    </row>
    <row r="201" spans="1:14" ht="21" customHeight="1" x14ac:dyDescent="0.25">
      <c r="A201" s="23">
        <f>SUBTOTAL(103,A2:A200)</f>
        <v>188</v>
      </c>
      <c r="D201" s="107"/>
      <c r="E201" s="18">
        <f>COUNTA(E5:E166)</f>
        <v>0</v>
      </c>
      <c r="F201" s="18">
        <f t="shared" ref="F201:K201" si="10">COUNTA(F5:F166)</f>
        <v>0</v>
      </c>
      <c r="G201" s="18">
        <f>COUNTA(G5:G166)</f>
        <v>0</v>
      </c>
      <c r="H201" s="18">
        <f>COUNTA(H5:H166)</f>
        <v>27</v>
      </c>
      <c r="I201" s="18">
        <f t="shared" si="10"/>
        <v>15</v>
      </c>
      <c r="J201" s="18">
        <f t="shared" si="10"/>
        <v>1</v>
      </c>
      <c r="K201" s="18">
        <f t="shared" si="10"/>
        <v>0</v>
      </c>
    </row>
    <row r="202" spans="1:14" ht="21" customHeight="1" x14ac:dyDescent="0.25">
      <c r="D202" s="107"/>
    </row>
  </sheetData>
  <autoFilter ref="A1:M192" xr:uid="{00000000-0009-0000-0000-000005000000}"/>
  <dataValidations count="16">
    <dataValidation type="list" allowBlank="1" showInputMessage="1" showErrorMessage="1" sqref="F2:F184" xr:uid="{00000000-0002-0000-0500-000000000000}">
      <formula1>"Loose,Missing,Broken"</formula1>
    </dataValidation>
    <dataValidation type="list" showInputMessage="1" showErrorMessage="1" sqref="E2:E184" xr:uid="{00000000-0002-0000-0500-000001000000}">
      <formula1>"In,Out,Loose, ,"</formula1>
    </dataValidation>
    <dataValidation type="list" allowBlank="1" showInputMessage="1" showErrorMessage="1" sqref="G2:G184" xr:uid="{00000000-0002-0000-0500-000002000000}">
      <formula1>"Loose,Missing"</formula1>
    </dataValidation>
    <dataValidation type="list" allowBlank="1" showInputMessage="1" showErrorMessage="1" sqref="K2:K184" xr:uid="{00000000-0002-0000-0500-000003000000}">
      <formula1>"Missing,Broken,Replaced"</formula1>
    </dataValidation>
    <dataValidation type="list" allowBlank="1" showInputMessage="1" showErrorMessage="1" sqref="H2:J184" xr:uid="{00000000-0002-0000-0500-000004000000}">
      <formula1>"In,Out,No Cxn,Stuck"</formula1>
    </dataValidation>
    <dataValidation allowBlank="1" showInputMessage="1" showErrorMessage="1" promptTitle="RM Fp" prompt="Remount Faceplate" sqref="Y1" xr:uid="{00000000-0002-0000-0500-000005000000}"/>
    <dataValidation allowBlank="1" showInputMessage="1" showErrorMessage="1" promptTitle="DNLG" prompt="Data Link No Good" sqref="X1" xr:uid="{00000000-0002-0000-0500-000006000000}"/>
    <dataValidation allowBlank="1" showInputMessage="1" showErrorMessage="1" promptTitle="DLG" prompt="Data Link Good" sqref="W1" xr:uid="{00000000-0002-0000-0500-000007000000}"/>
    <dataValidation allowBlank="1" showInputMessage="1" showErrorMessage="1" promptTitle="DTNG" prompt="Dial Tone No Good" sqref="V1" xr:uid="{00000000-0002-0000-0500-000008000000}"/>
    <dataValidation allowBlank="1" showInputMessage="1" showErrorMessage="1" promptTitle="DTG" prompt="Dial Tone Good" sqref="U1" xr:uid="{00000000-0002-0000-0500-000009000000}"/>
    <dataValidation allowBlank="1" showInputMessage="1" showErrorMessage="1" promptTitle="RI" prompt="Reinsert" sqref="T1" xr:uid="{00000000-0002-0000-0500-00000A000000}"/>
    <dataValidation allowBlank="1" showInputMessage="1" showErrorMessage="1" promptTitle="NVI" prompt="New Voice Jack" sqref="S1" xr:uid="{00000000-0002-0000-0500-00000B000000}"/>
    <dataValidation allowBlank="1" showInputMessage="1" showErrorMessage="1" promptTitle="NDJ" prompt="New Data Jack" sqref="R1" xr:uid="{00000000-0002-0000-0500-00000C000000}"/>
    <dataValidation allowBlank="1" showInputMessage="1" showErrorMessage="1" promptTitle="NFI" prompt="New F Insert" sqref="Q1" xr:uid="{00000000-0002-0000-0500-00000D000000}"/>
    <dataValidation allowBlank="1" showInputMessage="1" showErrorMessage="1" promptTitle="NFP" prompt="New Face Plate" sqref="P1" xr:uid="{00000000-0002-0000-0500-00000E000000}"/>
    <dataValidation allowBlank="1" showDropDown="1" showInputMessage="1" showErrorMessage="1" promptTitle="RM BX" prompt="Remount Box" sqref="O1" xr:uid="{00000000-0002-0000-0500-00000F000000}"/>
  </dataValidations>
  <pageMargins left="0" right="0.5" top="0.5" bottom="0.75" header="0.25" footer="0.25"/>
  <pageSetup scale="94" orientation="landscape" r:id="rId1"/>
  <headerFooter alignWithMargins="0">
    <oddHeader>&amp;CDutch - Ten Broeck (BD)&amp;RDorm Jack Repairs Assessment 2017</oddHeader>
    <oddFooter>&amp;LCODES:&amp;C&amp;"Book Antiqua,Bold"Loose;  Missing;  Pushed IN;  Pulled OUT;  B=Broken; No Cxn = No Connection; Stuck = Item is stuck in jack
Page &amp;P of &amp;N&amp;RTen Broeck Hall</oddFooter>
  </headerFooter>
  <rowBreaks count="4" manualBreakCount="4">
    <brk id="37" max="11" man="1"/>
    <brk id="102" max="11" man="1"/>
    <brk id="169" max="11" man="1"/>
    <brk id="184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10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K4" sqref="K4"/>
    </sheetView>
  </sheetViews>
  <sheetFormatPr defaultRowHeight="21" customHeight="1" x14ac:dyDescent="0.25"/>
  <cols>
    <col min="1" max="1" width="5.75" style="34" bestFit="1" customWidth="1"/>
    <col min="2" max="2" width="10.25" style="11" bestFit="1" customWidth="1"/>
    <col min="3" max="3" width="9.25" style="11" bestFit="1" customWidth="1"/>
    <col min="4" max="4" width="7.75" style="11" customWidth="1"/>
    <col min="5" max="11" width="8.125" style="34" customWidth="1"/>
    <col min="12" max="13" width="9.625" style="34" customWidth="1"/>
    <col min="14" max="14" width="12.5" style="34" customWidth="1"/>
    <col min="15" max="15" width="5.625" style="11" customWidth="1"/>
    <col min="16" max="16" width="4.25" style="11" bestFit="1" customWidth="1"/>
    <col min="17" max="17" width="3.625" style="11" bestFit="1" customWidth="1"/>
    <col min="18" max="18" width="4.125" style="11" bestFit="1" customWidth="1"/>
    <col min="19" max="19" width="4" style="11" bestFit="1" customWidth="1"/>
    <col min="20" max="20" width="3.5" style="11" customWidth="1"/>
    <col min="21" max="21" width="4.375" style="11" bestFit="1" customWidth="1"/>
    <col min="22" max="22" width="4.125" style="11" customWidth="1"/>
    <col min="23" max="23" width="4.25" style="11" bestFit="1" customWidth="1"/>
    <col min="24" max="24" width="5.625" style="11" bestFit="1" customWidth="1"/>
    <col min="25" max="25" width="6.375" style="11" customWidth="1"/>
    <col min="26" max="16384" width="9" style="1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1370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64">
        <v>1</v>
      </c>
      <c r="B2" s="8" t="s">
        <v>1016</v>
      </c>
      <c r="C2" s="8" t="s">
        <v>336</v>
      </c>
      <c r="D2" s="8" t="s">
        <v>337</v>
      </c>
      <c r="E2" s="10"/>
      <c r="F2" s="10" t="s">
        <v>1369</v>
      </c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>YES</v>
      </c>
      <c r="N2" s="10" t="str">
        <f>IF(AND(ISBLANK(E2),ISBLANK(F2),ISBLANK(G2),ISBLANK(H2),ISBLANK(I2),ISBLANK(J2),ISBLANK(K2)),"","YES")</f>
        <v>YES</v>
      </c>
      <c r="O2" s="5"/>
      <c r="P2" s="5"/>
      <c r="Q2" s="5"/>
      <c r="R2" s="5"/>
      <c r="S2" s="5"/>
      <c r="T2" s="5"/>
      <c r="U2" s="5"/>
      <c r="V2" s="5"/>
      <c r="W2" s="5"/>
      <c r="X2" s="5"/>
      <c r="Y2" s="5">
        <v>1</v>
      </c>
    </row>
    <row r="3" spans="1:25" ht="21" customHeight="1" x14ac:dyDescent="0.25">
      <c r="A3" s="64">
        <v>1</v>
      </c>
      <c r="B3" s="8" t="s">
        <v>1016</v>
      </c>
      <c r="C3" s="8" t="s">
        <v>854</v>
      </c>
      <c r="D3" s="8" t="s">
        <v>353</v>
      </c>
      <c r="E3" s="10"/>
      <c r="F3" s="10"/>
      <c r="G3" s="10"/>
      <c r="H3" s="10"/>
      <c r="I3" s="10" t="s">
        <v>1375</v>
      </c>
      <c r="J3" s="10"/>
      <c r="K3" s="10"/>
      <c r="L3" s="9"/>
      <c r="M3" s="10" t="str">
        <f t="shared" ref="M3:M67" si="0">IF(AND(ISBLANK(E3),ISBLANK(F3),ISBLANK(G3),ISBLANK(H3),ISBLANK(I3),ISBLANK(J3)),"","YES")</f>
        <v>YES</v>
      </c>
      <c r="N3" s="10" t="str">
        <f t="shared" ref="N3:N67" si="1">IF(AND(ISBLANK(E3),ISBLANK(F3),ISBLANK(G3),ISBLANK(H3),ISBLANK(I3),ISBLANK(J3),ISBLANK(K3)),"","YES")</f>
        <v>YES</v>
      </c>
      <c r="O3" s="5"/>
      <c r="P3" s="5"/>
      <c r="Q3" s="5"/>
      <c r="R3" s="5"/>
      <c r="S3" s="5"/>
      <c r="T3" s="5"/>
      <c r="U3" s="5">
        <v>1</v>
      </c>
      <c r="V3" s="5"/>
      <c r="W3" s="5"/>
      <c r="X3" s="5">
        <v>1</v>
      </c>
      <c r="Y3" s="5"/>
    </row>
    <row r="4" spans="1:25" ht="21" customHeight="1" x14ac:dyDescent="0.25">
      <c r="A4" s="64">
        <v>1</v>
      </c>
      <c r="B4" s="8" t="s">
        <v>900</v>
      </c>
      <c r="C4" s="8" t="s">
        <v>336</v>
      </c>
      <c r="D4" s="8" t="s">
        <v>430</v>
      </c>
      <c r="E4" s="10"/>
      <c r="F4" s="10"/>
      <c r="G4" s="10"/>
      <c r="H4" s="10"/>
      <c r="I4" s="10" t="s">
        <v>1375</v>
      </c>
      <c r="J4" s="10"/>
      <c r="K4" s="10"/>
      <c r="L4" s="9"/>
      <c r="M4" s="10" t="str">
        <f t="shared" si="0"/>
        <v>YES</v>
      </c>
      <c r="N4" s="10" t="str">
        <f t="shared" si="1"/>
        <v>YES</v>
      </c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>
        <v>1</v>
      </c>
      <c r="Y4" s="5"/>
    </row>
    <row r="5" spans="1:25" ht="21" customHeight="1" x14ac:dyDescent="0.25">
      <c r="A5" s="64">
        <v>1</v>
      </c>
      <c r="B5" s="8" t="s">
        <v>900</v>
      </c>
      <c r="C5" s="8" t="s">
        <v>336</v>
      </c>
      <c r="D5" s="8" t="s">
        <v>368</v>
      </c>
      <c r="E5" s="10"/>
      <c r="F5" s="10"/>
      <c r="G5" s="10"/>
      <c r="H5" s="10"/>
      <c r="I5" s="10" t="s">
        <v>1375</v>
      </c>
      <c r="J5" s="10"/>
      <c r="K5" s="10"/>
      <c r="L5" s="9"/>
      <c r="M5" s="10" t="str">
        <f t="shared" si="0"/>
        <v>YES</v>
      </c>
      <c r="N5" s="10" t="str">
        <f t="shared" si="1"/>
        <v>YES</v>
      </c>
      <c r="O5" s="5"/>
      <c r="P5" s="5"/>
      <c r="Q5" s="5"/>
      <c r="R5" s="5"/>
      <c r="S5" s="5"/>
      <c r="T5" s="5"/>
      <c r="U5" s="5"/>
      <c r="V5" s="5"/>
      <c r="W5" s="5"/>
      <c r="X5" s="5">
        <v>1</v>
      </c>
      <c r="Y5" s="5"/>
    </row>
    <row r="6" spans="1:25" ht="21" customHeight="1" x14ac:dyDescent="0.25">
      <c r="A6" s="64">
        <v>1</v>
      </c>
      <c r="B6" s="8" t="s">
        <v>901</v>
      </c>
      <c r="C6" s="8" t="s">
        <v>336</v>
      </c>
      <c r="D6" s="8" t="s">
        <v>376</v>
      </c>
      <c r="E6" s="10"/>
      <c r="F6" s="10"/>
      <c r="G6" s="10"/>
      <c r="H6" s="10"/>
      <c r="I6" s="10" t="s">
        <v>1375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/>
      <c r="X6" s="5">
        <v>1</v>
      </c>
      <c r="Y6" s="5"/>
    </row>
    <row r="7" spans="1:25" ht="21" customHeight="1" x14ac:dyDescent="0.25">
      <c r="A7" s="64">
        <v>1</v>
      </c>
      <c r="B7" s="8" t="s">
        <v>978</v>
      </c>
      <c r="C7" s="8" t="s">
        <v>858</v>
      </c>
      <c r="D7" s="8" t="s">
        <v>389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64">
        <v>1</v>
      </c>
      <c r="B8" s="8" t="s">
        <v>978</v>
      </c>
      <c r="C8" s="8" t="s">
        <v>336</v>
      </c>
      <c r="D8" s="8" t="s">
        <v>403</v>
      </c>
      <c r="E8" s="10"/>
      <c r="F8" s="10"/>
      <c r="G8" s="10"/>
      <c r="H8" s="10"/>
      <c r="I8" s="10" t="s">
        <v>1375</v>
      </c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/>
      <c r="X8" s="5">
        <v>1</v>
      </c>
      <c r="Y8" s="5"/>
    </row>
    <row r="9" spans="1:25" ht="21" customHeight="1" x14ac:dyDescent="0.25">
      <c r="A9" s="64">
        <v>1</v>
      </c>
      <c r="B9" s="8" t="s">
        <v>894</v>
      </c>
      <c r="C9" s="8" t="s">
        <v>336</v>
      </c>
      <c r="D9" s="8" t="s">
        <v>431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64">
        <v>1</v>
      </c>
      <c r="B10" s="8" t="s">
        <v>895</v>
      </c>
      <c r="C10" s="8" t="s">
        <v>336</v>
      </c>
      <c r="D10" s="8" t="s">
        <v>416</v>
      </c>
      <c r="E10" s="10"/>
      <c r="F10" s="10"/>
      <c r="G10" s="10"/>
      <c r="H10" s="10"/>
      <c r="I10" s="10" t="s">
        <v>1375</v>
      </c>
      <c r="J10" s="10"/>
      <c r="K10" s="10"/>
      <c r="L10" s="9"/>
      <c r="M10" s="10" t="str">
        <f t="shared" si="0"/>
        <v>YES</v>
      </c>
      <c r="N10" s="10" t="str">
        <f t="shared" si="1"/>
        <v>YES</v>
      </c>
      <c r="O10" s="5"/>
      <c r="P10" s="5">
        <v>1</v>
      </c>
      <c r="Q10" s="5">
        <v>1</v>
      </c>
      <c r="R10" s="5">
        <v>1</v>
      </c>
      <c r="S10" s="5">
        <v>1</v>
      </c>
      <c r="T10" s="5"/>
      <c r="U10" s="5"/>
      <c r="V10" s="5"/>
      <c r="W10" s="5"/>
      <c r="X10" s="5">
        <v>1</v>
      </c>
      <c r="Y10" s="5"/>
    </row>
    <row r="11" spans="1:25" ht="21" customHeight="1" x14ac:dyDescent="0.25">
      <c r="A11" s="64">
        <v>1</v>
      </c>
      <c r="B11" s="8" t="s">
        <v>895</v>
      </c>
      <c r="C11" s="8" t="s">
        <v>336</v>
      </c>
      <c r="D11" s="8" t="s">
        <v>339</v>
      </c>
      <c r="E11" s="10"/>
      <c r="F11" s="10"/>
      <c r="G11" s="10"/>
      <c r="H11" s="10"/>
      <c r="I11" s="10" t="s">
        <v>1375</v>
      </c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/>
      <c r="R11" s="5"/>
      <c r="S11" s="5"/>
      <c r="T11" s="5"/>
      <c r="U11" s="5"/>
      <c r="V11" s="5"/>
      <c r="W11" s="5"/>
      <c r="X11" s="5">
        <v>1</v>
      </c>
      <c r="Y11" s="5"/>
    </row>
    <row r="12" spans="1:25" ht="21" customHeight="1" x14ac:dyDescent="0.25">
      <c r="A12" s="64">
        <v>1</v>
      </c>
      <c r="B12" s="8" t="s">
        <v>979</v>
      </c>
      <c r="C12" s="8" t="s">
        <v>873</v>
      </c>
      <c r="D12" s="8" t="s">
        <v>354</v>
      </c>
      <c r="E12" s="10"/>
      <c r="F12" s="10"/>
      <c r="G12" s="10"/>
      <c r="H12" s="10"/>
      <c r="I12" s="10"/>
      <c r="J12" s="10"/>
      <c r="K12" s="10"/>
      <c r="L12" s="9" t="s">
        <v>1390</v>
      </c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64">
        <v>1</v>
      </c>
      <c r="B13" s="8" t="s">
        <v>979</v>
      </c>
      <c r="C13" s="8" t="s">
        <v>336</v>
      </c>
      <c r="D13" s="8" t="s">
        <v>369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64">
        <v>1</v>
      </c>
      <c r="B14" s="8" t="s">
        <v>980</v>
      </c>
      <c r="C14" s="8" t="s">
        <v>336</v>
      </c>
      <c r="D14" s="8" t="s">
        <v>377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64">
        <v>1</v>
      </c>
      <c r="B15" s="8" t="s">
        <v>981</v>
      </c>
      <c r="C15" s="8" t="s">
        <v>336</v>
      </c>
      <c r="D15" s="8" t="s">
        <v>390</v>
      </c>
      <c r="E15" s="10"/>
      <c r="F15" s="10"/>
      <c r="G15" s="10"/>
      <c r="H15" s="10"/>
      <c r="I15" s="10" t="s">
        <v>1375</v>
      </c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</row>
    <row r="16" spans="1:25" ht="21" customHeight="1" x14ac:dyDescent="0.25">
      <c r="A16" s="64">
        <v>1</v>
      </c>
      <c r="B16" s="8" t="s">
        <v>982</v>
      </c>
      <c r="C16" s="8" t="s">
        <v>861</v>
      </c>
      <c r="D16" s="8" t="s">
        <v>404</v>
      </c>
      <c r="E16" s="10"/>
      <c r="F16" s="10"/>
      <c r="G16" s="10"/>
      <c r="H16" s="10"/>
      <c r="I16" s="10" t="s">
        <v>1375</v>
      </c>
      <c r="J16" s="10"/>
      <c r="K16" s="10"/>
      <c r="L16" s="9"/>
      <c r="M16" s="10" t="str">
        <f t="shared" si="0"/>
        <v>YES</v>
      </c>
      <c r="N16" s="10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>
        <v>1</v>
      </c>
      <c r="Y16" s="5"/>
    </row>
    <row r="17" spans="1:25" ht="21" customHeight="1" x14ac:dyDescent="0.25">
      <c r="A17" s="64">
        <v>1</v>
      </c>
      <c r="B17" s="8" t="s">
        <v>982</v>
      </c>
      <c r="C17" s="8" t="s">
        <v>336</v>
      </c>
      <c r="D17" s="8" t="s">
        <v>417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64">
        <v>1</v>
      </c>
      <c r="B18" s="8" t="s">
        <v>896</v>
      </c>
      <c r="C18" s="8" t="s">
        <v>336</v>
      </c>
      <c r="D18" s="8" t="s">
        <v>340</v>
      </c>
      <c r="E18" s="10"/>
      <c r="F18" s="10"/>
      <c r="G18" s="10"/>
      <c r="H18" s="10" t="s">
        <v>1368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>
        <v>1</v>
      </c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64">
        <v>1</v>
      </c>
      <c r="B19" s="8" t="s">
        <v>897</v>
      </c>
      <c r="C19" s="8" t="s">
        <v>336</v>
      </c>
      <c r="D19" s="8" t="s">
        <v>355</v>
      </c>
      <c r="E19" s="10"/>
      <c r="F19" s="10"/>
      <c r="G19" s="10"/>
      <c r="H19" s="10"/>
      <c r="I19" s="10" t="s">
        <v>1375</v>
      </c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</row>
    <row r="20" spans="1:25" ht="21" customHeight="1" x14ac:dyDescent="0.25">
      <c r="A20" s="64">
        <v>1</v>
      </c>
      <c r="B20" s="8" t="s">
        <v>983</v>
      </c>
      <c r="C20" s="8" t="s">
        <v>876</v>
      </c>
      <c r="D20" s="8" t="s">
        <v>378</v>
      </c>
      <c r="E20" s="10"/>
      <c r="F20" s="10"/>
      <c r="G20" s="10"/>
      <c r="H20" s="10"/>
      <c r="I20" s="10"/>
      <c r="J20" s="10"/>
      <c r="K20" s="10" t="s">
        <v>1377</v>
      </c>
      <c r="L20" s="9"/>
      <c r="M20" s="10" t="str">
        <f t="shared" si="0"/>
        <v/>
      </c>
      <c r="N20" s="10" t="str">
        <f t="shared" si="1"/>
        <v>YES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64">
        <v>1</v>
      </c>
      <c r="B21" s="8" t="s">
        <v>983</v>
      </c>
      <c r="C21" s="8" t="s">
        <v>336</v>
      </c>
      <c r="D21" s="8" t="s">
        <v>391</v>
      </c>
      <c r="E21" s="10"/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/>
      <c r="Q21" s="5"/>
      <c r="R21" s="5"/>
      <c r="S21" s="5">
        <v>1</v>
      </c>
      <c r="T21" s="5"/>
      <c r="U21" s="5"/>
      <c r="V21" s="5"/>
      <c r="W21" s="5"/>
      <c r="X21" s="5"/>
      <c r="Y21" s="5"/>
    </row>
    <row r="22" spans="1:25" ht="21" customHeight="1" x14ac:dyDescent="0.25">
      <c r="A22" s="64">
        <v>1</v>
      </c>
      <c r="B22" s="8" t="s">
        <v>984</v>
      </c>
      <c r="C22" s="8" t="s">
        <v>336</v>
      </c>
      <c r="D22" s="8" t="s">
        <v>437</v>
      </c>
      <c r="E22" s="10"/>
      <c r="F22" s="10"/>
      <c r="G22" s="10"/>
      <c r="H22" s="10" t="s">
        <v>1368</v>
      </c>
      <c r="I22" s="10"/>
      <c r="J22" s="10"/>
      <c r="K22" s="10"/>
      <c r="L22" s="9"/>
      <c r="M22" s="10" t="str">
        <f t="shared" si="0"/>
        <v>YES</v>
      </c>
      <c r="N22" s="10" t="str">
        <f t="shared" si="1"/>
        <v>YES</v>
      </c>
      <c r="O22" s="5"/>
      <c r="P22" s="5">
        <v>1</v>
      </c>
      <c r="Q22" s="5">
        <v>1</v>
      </c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64">
        <v>1</v>
      </c>
      <c r="B23" s="8" t="s">
        <v>984</v>
      </c>
      <c r="C23" s="8" t="s">
        <v>336</v>
      </c>
      <c r="D23" s="8" t="s">
        <v>341</v>
      </c>
      <c r="E23" s="10"/>
      <c r="F23" s="10"/>
      <c r="G23" s="10"/>
      <c r="H23" s="10"/>
      <c r="I23" s="10" t="s">
        <v>1375</v>
      </c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64">
        <v>1</v>
      </c>
      <c r="B24" s="8" t="s">
        <v>985</v>
      </c>
      <c r="C24" s="8" t="s">
        <v>336</v>
      </c>
      <c r="D24" s="8" t="s">
        <v>418</v>
      </c>
      <c r="E24" s="10"/>
      <c r="F24" s="10"/>
      <c r="G24" s="10"/>
      <c r="H24" s="10" t="s">
        <v>1366</v>
      </c>
      <c r="I24" s="10" t="s">
        <v>1375</v>
      </c>
      <c r="J24" s="10"/>
      <c r="K24" s="10"/>
      <c r="L24" s="9"/>
      <c r="M24" s="10" t="str">
        <f t="shared" si="0"/>
        <v>YES</v>
      </c>
      <c r="N24" s="10" t="str">
        <f t="shared" si="1"/>
        <v>YES</v>
      </c>
      <c r="O24" s="5"/>
      <c r="P24" s="5">
        <v>1</v>
      </c>
      <c r="Q24" s="5">
        <v>1</v>
      </c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64">
        <v>1</v>
      </c>
      <c r="B25" s="8" t="s">
        <v>986</v>
      </c>
      <c r="C25" s="8">
        <v>13738</v>
      </c>
      <c r="D25" s="8" t="s">
        <v>405</v>
      </c>
      <c r="E25" s="10"/>
      <c r="F25" s="10"/>
      <c r="G25" s="10"/>
      <c r="H25" s="10" t="s">
        <v>1366</v>
      </c>
      <c r="I25" s="10" t="s">
        <v>1375</v>
      </c>
      <c r="J25" s="10" t="s">
        <v>1375</v>
      </c>
      <c r="K25" s="10"/>
      <c r="L25" s="9"/>
      <c r="M25" s="10"/>
      <c r="N25" s="10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64">
        <v>2</v>
      </c>
      <c r="B26" s="8" t="s">
        <v>988</v>
      </c>
      <c r="C26" s="8" t="s">
        <v>336</v>
      </c>
      <c r="D26" s="8" t="s">
        <v>357</v>
      </c>
      <c r="E26" s="10"/>
      <c r="F26" s="10"/>
      <c r="G26" s="10"/>
      <c r="H26" s="10" t="s">
        <v>1368</v>
      </c>
      <c r="I26" s="10"/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/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ht="21" customHeight="1" x14ac:dyDescent="0.25">
      <c r="A27" s="64">
        <v>2</v>
      </c>
      <c r="B27" s="8" t="s">
        <v>988</v>
      </c>
      <c r="C27" s="8" t="s">
        <v>874</v>
      </c>
      <c r="D27" s="8" t="s">
        <v>379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64">
        <v>2</v>
      </c>
      <c r="B28" s="8" t="s">
        <v>902</v>
      </c>
      <c r="C28" s="8" t="s">
        <v>336</v>
      </c>
      <c r="D28" s="8" t="s">
        <v>393</v>
      </c>
      <c r="E28" s="10"/>
      <c r="F28" s="10"/>
      <c r="G28" s="10"/>
      <c r="H28" s="10"/>
      <c r="I28" s="10" t="s">
        <v>1375</v>
      </c>
      <c r="J28" s="10"/>
      <c r="K28" s="10"/>
      <c r="L28" s="9"/>
      <c r="M28" s="10" t="str">
        <f t="shared" si="0"/>
        <v>YES</v>
      </c>
      <c r="N28" s="10" t="str">
        <f t="shared" si="1"/>
        <v>YES</v>
      </c>
      <c r="O28" s="5"/>
      <c r="P28" s="5">
        <v>1</v>
      </c>
      <c r="Q28" s="5">
        <v>1</v>
      </c>
      <c r="R28" s="5">
        <v>1</v>
      </c>
      <c r="S28" s="5">
        <v>1</v>
      </c>
      <c r="T28" s="5"/>
      <c r="U28" s="5"/>
      <c r="V28" s="5"/>
      <c r="W28" s="5">
        <v>1</v>
      </c>
      <c r="X28" s="5"/>
      <c r="Y28" s="5"/>
    </row>
    <row r="29" spans="1:25" ht="21" customHeight="1" x14ac:dyDescent="0.25">
      <c r="A29" s="64">
        <v>2</v>
      </c>
      <c r="B29" s="8" t="s">
        <v>903</v>
      </c>
      <c r="C29" s="8" t="s">
        <v>336</v>
      </c>
      <c r="D29" s="8" t="s">
        <v>407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64">
        <v>2</v>
      </c>
      <c r="B30" s="8" t="s">
        <v>989</v>
      </c>
      <c r="C30" s="8" t="s">
        <v>336</v>
      </c>
      <c r="D30" s="8" t="s">
        <v>420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64">
        <v>2</v>
      </c>
      <c r="B31" s="8" t="s">
        <v>989</v>
      </c>
      <c r="C31" s="8" t="s">
        <v>862</v>
      </c>
      <c r="D31" s="8" t="s">
        <v>343</v>
      </c>
      <c r="E31" s="10"/>
      <c r="F31" s="10"/>
      <c r="G31" s="10"/>
      <c r="H31" s="10" t="s">
        <v>1368</v>
      </c>
      <c r="I31" s="10" t="s">
        <v>1366</v>
      </c>
      <c r="J31" s="10" t="s">
        <v>1366</v>
      </c>
      <c r="K31" s="10"/>
      <c r="L31" s="9"/>
      <c r="M31" s="10" t="str">
        <f t="shared" si="0"/>
        <v>YES</v>
      </c>
      <c r="N31" s="10" t="str">
        <f t="shared" si="1"/>
        <v>YES</v>
      </c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</row>
    <row r="32" spans="1:25" ht="21" customHeight="1" x14ac:dyDescent="0.25">
      <c r="A32" s="64">
        <v>2</v>
      </c>
      <c r="B32" s="8" t="s">
        <v>847</v>
      </c>
      <c r="C32" s="8" t="s">
        <v>336</v>
      </c>
      <c r="D32" s="8" t="s">
        <v>432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64">
        <v>2</v>
      </c>
      <c r="B33" s="8" t="s">
        <v>847</v>
      </c>
      <c r="C33" s="8" t="s">
        <v>336</v>
      </c>
      <c r="D33" s="8" t="s">
        <v>358</v>
      </c>
      <c r="E33" s="10" t="s">
        <v>1369</v>
      </c>
      <c r="F33" s="10"/>
      <c r="G33" s="10"/>
      <c r="H33" s="10"/>
      <c r="I33" s="10"/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64">
        <v>2</v>
      </c>
      <c r="B34" s="8" t="s">
        <v>917</v>
      </c>
      <c r="C34" s="8" t="s">
        <v>336</v>
      </c>
      <c r="D34" s="8" t="s">
        <v>371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64">
        <v>2</v>
      </c>
      <c r="B35" s="8" t="s">
        <v>990</v>
      </c>
      <c r="C35" s="8" t="s">
        <v>877</v>
      </c>
      <c r="D35" s="8" t="s">
        <v>380</v>
      </c>
      <c r="E35" s="10"/>
      <c r="F35" s="10"/>
      <c r="G35" s="10"/>
      <c r="H35" s="10"/>
      <c r="I35" s="10"/>
      <c r="J35" s="10"/>
      <c r="K35" s="10" t="s">
        <v>1377</v>
      </c>
      <c r="L35" s="9"/>
      <c r="M35" s="10" t="str">
        <f t="shared" si="0"/>
        <v/>
      </c>
      <c r="N35" s="10" t="str">
        <f t="shared" si="1"/>
        <v>YES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4">
        <v>2</v>
      </c>
      <c r="B36" s="8" t="s">
        <v>990</v>
      </c>
      <c r="C36" s="8" t="s">
        <v>336</v>
      </c>
      <c r="D36" s="8" t="s">
        <v>394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64">
        <v>2</v>
      </c>
      <c r="B37" s="8" t="s">
        <v>905</v>
      </c>
      <c r="C37" s="8" t="s">
        <v>336</v>
      </c>
      <c r="D37" s="8" t="s">
        <v>433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64">
        <v>2</v>
      </c>
      <c r="B38" s="8" t="s">
        <v>906</v>
      </c>
      <c r="C38" s="8" t="s">
        <v>336</v>
      </c>
      <c r="D38" s="8" t="s">
        <v>408</v>
      </c>
      <c r="E38" s="10"/>
      <c r="F38" s="10"/>
      <c r="G38" s="10"/>
      <c r="H38" s="10" t="s">
        <v>1368</v>
      </c>
      <c r="I38" s="10"/>
      <c r="J38" s="10"/>
      <c r="K38" s="10"/>
      <c r="L38" s="9"/>
      <c r="M38" s="10" t="str">
        <f t="shared" si="0"/>
        <v>YES</v>
      </c>
      <c r="N38" s="10" t="str">
        <f t="shared" si="1"/>
        <v>YES</v>
      </c>
      <c r="O38" s="5"/>
      <c r="P38" s="5"/>
      <c r="Q38" s="5"/>
      <c r="R38" s="5"/>
      <c r="S38" s="5"/>
      <c r="T38" s="5">
        <v>1</v>
      </c>
      <c r="U38" s="5"/>
      <c r="V38" s="5"/>
      <c r="W38" s="5"/>
      <c r="X38" s="5"/>
      <c r="Y38" s="5"/>
    </row>
    <row r="39" spans="1:25" ht="21" customHeight="1" x14ac:dyDescent="0.25">
      <c r="A39" s="64">
        <v>2</v>
      </c>
      <c r="B39" s="8" t="s">
        <v>906</v>
      </c>
      <c r="C39" s="8" t="s">
        <v>336</v>
      </c>
      <c r="D39" s="8" t="s">
        <v>421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64">
        <v>2</v>
      </c>
      <c r="B40" s="8" t="s">
        <v>991</v>
      </c>
      <c r="C40" s="8" t="s">
        <v>857</v>
      </c>
      <c r="D40" s="8" t="s">
        <v>344</v>
      </c>
      <c r="E40" s="10"/>
      <c r="F40" s="10"/>
      <c r="G40" s="10"/>
      <c r="H40" s="10" t="s">
        <v>1368</v>
      </c>
      <c r="I40" s="10"/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64">
        <v>2</v>
      </c>
      <c r="B41" s="8" t="s">
        <v>991</v>
      </c>
      <c r="C41" s="8" t="s">
        <v>336</v>
      </c>
      <c r="D41" s="8" t="s">
        <v>359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64">
        <v>2</v>
      </c>
      <c r="B42" s="8" t="s">
        <v>919</v>
      </c>
      <c r="C42" s="8" t="s">
        <v>336</v>
      </c>
      <c r="D42" s="8" t="s">
        <v>381</v>
      </c>
      <c r="E42" s="10" t="s">
        <v>1366</v>
      </c>
      <c r="F42" s="10"/>
      <c r="G42" s="10"/>
      <c r="H42" s="10"/>
      <c r="I42" s="10"/>
      <c r="J42" s="10"/>
      <c r="K42" s="10"/>
      <c r="L42" s="9"/>
      <c r="M42" s="10" t="str">
        <f t="shared" si="0"/>
        <v>YES</v>
      </c>
      <c r="N42" s="10" t="str">
        <f t="shared" si="1"/>
        <v>YES</v>
      </c>
      <c r="O42" s="5"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64">
        <v>2</v>
      </c>
      <c r="B43" s="8" t="s">
        <v>920</v>
      </c>
      <c r="C43" s="8" t="s">
        <v>336</v>
      </c>
      <c r="D43" s="8" t="s">
        <v>395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64">
        <v>2</v>
      </c>
      <c r="B44" s="8" t="s">
        <v>992</v>
      </c>
      <c r="C44" s="8" t="s">
        <v>870</v>
      </c>
      <c r="D44" s="8" t="s">
        <v>438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64">
        <v>2</v>
      </c>
      <c r="B45" s="8" t="s">
        <v>992</v>
      </c>
      <c r="C45" s="8" t="s">
        <v>336</v>
      </c>
      <c r="D45" s="8" t="s">
        <v>422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64">
        <v>2</v>
      </c>
      <c r="B46" s="8" t="s">
        <v>993</v>
      </c>
      <c r="C46" s="8" t="s">
        <v>336</v>
      </c>
      <c r="D46" s="8" t="s">
        <v>345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64">
        <v>2</v>
      </c>
      <c r="B47" s="8" t="s">
        <v>994</v>
      </c>
      <c r="C47" s="8" t="s">
        <v>336</v>
      </c>
      <c r="D47" s="8" t="s">
        <v>360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64">
        <v>2</v>
      </c>
      <c r="B48" s="8" t="s">
        <v>995</v>
      </c>
      <c r="C48" s="8" t="s">
        <v>875</v>
      </c>
      <c r="D48" s="8" t="s">
        <v>372</v>
      </c>
      <c r="E48" s="10"/>
      <c r="F48" s="10"/>
      <c r="G48" s="10"/>
      <c r="H48" s="10"/>
      <c r="I48" s="10"/>
      <c r="J48" s="10"/>
      <c r="K48" s="10" t="s">
        <v>1377</v>
      </c>
      <c r="L48" s="9"/>
      <c r="M48" s="10" t="str">
        <f t="shared" si="0"/>
        <v/>
      </c>
      <c r="N48" s="10" t="str">
        <f t="shared" si="1"/>
        <v>YES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64">
        <v>2</v>
      </c>
      <c r="B49" s="8" t="s">
        <v>995</v>
      </c>
      <c r="C49" s="8" t="s">
        <v>336</v>
      </c>
      <c r="D49" s="8" t="s">
        <v>382</v>
      </c>
      <c r="E49" s="10"/>
      <c r="F49" s="10"/>
      <c r="G49" s="10"/>
      <c r="H49" s="10" t="s">
        <v>1368</v>
      </c>
      <c r="I49" s="10"/>
      <c r="J49" s="10"/>
      <c r="K49" s="10"/>
      <c r="L49" s="9"/>
      <c r="M49" s="10" t="str">
        <f t="shared" si="0"/>
        <v>YES</v>
      </c>
      <c r="N49" s="10" t="str">
        <f t="shared" si="1"/>
        <v>YES</v>
      </c>
      <c r="O49" s="5"/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64">
        <v>2</v>
      </c>
      <c r="B50" s="8" t="s">
        <v>996</v>
      </c>
      <c r="C50" s="8" t="s">
        <v>336</v>
      </c>
      <c r="D50" s="8" t="s">
        <v>435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64">
        <v>2</v>
      </c>
      <c r="B51" s="8" t="s">
        <v>996</v>
      </c>
      <c r="C51" s="8" t="s">
        <v>336</v>
      </c>
      <c r="D51" s="8" t="s">
        <v>396</v>
      </c>
      <c r="E51" s="10"/>
      <c r="F51" s="10"/>
      <c r="G51" s="10"/>
      <c r="H51" s="10" t="s">
        <v>1368</v>
      </c>
      <c r="I51" s="10" t="s">
        <v>1368</v>
      </c>
      <c r="J51" s="10"/>
      <c r="K51" s="10"/>
      <c r="L51" s="9"/>
      <c r="M51" s="10" t="str">
        <f t="shared" si="0"/>
        <v>YES</v>
      </c>
      <c r="N51" s="10" t="str">
        <f t="shared" si="1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64">
        <v>2</v>
      </c>
      <c r="B52" s="8" t="s">
        <v>997</v>
      </c>
      <c r="C52" s="8" t="s">
        <v>336</v>
      </c>
      <c r="D52" s="8" t="s">
        <v>409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64">
        <v>2</v>
      </c>
      <c r="B53" s="8" t="s">
        <v>998</v>
      </c>
      <c r="C53" s="8" t="s">
        <v>336</v>
      </c>
      <c r="D53" s="8" t="s">
        <v>423</v>
      </c>
      <c r="E53" s="10"/>
      <c r="F53" s="10"/>
      <c r="G53" s="10"/>
      <c r="H53" s="10"/>
      <c r="I53" s="10" t="s">
        <v>1366</v>
      </c>
      <c r="J53" s="10"/>
      <c r="K53" s="10"/>
      <c r="L53" s="9"/>
      <c r="M53" s="10" t="str">
        <f t="shared" si="0"/>
        <v>YES</v>
      </c>
      <c r="N53" s="10" t="str">
        <f t="shared" si="1"/>
        <v>YES</v>
      </c>
      <c r="O53" s="5"/>
      <c r="P53" s="5"/>
      <c r="Q53" s="5"/>
      <c r="R53" s="5"/>
      <c r="S53" s="5"/>
      <c r="T53" s="5">
        <v>1</v>
      </c>
      <c r="U53" s="5"/>
      <c r="V53" s="5"/>
      <c r="W53" s="5"/>
      <c r="X53" s="5"/>
      <c r="Y53" s="5"/>
    </row>
    <row r="54" spans="1:25" ht="21" customHeight="1" x14ac:dyDescent="0.25">
      <c r="A54" s="64">
        <v>2</v>
      </c>
      <c r="B54" s="8" t="s">
        <v>998</v>
      </c>
      <c r="C54" s="8" t="s">
        <v>855</v>
      </c>
      <c r="D54" s="8" t="s">
        <v>346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64">
        <v>2</v>
      </c>
      <c r="B55" s="8" t="s">
        <v>999</v>
      </c>
      <c r="C55" s="8" t="s">
        <v>336</v>
      </c>
      <c r="D55" s="8" t="s">
        <v>361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64">
        <v>2</v>
      </c>
      <c r="B56" s="8" t="s">
        <v>1000</v>
      </c>
      <c r="C56" s="8" t="s">
        <v>336</v>
      </c>
      <c r="D56" s="8" t="s">
        <v>434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64">
        <v>2</v>
      </c>
      <c r="B57" s="8" t="s">
        <v>1000</v>
      </c>
      <c r="C57" s="8" t="s">
        <v>336</v>
      </c>
      <c r="D57" s="8" t="s">
        <v>383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64">
        <v>2</v>
      </c>
      <c r="B58" s="8" t="s">
        <v>1001</v>
      </c>
      <c r="C58" s="8" t="s">
        <v>336</v>
      </c>
      <c r="D58" s="8" t="s">
        <v>397</v>
      </c>
      <c r="E58" s="10" t="s">
        <v>1369</v>
      </c>
      <c r="F58" s="10"/>
      <c r="G58" s="10"/>
      <c r="H58" s="10"/>
      <c r="I58" s="10"/>
      <c r="J58" s="10"/>
      <c r="K58" s="10"/>
      <c r="L58" s="9"/>
      <c r="M58" s="10" t="str">
        <f t="shared" si="0"/>
        <v>YES</v>
      </c>
      <c r="N58" s="10" t="str">
        <f t="shared" si="1"/>
        <v>YES</v>
      </c>
      <c r="O58" s="5">
        <v>1</v>
      </c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64">
        <v>2</v>
      </c>
      <c r="B59" s="8" t="s">
        <v>1001</v>
      </c>
      <c r="C59" s="8" t="s">
        <v>864</v>
      </c>
      <c r="D59" s="8" t="s">
        <v>410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64">
        <v>2</v>
      </c>
      <c r="B60" s="8" t="s">
        <v>915</v>
      </c>
      <c r="C60" s="8" t="s">
        <v>336</v>
      </c>
      <c r="D60" s="8" t="s">
        <v>424</v>
      </c>
      <c r="E60" s="10"/>
      <c r="F60" s="10"/>
      <c r="G60" s="10"/>
      <c r="H60" s="10" t="s">
        <v>1366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64">
        <v>2</v>
      </c>
      <c r="B61" s="8" t="s">
        <v>916</v>
      </c>
      <c r="C61" s="8" t="s">
        <v>336</v>
      </c>
      <c r="D61" s="8" t="s">
        <v>347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64">
        <v>2</v>
      </c>
      <c r="B62" s="8" t="s">
        <v>325</v>
      </c>
      <c r="C62" s="8" t="s">
        <v>336</v>
      </c>
      <c r="D62" s="8" t="s">
        <v>362</v>
      </c>
      <c r="E62" s="10" t="s">
        <v>1369</v>
      </c>
      <c r="F62" s="10"/>
      <c r="G62" s="10"/>
      <c r="H62" s="10"/>
      <c r="I62" s="10"/>
      <c r="J62" s="10"/>
      <c r="K62" s="10"/>
      <c r="L62" s="9"/>
      <c r="M62" s="10" t="str">
        <f t="shared" si="0"/>
        <v>YES</v>
      </c>
      <c r="N62" s="10" t="str">
        <f t="shared" si="1"/>
        <v>YES</v>
      </c>
      <c r="O62" s="5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64">
        <v>2</v>
      </c>
      <c r="B63" s="8" t="s">
        <v>325</v>
      </c>
      <c r="C63" s="8" t="s">
        <v>336</v>
      </c>
      <c r="D63" s="8" t="s">
        <v>373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64">
        <v>3</v>
      </c>
      <c r="B64" s="8" t="s">
        <v>1002</v>
      </c>
      <c r="C64" s="8" t="s">
        <v>336</v>
      </c>
      <c r="D64" s="8" t="s">
        <v>384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64">
        <v>3</v>
      </c>
      <c r="B65" s="8" t="s">
        <v>1002</v>
      </c>
      <c r="C65" s="8" t="s">
        <v>871</v>
      </c>
      <c r="D65" s="8" t="s">
        <v>398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64">
        <v>3</v>
      </c>
      <c r="B66" s="8" t="s">
        <v>921</v>
      </c>
      <c r="C66" s="8" t="s">
        <v>336</v>
      </c>
      <c r="D66" s="8" t="s">
        <v>411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64">
        <v>3</v>
      </c>
      <c r="B67" s="8" t="s">
        <v>922</v>
      </c>
      <c r="C67" s="8" t="s">
        <v>336</v>
      </c>
      <c r="D67" s="8" t="s">
        <v>425</v>
      </c>
      <c r="E67" s="10"/>
      <c r="F67" s="10"/>
      <c r="G67" s="10"/>
      <c r="H67" s="10"/>
      <c r="I67" s="10" t="s">
        <v>1368</v>
      </c>
      <c r="J67" s="10"/>
      <c r="K67" s="10"/>
      <c r="L67" s="9"/>
      <c r="M67" s="10" t="str">
        <f t="shared" si="0"/>
        <v>YES</v>
      </c>
      <c r="N67" s="10" t="str">
        <f t="shared" si="1"/>
        <v>YES</v>
      </c>
      <c r="O67" s="5"/>
      <c r="P67" s="5"/>
      <c r="Q67" s="5"/>
      <c r="R67" s="5"/>
      <c r="S67" s="5"/>
      <c r="T67" s="5">
        <v>1</v>
      </c>
      <c r="U67" s="5"/>
      <c r="V67" s="5"/>
      <c r="W67" s="5"/>
      <c r="X67" s="5"/>
      <c r="Y67" s="5"/>
    </row>
    <row r="68" spans="1:25" ht="21" customHeight="1" x14ac:dyDescent="0.25">
      <c r="A68" s="64">
        <v>3</v>
      </c>
      <c r="B68" s="8" t="s">
        <v>1003</v>
      </c>
      <c r="C68" s="8" t="s">
        <v>336</v>
      </c>
      <c r="D68" s="8" t="s">
        <v>348</v>
      </c>
      <c r="E68" s="10"/>
      <c r="F68" s="10"/>
      <c r="G68" s="10"/>
      <c r="H68" s="10"/>
      <c r="I68" s="10"/>
      <c r="J68" s="10"/>
      <c r="K68" s="10"/>
      <c r="L68" s="9"/>
      <c r="M68" s="10" t="str">
        <f t="shared" ref="M68:M99" si="2">IF(AND(ISBLANK(E68),ISBLANK(F68),ISBLANK(G68),ISBLANK(H68),ISBLANK(I68),ISBLANK(J68)),"","YES")</f>
        <v/>
      </c>
      <c r="N68" s="10" t="str">
        <f t="shared" ref="N68:N99" si="3">IF(AND(ISBLANK(E68),ISBLANK(F68),ISBLANK(G68),ISBLANK(H68),ISBLANK(I68),ISBLANK(J68),ISBLANK(K68)),"","YES")</f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64">
        <v>3</v>
      </c>
      <c r="B69" s="8" t="s">
        <v>1003</v>
      </c>
      <c r="C69" s="8" t="s">
        <v>859</v>
      </c>
      <c r="D69" s="8" t="s">
        <v>363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64">
        <v>3</v>
      </c>
      <c r="B70" s="8" t="s">
        <v>848</v>
      </c>
      <c r="C70" s="8" t="s">
        <v>336</v>
      </c>
      <c r="D70" s="8" t="s">
        <v>436</v>
      </c>
      <c r="E70" s="10"/>
      <c r="F70" s="10"/>
      <c r="G70" s="10"/>
      <c r="H70" s="10" t="s">
        <v>1368</v>
      </c>
      <c r="I70" s="10"/>
      <c r="J70" s="10"/>
      <c r="K70" s="10"/>
      <c r="L70" s="9"/>
      <c r="M70" s="10" t="str">
        <f t="shared" si="2"/>
        <v>YES</v>
      </c>
      <c r="N70" s="10" t="str">
        <f t="shared" si="3"/>
        <v>YES</v>
      </c>
      <c r="O70" s="5"/>
      <c r="P70" s="5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ht="21" customHeight="1" x14ac:dyDescent="0.25">
      <c r="A71" s="64">
        <v>3</v>
      </c>
      <c r="B71" s="8" t="s">
        <v>848</v>
      </c>
      <c r="C71" s="8" t="s">
        <v>336</v>
      </c>
      <c r="D71" s="8" t="s">
        <v>385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64">
        <v>3</v>
      </c>
      <c r="B72" s="8" t="s">
        <v>924</v>
      </c>
      <c r="C72" s="8" t="s">
        <v>336</v>
      </c>
      <c r="D72" s="8" t="s">
        <v>399</v>
      </c>
      <c r="E72" s="10"/>
      <c r="F72" s="10"/>
      <c r="G72" s="10"/>
      <c r="H72" s="10" t="s">
        <v>1376</v>
      </c>
      <c r="I72" s="10"/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5"/>
      <c r="Q72" s="5"/>
      <c r="R72" s="5"/>
      <c r="S72" s="5"/>
      <c r="T72" s="5">
        <v>1</v>
      </c>
      <c r="U72" s="5"/>
      <c r="V72" s="5"/>
      <c r="W72" s="5"/>
      <c r="X72" s="5"/>
      <c r="Y72" s="5"/>
    </row>
    <row r="73" spans="1:25" ht="21" customHeight="1" x14ac:dyDescent="0.25">
      <c r="A73" s="64">
        <v>3</v>
      </c>
      <c r="B73" s="8" t="s">
        <v>1004</v>
      </c>
      <c r="C73" s="8" t="s">
        <v>872</v>
      </c>
      <c r="D73" s="8" t="s">
        <v>412</v>
      </c>
      <c r="E73" s="10"/>
      <c r="F73" s="10"/>
      <c r="G73" s="10"/>
      <c r="H73" s="10" t="s">
        <v>1368</v>
      </c>
      <c r="I73" s="10" t="s">
        <v>1368</v>
      </c>
      <c r="J73" s="10"/>
      <c r="K73" s="10"/>
      <c r="L73" s="9"/>
      <c r="M73" s="10" t="str">
        <f t="shared" si="2"/>
        <v>YES</v>
      </c>
      <c r="N73" s="10" t="str">
        <f t="shared" si="3"/>
        <v>YES</v>
      </c>
      <c r="O73" s="5"/>
      <c r="P73" s="5"/>
      <c r="Q73" s="5"/>
      <c r="R73" s="5"/>
      <c r="S73" s="5"/>
      <c r="T73" s="5">
        <v>1</v>
      </c>
      <c r="U73" s="5"/>
      <c r="V73" s="5"/>
      <c r="W73" s="5"/>
      <c r="X73" s="5"/>
      <c r="Y73" s="5"/>
    </row>
    <row r="74" spans="1:25" ht="21" customHeight="1" x14ac:dyDescent="0.25">
      <c r="A74" s="64">
        <v>3</v>
      </c>
      <c r="B74" s="8" t="s">
        <v>1004</v>
      </c>
      <c r="C74" s="8" t="s">
        <v>336</v>
      </c>
      <c r="D74" s="8" t="s">
        <v>426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64">
        <v>3</v>
      </c>
      <c r="B75" s="8" t="s">
        <v>926</v>
      </c>
      <c r="C75" s="8" t="s">
        <v>336</v>
      </c>
      <c r="D75" s="8" t="s">
        <v>439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64">
        <v>3</v>
      </c>
      <c r="B76" s="8" t="s">
        <v>927</v>
      </c>
      <c r="C76" s="8" t="s">
        <v>336</v>
      </c>
      <c r="D76" s="8" t="s">
        <v>349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64">
        <v>3</v>
      </c>
      <c r="B77" s="8" t="s">
        <v>927</v>
      </c>
      <c r="C77" s="8" t="s">
        <v>336</v>
      </c>
      <c r="D77" s="8" t="s">
        <v>364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64">
        <v>3</v>
      </c>
      <c r="B78" s="8" t="s">
        <v>1005</v>
      </c>
      <c r="C78" s="8" t="s">
        <v>863</v>
      </c>
      <c r="D78" s="8" t="s">
        <v>374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64">
        <v>3</v>
      </c>
      <c r="B79" s="8" t="s">
        <v>1005</v>
      </c>
      <c r="C79" s="8" t="s">
        <v>336</v>
      </c>
      <c r="D79" s="8" t="s">
        <v>386</v>
      </c>
      <c r="E79" s="10"/>
      <c r="F79" s="10"/>
      <c r="G79" s="10"/>
      <c r="H79" s="10"/>
      <c r="I79" s="10" t="s">
        <v>1368</v>
      </c>
      <c r="J79" s="10"/>
      <c r="K79" s="10"/>
      <c r="L79" s="9"/>
      <c r="M79" s="10" t="str">
        <f t="shared" si="2"/>
        <v>YES</v>
      </c>
      <c r="N79" s="10" t="str">
        <f t="shared" si="3"/>
        <v>YES</v>
      </c>
      <c r="O79" s="5"/>
      <c r="P79" s="5"/>
      <c r="Q79" s="5"/>
      <c r="R79" s="5"/>
      <c r="S79" s="5"/>
      <c r="T79" s="5">
        <v>1</v>
      </c>
      <c r="U79" s="5"/>
      <c r="V79" s="5"/>
      <c r="W79" s="5"/>
      <c r="X79" s="5"/>
      <c r="Y79" s="5"/>
    </row>
    <row r="80" spans="1:25" ht="21" customHeight="1" x14ac:dyDescent="0.25">
      <c r="A80" s="64">
        <v>3</v>
      </c>
      <c r="B80" s="8" t="s">
        <v>929</v>
      </c>
      <c r="C80" s="8" t="s">
        <v>336</v>
      </c>
      <c r="D80" s="8" t="s">
        <v>400</v>
      </c>
      <c r="E80" s="10"/>
      <c r="F80" s="10"/>
      <c r="G80" s="10"/>
      <c r="H80" s="10" t="s">
        <v>1366</v>
      </c>
      <c r="I80" s="10"/>
      <c r="J80" s="10"/>
      <c r="K80" s="10"/>
      <c r="L80" s="9"/>
      <c r="M80" s="10" t="str">
        <f t="shared" si="2"/>
        <v>YES</v>
      </c>
      <c r="N80" s="10" t="str">
        <f t="shared" si="3"/>
        <v>YES</v>
      </c>
      <c r="O80" s="5"/>
      <c r="P80" s="5"/>
      <c r="Q80" s="5"/>
      <c r="R80" s="5"/>
      <c r="S80" s="5"/>
      <c r="T80" s="5">
        <v>1</v>
      </c>
      <c r="U80" s="5"/>
      <c r="V80" s="5"/>
      <c r="W80" s="5"/>
      <c r="X80" s="5"/>
      <c r="Y80" s="5"/>
    </row>
    <row r="81" spans="1:25" ht="21" customHeight="1" x14ac:dyDescent="0.25">
      <c r="A81" s="64">
        <v>3</v>
      </c>
      <c r="B81" s="8" t="s">
        <v>930</v>
      </c>
      <c r="C81" s="8" t="s">
        <v>336</v>
      </c>
      <c r="D81" s="8" t="s">
        <v>413</v>
      </c>
      <c r="E81" s="10"/>
      <c r="F81" s="10"/>
      <c r="G81" s="10"/>
      <c r="H81" s="10" t="s">
        <v>1366</v>
      </c>
      <c r="I81" s="10"/>
      <c r="J81" s="10"/>
      <c r="K81" s="10"/>
      <c r="L81" s="9"/>
      <c r="M81" s="10" t="str">
        <f t="shared" si="2"/>
        <v>YES</v>
      </c>
      <c r="N81" s="10" t="str">
        <f t="shared" si="3"/>
        <v>YES</v>
      </c>
      <c r="O81" s="5"/>
      <c r="P81" s="5"/>
      <c r="Q81" s="5"/>
      <c r="R81" s="5"/>
      <c r="S81" s="5"/>
      <c r="T81" s="5">
        <v>1</v>
      </c>
      <c r="U81" s="5"/>
      <c r="V81" s="5"/>
      <c r="W81" s="5"/>
      <c r="X81" s="5"/>
      <c r="Y81" s="5"/>
    </row>
    <row r="82" spans="1:25" ht="21" customHeight="1" x14ac:dyDescent="0.25">
      <c r="A82" s="64">
        <v>3</v>
      </c>
      <c r="B82" s="8" t="s">
        <v>1006</v>
      </c>
      <c r="C82" s="8" t="s">
        <v>865</v>
      </c>
      <c r="D82" s="8" t="s">
        <v>427</v>
      </c>
      <c r="E82" s="10"/>
      <c r="F82" s="10"/>
      <c r="G82" s="10"/>
      <c r="H82" s="10"/>
      <c r="I82" s="10" t="s">
        <v>1375</v>
      </c>
      <c r="J82" s="10"/>
      <c r="K82" s="10" t="s">
        <v>1377</v>
      </c>
      <c r="L82" s="9"/>
      <c r="M82" s="10" t="str">
        <f t="shared" si="2"/>
        <v>YES</v>
      </c>
      <c r="N82" s="10" t="str">
        <f t="shared" si="3"/>
        <v>YES</v>
      </c>
      <c r="O82" s="5"/>
      <c r="P82" s="5"/>
      <c r="Q82" s="5"/>
      <c r="R82" s="5"/>
      <c r="S82" s="5"/>
      <c r="T82" s="5"/>
      <c r="U82" s="5"/>
      <c r="V82" s="5"/>
      <c r="W82" s="5">
        <v>1</v>
      </c>
      <c r="X82" s="5"/>
      <c r="Y82" s="5"/>
    </row>
    <row r="83" spans="1:25" ht="21" customHeight="1" x14ac:dyDescent="0.25">
      <c r="A83" s="64">
        <v>3</v>
      </c>
      <c r="B83" s="8" t="s">
        <v>1006</v>
      </c>
      <c r="C83" s="8" t="s">
        <v>336</v>
      </c>
      <c r="D83" s="8" t="s">
        <v>350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64">
        <v>3</v>
      </c>
      <c r="B84" s="8" t="s">
        <v>1007</v>
      </c>
      <c r="C84" s="8" t="s">
        <v>336</v>
      </c>
      <c r="D84" s="8" t="s">
        <v>365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64">
        <v>3</v>
      </c>
      <c r="B85" s="8" t="s">
        <v>1008</v>
      </c>
      <c r="C85" s="8" t="s">
        <v>336</v>
      </c>
      <c r="D85" s="8" t="s">
        <v>387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/>
      <c r="R85" s="5"/>
      <c r="S85" s="5"/>
      <c r="T85" s="5">
        <v>1</v>
      </c>
      <c r="U85" s="5"/>
      <c r="V85" s="5"/>
      <c r="W85" s="5"/>
      <c r="X85" s="5"/>
      <c r="Y85" s="5"/>
    </row>
    <row r="86" spans="1:25" ht="21" customHeight="1" x14ac:dyDescent="0.25">
      <c r="A86" s="64">
        <v>3</v>
      </c>
      <c r="B86" s="8" t="s">
        <v>1009</v>
      </c>
      <c r="C86" s="8" t="s">
        <v>856</v>
      </c>
      <c r="D86" s="8" t="s">
        <v>401</v>
      </c>
      <c r="E86" s="10" t="s">
        <v>1366</v>
      </c>
      <c r="F86" s="10"/>
      <c r="G86" s="10"/>
      <c r="H86" s="10" t="s">
        <v>1366</v>
      </c>
      <c r="I86" s="10" t="s">
        <v>1366</v>
      </c>
      <c r="J86" s="10" t="s">
        <v>1366</v>
      </c>
      <c r="K86" s="10"/>
      <c r="L86" s="9"/>
      <c r="M86" s="10" t="str">
        <f t="shared" si="2"/>
        <v>YES</v>
      </c>
      <c r="N86" s="10" t="str">
        <f t="shared" si="3"/>
        <v>YES</v>
      </c>
      <c r="O86" s="5">
        <v>1</v>
      </c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64">
        <v>3</v>
      </c>
      <c r="B87" s="8" t="s">
        <v>1009</v>
      </c>
      <c r="C87" s="8" t="s">
        <v>336</v>
      </c>
      <c r="D87" s="8" t="s">
        <v>414</v>
      </c>
      <c r="E87" s="10"/>
      <c r="F87" s="10"/>
      <c r="G87" s="10"/>
      <c r="H87" s="10" t="s">
        <v>1368</v>
      </c>
      <c r="I87" s="10" t="s">
        <v>1368</v>
      </c>
      <c r="J87" s="10"/>
      <c r="K87" s="10"/>
      <c r="L87" s="9"/>
      <c r="M87" s="10" t="str">
        <f t="shared" si="2"/>
        <v>YES</v>
      </c>
      <c r="N87" s="10" t="str">
        <f t="shared" si="3"/>
        <v>YES</v>
      </c>
      <c r="O87" s="5"/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64">
        <v>3</v>
      </c>
      <c r="B88" s="8" t="s">
        <v>1010</v>
      </c>
      <c r="C88" s="8" t="s">
        <v>336</v>
      </c>
      <c r="D88" s="8" t="s">
        <v>440</v>
      </c>
      <c r="E88" s="10" t="s">
        <v>1369</v>
      </c>
      <c r="F88" s="10"/>
      <c r="G88" s="10"/>
      <c r="H88" s="10"/>
      <c r="I88" s="10"/>
      <c r="J88" s="10"/>
      <c r="K88" s="10"/>
      <c r="L88" s="9"/>
      <c r="M88" s="10" t="str">
        <f t="shared" si="2"/>
        <v>YES</v>
      </c>
      <c r="N88" s="10" t="str">
        <f t="shared" si="3"/>
        <v>YES</v>
      </c>
      <c r="O88" s="5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64">
        <v>3</v>
      </c>
      <c r="B89" s="8" t="s">
        <v>1010</v>
      </c>
      <c r="C89" s="8" t="s">
        <v>336</v>
      </c>
      <c r="D89" s="8" t="s">
        <v>428</v>
      </c>
      <c r="E89" s="10" t="s">
        <v>1369</v>
      </c>
      <c r="F89" s="10"/>
      <c r="G89" s="10"/>
      <c r="H89" s="10"/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64">
        <v>3</v>
      </c>
      <c r="B90" s="8" t="s">
        <v>1011</v>
      </c>
      <c r="C90" s="8" t="s">
        <v>336</v>
      </c>
      <c r="D90" s="8" t="s">
        <v>351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64">
        <v>3</v>
      </c>
      <c r="B91" s="8" t="s">
        <v>1012</v>
      </c>
      <c r="C91" s="8" t="s">
        <v>336</v>
      </c>
      <c r="D91" s="8" t="s">
        <v>366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64">
        <v>3</v>
      </c>
      <c r="B92" s="8" t="s">
        <v>1012</v>
      </c>
      <c r="C92" s="8" t="s">
        <v>860</v>
      </c>
      <c r="D92" s="8" t="s">
        <v>375</v>
      </c>
      <c r="E92" s="10"/>
      <c r="F92" s="10"/>
      <c r="G92" s="10"/>
      <c r="H92" s="10"/>
      <c r="I92" s="10"/>
      <c r="J92" s="10" t="s">
        <v>1368</v>
      </c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ht="21" customHeight="1" x14ac:dyDescent="0.25">
      <c r="A93" s="64">
        <v>3</v>
      </c>
      <c r="B93" s="8" t="s">
        <v>1013</v>
      </c>
      <c r="C93" s="8" t="s">
        <v>336</v>
      </c>
      <c r="D93" s="8" t="s">
        <v>388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64">
        <v>3</v>
      </c>
      <c r="B94" s="8" t="s">
        <v>1014</v>
      </c>
      <c r="C94" s="8" t="s">
        <v>336</v>
      </c>
      <c r="D94" s="8" t="s">
        <v>441</v>
      </c>
      <c r="E94" s="10"/>
      <c r="F94" s="10"/>
      <c r="G94" s="10"/>
      <c r="H94" s="10"/>
      <c r="I94" s="10"/>
      <c r="J94" s="10"/>
      <c r="K94" s="10"/>
      <c r="L94" s="9" t="s">
        <v>1391</v>
      </c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64">
        <v>3</v>
      </c>
      <c r="B95" s="8" t="s">
        <v>1014</v>
      </c>
      <c r="C95" s="8" t="s">
        <v>336</v>
      </c>
      <c r="D95" s="8" t="s">
        <v>402</v>
      </c>
      <c r="E95" s="10"/>
      <c r="F95" s="10"/>
      <c r="G95" s="10"/>
      <c r="H95" s="10"/>
      <c r="I95" s="10"/>
      <c r="J95" s="10"/>
      <c r="K95" s="10"/>
      <c r="L95" s="9" t="s">
        <v>1391</v>
      </c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64">
        <v>3</v>
      </c>
      <c r="B96" s="8" t="s">
        <v>1015</v>
      </c>
      <c r="C96" s="8" t="s">
        <v>336</v>
      </c>
      <c r="D96" s="8" t="s">
        <v>415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64">
        <v>3</v>
      </c>
      <c r="B97" s="8" t="s">
        <v>1015</v>
      </c>
      <c r="C97" s="8" t="s">
        <v>866</v>
      </c>
      <c r="D97" s="8" t="s">
        <v>429</v>
      </c>
      <c r="E97" s="10"/>
      <c r="F97" s="10"/>
      <c r="G97" s="10"/>
      <c r="H97" s="10"/>
      <c r="I97" s="10"/>
      <c r="J97" s="10"/>
      <c r="K97" s="10" t="s">
        <v>1377</v>
      </c>
      <c r="L97" s="9"/>
      <c r="M97" s="10" t="str">
        <f t="shared" si="2"/>
        <v/>
      </c>
      <c r="N97" s="10" t="str">
        <f t="shared" si="3"/>
        <v>YES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64">
        <v>3</v>
      </c>
      <c r="B98" s="8" t="s">
        <v>931</v>
      </c>
      <c r="C98" s="8" t="s">
        <v>336</v>
      </c>
      <c r="D98" s="8" t="s">
        <v>352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25">
      <c r="A99" s="64">
        <v>3</v>
      </c>
      <c r="B99" s="8" t="s">
        <v>932</v>
      </c>
      <c r="C99" s="8" t="s">
        <v>336</v>
      </c>
      <c r="D99" s="8" t="s">
        <v>367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3">
      <c r="A100" s="58">
        <f>SUBTOTAL(103,A2:A99)</f>
        <v>98</v>
      </c>
      <c r="B100" s="52"/>
      <c r="C100" s="53"/>
      <c r="D100" s="54"/>
      <c r="E100" s="51">
        <f>COUNTA(E2:E99)</f>
        <v>7</v>
      </c>
      <c r="F100" s="51">
        <f t="shared" ref="F100:L100" si="4">COUNTA(F2:F99)</f>
        <v>1</v>
      </c>
      <c r="G100" s="51">
        <f t="shared" si="4"/>
        <v>0</v>
      </c>
      <c r="H100" s="51">
        <f t="shared" si="4"/>
        <v>20</v>
      </c>
      <c r="I100" s="51">
        <f t="shared" si="4"/>
        <v>23</v>
      </c>
      <c r="J100" s="51">
        <f>COUNTA(J2:J99)</f>
        <v>4</v>
      </c>
      <c r="K100" s="51">
        <f t="shared" si="4"/>
        <v>5</v>
      </c>
      <c r="L100" s="51">
        <f t="shared" si="4"/>
        <v>3</v>
      </c>
      <c r="M100" s="51">
        <f>COUNTIF(M2:M99,"YES")</f>
        <v>43</v>
      </c>
      <c r="N100" s="51">
        <f>COUNTIF(N2:N99,"YES")</f>
        <v>47</v>
      </c>
      <c r="O100" s="51">
        <f>SUM(O2:O99)</f>
        <v>6</v>
      </c>
      <c r="P100" s="51">
        <f t="shared" ref="P100:Y100" si="5">SUM(P2:P99)</f>
        <v>9</v>
      </c>
      <c r="Q100" s="51">
        <f t="shared" si="5"/>
        <v>6</v>
      </c>
      <c r="R100" s="51">
        <f t="shared" si="5"/>
        <v>3</v>
      </c>
      <c r="S100" s="51">
        <f t="shared" si="5"/>
        <v>4</v>
      </c>
      <c r="T100" s="51">
        <f t="shared" si="5"/>
        <v>15</v>
      </c>
      <c r="U100" s="51">
        <f t="shared" si="5"/>
        <v>2</v>
      </c>
      <c r="V100" s="51">
        <f t="shared" si="5"/>
        <v>0</v>
      </c>
      <c r="W100" s="51">
        <f t="shared" si="5"/>
        <v>2</v>
      </c>
      <c r="X100" s="51">
        <f t="shared" si="5"/>
        <v>10</v>
      </c>
      <c r="Y100" s="51">
        <f t="shared" si="5"/>
        <v>1</v>
      </c>
    </row>
    <row r="101" spans="1:25" ht="21" customHeight="1" x14ac:dyDescent="0.3">
      <c r="A101" s="125"/>
      <c r="B101" s="48"/>
      <c r="C101" s="143"/>
      <c r="D101" s="48" t="s">
        <v>1375</v>
      </c>
      <c r="E101" s="144"/>
      <c r="F101" s="145"/>
      <c r="G101" s="144"/>
      <c r="H101" s="51">
        <f>COUNTIF(H2:H99,"No Cxn")</f>
        <v>0</v>
      </c>
      <c r="I101" s="51">
        <f t="shared" ref="I101:J101" si="6">COUNTIF(I2:I99,"No Cxn")</f>
        <v>15</v>
      </c>
      <c r="J101" s="51">
        <f t="shared" si="6"/>
        <v>1</v>
      </c>
      <c r="K101" s="144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1376</v>
      </c>
      <c r="E102" s="144"/>
      <c r="F102" s="145"/>
      <c r="G102" s="144"/>
      <c r="H102" s="51">
        <f>COUNTIF(H2:H99,"Stuck")</f>
        <v>1</v>
      </c>
      <c r="I102" s="51">
        <f t="shared" ref="I102:J102" si="7">COUNTIF(I2:I99,"Stuck")</f>
        <v>0</v>
      </c>
      <c r="J102" s="51">
        <f t="shared" si="7"/>
        <v>0</v>
      </c>
      <c r="K102" s="144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3">
      <c r="A103" s="125"/>
      <c r="B103" s="48"/>
      <c r="C103" s="143"/>
      <c r="D103" s="48" t="s">
        <v>1368</v>
      </c>
      <c r="E103" s="51">
        <f>COUNTIF(E2:E99,"In")</f>
        <v>0</v>
      </c>
      <c r="F103" s="144"/>
      <c r="G103" s="144"/>
      <c r="H103" s="51">
        <f>COUNTIF(H2:H99,"In")</f>
        <v>13</v>
      </c>
      <c r="I103" s="51">
        <f>COUNTIF(I2:I99,"In")</f>
        <v>5</v>
      </c>
      <c r="J103" s="51">
        <f>COUNTIF(J2:J99,"In")</f>
        <v>1</v>
      </c>
      <c r="K103" s="144"/>
      <c r="L103" s="10"/>
      <c r="M103" s="10"/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5"/>
      <c r="B104" s="48"/>
      <c r="C104" s="143"/>
      <c r="D104" s="48" t="s">
        <v>1366</v>
      </c>
      <c r="E104" s="51">
        <f>COUNTIF(E2:E100,"Out")</f>
        <v>2</v>
      </c>
      <c r="F104" s="145"/>
      <c r="G104" s="144"/>
      <c r="H104" s="51">
        <f>COUNTIF(H2:H100,"Out")</f>
        <v>6</v>
      </c>
      <c r="I104" s="51">
        <f>COUNTIF(I2:I100,"Out")</f>
        <v>3</v>
      </c>
      <c r="J104" s="51">
        <f>COUNTIF(J2:J100,"Out")</f>
        <v>2</v>
      </c>
      <c r="K104" s="144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3">
      <c r="A105" s="125"/>
      <c r="B105" s="48"/>
      <c r="C105" s="143"/>
      <c r="D105" s="48" t="s">
        <v>1377</v>
      </c>
      <c r="E105" s="144"/>
      <c r="F105" s="144"/>
      <c r="G105" s="144"/>
      <c r="H105" s="144"/>
      <c r="I105" s="144"/>
      <c r="J105" s="144"/>
      <c r="K105" s="151">
        <f>COUNTIF(K1:K99,"Replaced")</f>
        <v>5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3">
      <c r="A106" s="125"/>
      <c r="B106" s="48"/>
      <c r="C106" s="143"/>
      <c r="D106" s="48" t="s">
        <v>1369</v>
      </c>
      <c r="E106" s="51">
        <f>COUNTIF(E2:E99,"Loose")</f>
        <v>5</v>
      </c>
      <c r="F106" s="51">
        <f>COUNTIF(F2:F99,"Loose")</f>
        <v>1</v>
      </c>
      <c r="G106" s="51">
        <f>COUNTIF(G2:G99,"Loose")</f>
        <v>0</v>
      </c>
      <c r="H106" s="144"/>
      <c r="I106" s="144"/>
      <c r="J106" s="144"/>
      <c r="K106" s="144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3">
      <c r="A107" s="125"/>
      <c r="B107" s="48"/>
      <c r="C107" s="143"/>
      <c r="D107" s="48" t="s">
        <v>1365</v>
      </c>
      <c r="E107" s="144"/>
      <c r="F107" s="51">
        <f>COUNTIF(F2:F99,"Missing")</f>
        <v>0</v>
      </c>
      <c r="G107" s="51">
        <f>COUNTIF(G2:G99,"Missing")</f>
        <v>0</v>
      </c>
      <c r="H107" s="144"/>
      <c r="I107" s="144"/>
      <c r="J107" s="144"/>
      <c r="K107" s="51">
        <f>COUNTIF(K2:K99,"Missing")</f>
        <v>0</v>
      </c>
    </row>
    <row r="108" spans="1:25" ht="21" customHeight="1" x14ac:dyDescent="0.25">
      <c r="A108" s="66"/>
      <c r="D108" s="48" t="s">
        <v>1367</v>
      </c>
      <c r="E108" s="144"/>
      <c r="F108" s="51">
        <f>COUNTIF(F2:F99,"Broken")</f>
        <v>0</v>
      </c>
      <c r="G108" s="144"/>
      <c r="H108" s="144"/>
      <c r="I108" s="144"/>
      <c r="J108" s="144"/>
      <c r="K108" s="51">
        <f>COUNTIF(K2:K99,"Broken")</f>
        <v>0</v>
      </c>
    </row>
    <row r="109" spans="1:25" ht="21" customHeight="1" x14ac:dyDescent="0.3">
      <c r="A109" s="67" t="s">
        <v>976</v>
      </c>
    </row>
    <row r="110" spans="1:25" ht="21" customHeight="1" x14ac:dyDescent="0.25">
      <c r="A110" s="64">
        <v>1</v>
      </c>
      <c r="B110" s="8" t="s">
        <v>869</v>
      </c>
      <c r="C110" s="8" t="s">
        <v>867</v>
      </c>
      <c r="D110" s="8" t="s">
        <v>868</v>
      </c>
      <c r="E110" s="10"/>
      <c r="F110" s="10"/>
      <c r="G110" s="10"/>
      <c r="H110" s="10"/>
      <c r="I110" s="10"/>
      <c r="J110" s="10"/>
      <c r="K110" s="10"/>
    </row>
  </sheetData>
  <autoFilter ref="A1:M110" xr:uid="{00000000-0009-0000-0000-000006000000}"/>
  <phoneticPr fontId="0" type="noConversion"/>
  <dataValidations count="16">
    <dataValidation type="list" allowBlank="1" showInputMessage="1" showErrorMessage="1" sqref="H2:J99" xr:uid="{00000000-0002-0000-0600-000000000000}">
      <formula1>"In,Out,No Cxn,Stuck"</formula1>
    </dataValidation>
    <dataValidation type="list" allowBlank="1" showInputMessage="1" showErrorMessage="1" sqref="K2:K99" xr:uid="{00000000-0002-0000-0600-000001000000}">
      <formula1>"Missing,Broken,Replaced"</formula1>
    </dataValidation>
    <dataValidation type="list" allowBlank="1" showInputMessage="1" showErrorMessage="1" sqref="G2:G99" xr:uid="{00000000-0002-0000-0600-000002000000}">
      <formula1>"Loose,Missing"</formula1>
    </dataValidation>
    <dataValidation type="list" showInputMessage="1" showErrorMessage="1" sqref="E2:E99" xr:uid="{00000000-0002-0000-0600-000003000000}">
      <formula1>"In,Out,Loose, ,"</formula1>
    </dataValidation>
    <dataValidation type="list" allowBlank="1" showInputMessage="1" showErrorMessage="1" sqref="F2:F99" xr:uid="{00000000-0002-0000-0600-000004000000}">
      <formula1>"Loose,Missing,Broken"</formula1>
    </dataValidation>
    <dataValidation allowBlank="1" showInputMessage="1" showErrorMessage="1" promptTitle="All New" prompt="All New" sqref="Y1" xr:uid="{00000000-0002-0000-0600-000005000000}"/>
    <dataValidation allowBlank="1" showInputMessage="1" showErrorMessage="1" promptTitle="DNLG" prompt="Data Link No Good" sqref="X1" xr:uid="{00000000-0002-0000-0600-000006000000}"/>
    <dataValidation allowBlank="1" showInputMessage="1" showErrorMessage="1" promptTitle="DLG" prompt="Data Link Good" sqref="W1" xr:uid="{00000000-0002-0000-0600-000007000000}"/>
    <dataValidation allowBlank="1" showInputMessage="1" showErrorMessage="1" promptTitle="DTNG" prompt="Dial Tone No Good" sqref="V1" xr:uid="{00000000-0002-0000-0600-000008000000}"/>
    <dataValidation allowBlank="1" showInputMessage="1" showErrorMessage="1" promptTitle="DTG" prompt="Dial Tone Good" sqref="U1" xr:uid="{00000000-0002-0000-0600-000009000000}"/>
    <dataValidation allowBlank="1" showInputMessage="1" showErrorMessage="1" promptTitle="RI" prompt="Reinsert" sqref="T1" xr:uid="{00000000-0002-0000-0600-00000A000000}"/>
    <dataValidation allowBlank="1" showInputMessage="1" showErrorMessage="1" promptTitle="NVI" prompt="New Voice Jack" sqref="S1" xr:uid="{00000000-0002-0000-0600-00000B000000}"/>
    <dataValidation allowBlank="1" showInputMessage="1" showErrorMessage="1" promptTitle="NDJ" prompt="New Data Jack" sqref="R1" xr:uid="{00000000-0002-0000-0600-00000C000000}"/>
    <dataValidation allowBlank="1" showInputMessage="1" showErrorMessage="1" promptTitle="NFI" prompt="New F Insert" sqref="Q1" xr:uid="{00000000-0002-0000-0600-00000D000000}"/>
    <dataValidation allowBlank="1" showInputMessage="1" showErrorMessage="1" promptTitle="NFP" prompt="New Face Plate" sqref="P1" xr:uid="{00000000-0002-0000-0600-00000E000000}"/>
    <dataValidation allowBlank="1" showDropDown="1" showInputMessage="1" showErrorMessage="1" promptTitle="RM BX" prompt="Remount Box" sqref="O1" xr:uid="{00000000-0002-0000-0600-00000F000000}"/>
  </dataValidations>
  <pageMargins left="0" right="0.5" top="0.5" bottom="0.75" header="0.25" footer="0.25"/>
  <pageSetup scale="89" orientation="landscape" r:id="rId1"/>
  <headerFooter alignWithMargins="0">
    <oddHeader>&amp;CDutch - Ten Eyck (BC)&amp;RDorm Jack Repairs Assessment 2017</oddHeader>
    <oddFooter>&amp;LCODES:&amp;C&amp;"Book Antiqua,Bold"Loose;  Missing;  Pushed IN;  Pulled OUT;  B=Broken; No Cxn = No Connection; Stuck = Item is stuck in jack
Page &amp;P of &amp;N&amp;RTen Eyck Hall</oddFooter>
  </headerFooter>
  <rowBreaks count="2" manualBreakCount="2">
    <brk id="25" max="11" man="1"/>
    <brk id="63" max="11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6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F8" sqref="F8"/>
    </sheetView>
  </sheetViews>
  <sheetFormatPr defaultRowHeight="21" customHeight="1" x14ac:dyDescent="0.25"/>
  <cols>
    <col min="1" max="1" width="5.75" style="7" bestFit="1" customWidth="1"/>
    <col min="2" max="2" width="10.25" bestFit="1" customWidth="1"/>
    <col min="3" max="3" width="9.25" bestFit="1" customWidth="1"/>
    <col min="4" max="4" width="7.625" customWidth="1"/>
    <col min="5" max="11" width="8.125" style="7" customWidth="1"/>
    <col min="12" max="12" width="30.375" customWidth="1"/>
    <col min="13" max="13" width="9.625" style="34" customWidth="1"/>
    <col min="14" max="14" width="12.5" style="34" customWidth="1"/>
    <col min="15" max="15" width="5.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625" customWidth="1"/>
    <col min="21" max="21" width="4.375" bestFit="1" customWidth="1"/>
    <col min="22" max="22" width="4.125" customWidth="1"/>
    <col min="23" max="23" width="4.25" bestFit="1" customWidth="1"/>
    <col min="24" max="24" width="5.625" bestFit="1" customWidth="1"/>
    <col min="25" max="25" width="6.2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1371</v>
      </c>
      <c r="H1" s="1" t="s">
        <v>1351</v>
      </c>
      <c r="I1" s="1" t="s">
        <v>1372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61">
        <v>1</v>
      </c>
      <c r="B2" s="8" t="s">
        <v>5</v>
      </c>
      <c r="C2" s="8" t="s">
        <v>3</v>
      </c>
      <c r="D2" s="8" t="s">
        <v>337</v>
      </c>
      <c r="E2" s="10"/>
      <c r="F2" s="10"/>
      <c r="G2" s="10"/>
      <c r="H2" s="10"/>
      <c r="I2" s="10"/>
      <c r="J2" s="10"/>
      <c r="K2" s="10"/>
      <c r="L2" s="9"/>
      <c r="M2" s="10" t="str">
        <f t="shared" ref="M2:M33" si="0">IF(AND(ISBLANK(E2),ISBLANK(F2),ISBLANK(G2),ISBLANK(H2),ISBLANK(I2),ISBLANK(J2)),"","YES")</f>
        <v/>
      </c>
      <c r="N2" s="10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61">
        <v>1</v>
      </c>
      <c r="B3" s="8" t="s">
        <v>5</v>
      </c>
      <c r="C3" s="8" t="s">
        <v>3</v>
      </c>
      <c r="D3" s="8" t="s">
        <v>339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11" customFormat="1" ht="21" customHeight="1" x14ac:dyDescent="0.25">
      <c r="A4" s="64">
        <v>1</v>
      </c>
      <c r="B4" s="8" t="s">
        <v>1016</v>
      </c>
      <c r="C4" s="8" t="s">
        <v>885</v>
      </c>
      <c r="D4" s="8" t="s">
        <v>337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1" customFormat="1" ht="21" customHeight="1" x14ac:dyDescent="0.25">
      <c r="A5" s="64">
        <v>1</v>
      </c>
      <c r="B5" s="8" t="s">
        <v>1016</v>
      </c>
      <c r="C5" s="8" t="s">
        <v>336</v>
      </c>
      <c r="D5" s="8" t="s">
        <v>353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1" customFormat="1" ht="21" customHeight="1" x14ac:dyDescent="0.25">
      <c r="A6" s="64">
        <v>1</v>
      </c>
      <c r="B6" s="8" t="s">
        <v>900</v>
      </c>
      <c r="C6" s="8" t="s">
        <v>336</v>
      </c>
      <c r="D6" s="8" t="s">
        <v>430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11" customFormat="1" ht="21" customHeight="1" x14ac:dyDescent="0.25">
      <c r="A7" s="64">
        <v>1</v>
      </c>
      <c r="B7" s="8" t="s">
        <v>901</v>
      </c>
      <c r="C7" s="8" t="s">
        <v>336</v>
      </c>
      <c r="D7" s="8" t="s">
        <v>368</v>
      </c>
      <c r="E7" s="10"/>
      <c r="F7" s="10"/>
      <c r="G7" s="10"/>
      <c r="H7" s="10" t="s">
        <v>1368</v>
      </c>
      <c r="I7" s="10"/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s="11" customFormat="1" ht="21" customHeight="1" x14ac:dyDescent="0.25">
      <c r="A8" s="64">
        <v>1</v>
      </c>
      <c r="B8" s="8" t="s">
        <v>978</v>
      </c>
      <c r="C8" s="8" t="s">
        <v>336</v>
      </c>
      <c r="D8" s="8" t="s">
        <v>376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11" customFormat="1" ht="21" customHeight="1" x14ac:dyDescent="0.25">
      <c r="A9" s="64">
        <v>1</v>
      </c>
      <c r="B9" s="8" t="s">
        <v>978</v>
      </c>
      <c r="C9" s="8" t="s">
        <v>888</v>
      </c>
      <c r="D9" s="8" t="s">
        <v>389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11" customFormat="1" ht="21" customHeight="1" x14ac:dyDescent="0.25">
      <c r="A10" s="64">
        <v>1</v>
      </c>
      <c r="B10" s="8" t="s">
        <v>894</v>
      </c>
      <c r="C10" s="8" t="s">
        <v>336</v>
      </c>
      <c r="D10" s="8" t="s">
        <v>403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8" t="s">
        <v>895</v>
      </c>
      <c r="C11" s="8" t="s">
        <v>336</v>
      </c>
      <c r="D11" s="8" t="s">
        <v>431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8" t="s">
        <v>979</v>
      </c>
      <c r="C12" s="8" t="s">
        <v>336</v>
      </c>
      <c r="D12" s="8" t="s">
        <v>416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8" t="s">
        <v>979</v>
      </c>
      <c r="C13" s="8" t="s">
        <v>886</v>
      </c>
      <c r="D13" s="8" t="s">
        <v>339</v>
      </c>
      <c r="E13" s="10"/>
      <c r="F13" s="10"/>
      <c r="G13" s="10"/>
      <c r="H13" s="10" t="s">
        <v>1368</v>
      </c>
      <c r="I13" s="10"/>
      <c r="J13" s="10"/>
      <c r="K13" s="10" t="s">
        <v>1377</v>
      </c>
      <c r="L13" s="9" t="s">
        <v>1382</v>
      </c>
      <c r="M13" s="10" t="str">
        <f t="shared" si="0"/>
        <v>YES</v>
      </c>
      <c r="N13" s="10" t="str">
        <f t="shared" si="1"/>
        <v>YES</v>
      </c>
      <c r="O13" s="5"/>
      <c r="P13" s="5"/>
      <c r="Q13" s="5"/>
      <c r="R13" s="5"/>
      <c r="S13" s="5"/>
      <c r="T13" s="5">
        <v>1</v>
      </c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8" t="s">
        <v>980</v>
      </c>
      <c r="C14" s="8" t="s">
        <v>336</v>
      </c>
      <c r="D14" s="8" t="s">
        <v>354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8" t="s">
        <v>981</v>
      </c>
      <c r="C15" s="8" t="s">
        <v>336</v>
      </c>
      <c r="D15" s="8" t="s">
        <v>369</v>
      </c>
      <c r="E15" s="10"/>
      <c r="F15" s="10"/>
      <c r="G15" s="10"/>
      <c r="H15" s="10" t="s">
        <v>1368</v>
      </c>
      <c r="I15" s="10"/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>
        <v>1</v>
      </c>
      <c r="P15" s="5"/>
      <c r="Q15" s="5"/>
      <c r="R15" s="5"/>
      <c r="S15" s="5"/>
      <c r="T15" s="5">
        <v>1</v>
      </c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8" t="s">
        <v>982</v>
      </c>
      <c r="C16" s="8" t="s">
        <v>336</v>
      </c>
      <c r="D16" s="8" t="s">
        <v>377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8" t="s">
        <v>982</v>
      </c>
      <c r="C17" s="8" t="s">
        <v>884</v>
      </c>
      <c r="D17" s="8" t="s">
        <v>390</v>
      </c>
      <c r="E17" s="10"/>
      <c r="F17" s="10"/>
      <c r="G17" s="10"/>
      <c r="H17" s="10" t="s">
        <v>1368</v>
      </c>
      <c r="I17" s="10"/>
      <c r="J17" s="10"/>
      <c r="K17" s="10" t="s">
        <v>1377</v>
      </c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8" t="s">
        <v>896</v>
      </c>
      <c r="C18" s="8" t="s">
        <v>336</v>
      </c>
      <c r="D18" s="8" t="s">
        <v>404</v>
      </c>
      <c r="E18" s="10"/>
      <c r="F18" s="10"/>
      <c r="G18" s="10"/>
      <c r="H18" s="10" t="s">
        <v>1366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>
        <v>1</v>
      </c>
      <c r="R18" s="5"/>
      <c r="S18" s="5"/>
      <c r="T18" s="5">
        <v>1</v>
      </c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8" t="s">
        <v>897</v>
      </c>
      <c r="C19" s="8" t="s">
        <v>336</v>
      </c>
      <c r="D19" s="8" t="s">
        <v>417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8" t="s">
        <v>983</v>
      </c>
      <c r="C20" s="8" t="s">
        <v>336</v>
      </c>
      <c r="D20" s="8" t="s">
        <v>340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11" customFormat="1" ht="21" customHeight="1" x14ac:dyDescent="0.25">
      <c r="A21" s="64">
        <v>1</v>
      </c>
      <c r="B21" s="8" t="s">
        <v>983</v>
      </c>
      <c r="C21" s="8" t="s">
        <v>887</v>
      </c>
      <c r="D21" s="8" t="s">
        <v>355</v>
      </c>
      <c r="E21" s="10"/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>
        <v>1</v>
      </c>
      <c r="Q21" s="5">
        <v>1</v>
      </c>
      <c r="R21" s="5">
        <v>1</v>
      </c>
      <c r="S21" s="5">
        <v>1</v>
      </c>
      <c r="T21" s="5"/>
      <c r="U21" s="5">
        <v>1</v>
      </c>
      <c r="V21" s="5"/>
      <c r="W21" s="5">
        <v>1</v>
      </c>
      <c r="X21" s="5"/>
      <c r="Y21" s="5"/>
    </row>
    <row r="22" spans="1:25" s="11" customFormat="1" ht="21" customHeight="1" x14ac:dyDescent="0.25">
      <c r="A22" s="64">
        <v>1</v>
      </c>
      <c r="B22" s="8" t="s">
        <v>984</v>
      </c>
      <c r="C22" s="8" t="s">
        <v>336</v>
      </c>
      <c r="D22" s="8" t="s">
        <v>378</v>
      </c>
      <c r="E22" s="10"/>
      <c r="F22" s="10"/>
      <c r="G22" s="10"/>
      <c r="H22" s="10" t="s">
        <v>1368</v>
      </c>
      <c r="I22" s="10"/>
      <c r="J22" s="10"/>
      <c r="K22" s="10"/>
      <c r="L22" s="9"/>
      <c r="M22" s="10" t="str">
        <f t="shared" si="0"/>
        <v>YES</v>
      </c>
      <c r="N22" s="10" t="str">
        <f t="shared" si="1"/>
        <v>YES</v>
      </c>
      <c r="O22" s="5"/>
      <c r="P22" s="5"/>
      <c r="Q22" s="5"/>
      <c r="R22" s="5"/>
      <c r="S22" s="5"/>
      <c r="T22" s="5">
        <v>1</v>
      </c>
      <c r="U22" s="5"/>
      <c r="V22" s="5"/>
      <c r="W22" s="5"/>
      <c r="X22" s="5"/>
      <c r="Y22" s="5"/>
    </row>
    <row r="23" spans="1:25" s="11" customFormat="1" ht="21" customHeight="1" x14ac:dyDescent="0.25">
      <c r="A23" s="64">
        <v>1</v>
      </c>
      <c r="B23" s="8" t="s">
        <v>985</v>
      </c>
      <c r="C23" s="8" t="s">
        <v>336</v>
      </c>
      <c r="D23" s="8" t="s">
        <v>391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8" t="s">
        <v>985</v>
      </c>
      <c r="C24" s="8" t="s">
        <v>336</v>
      </c>
      <c r="D24" s="8" t="s">
        <v>437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2</v>
      </c>
      <c r="B25" s="8" t="s">
        <v>988</v>
      </c>
      <c r="C25" s="8" t="s">
        <v>878</v>
      </c>
      <c r="D25" s="8" t="s">
        <v>357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2</v>
      </c>
      <c r="B26" s="8" t="s">
        <v>988</v>
      </c>
      <c r="C26" s="8" t="s">
        <v>336</v>
      </c>
      <c r="D26" s="8" t="s">
        <v>379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11" customFormat="1" ht="21" customHeight="1" x14ac:dyDescent="0.25">
      <c r="A27" s="64">
        <v>2</v>
      </c>
      <c r="B27" s="8" t="s">
        <v>902</v>
      </c>
      <c r="C27" s="8" t="s">
        <v>336</v>
      </c>
      <c r="D27" s="8" t="s">
        <v>393</v>
      </c>
      <c r="E27" s="10"/>
      <c r="F27" s="10"/>
      <c r="G27" s="10"/>
      <c r="H27" s="10" t="s">
        <v>1368</v>
      </c>
      <c r="I27" s="10"/>
      <c r="J27" s="10"/>
      <c r="K27" s="10"/>
      <c r="L27" s="9"/>
      <c r="M27" s="10" t="str">
        <f t="shared" si="0"/>
        <v>YES</v>
      </c>
      <c r="N27" s="10" t="str">
        <f t="shared" si="1"/>
        <v>YES</v>
      </c>
      <c r="O27" s="5"/>
      <c r="P27" s="5"/>
      <c r="Q27" s="5"/>
      <c r="R27" s="5"/>
      <c r="S27" s="5"/>
      <c r="T27" s="5">
        <v>1</v>
      </c>
      <c r="U27" s="5"/>
      <c r="V27" s="5"/>
      <c r="W27" s="5"/>
      <c r="X27" s="5"/>
      <c r="Y27" s="5"/>
    </row>
    <row r="28" spans="1:25" s="11" customFormat="1" ht="21" customHeight="1" x14ac:dyDescent="0.25">
      <c r="A28" s="64">
        <v>2</v>
      </c>
      <c r="B28" s="8" t="s">
        <v>903</v>
      </c>
      <c r="C28" s="8" t="s">
        <v>336</v>
      </c>
      <c r="D28" s="8" t="s">
        <v>407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2</v>
      </c>
      <c r="B29" s="8" t="s">
        <v>989</v>
      </c>
      <c r="C29" s="8" t="s">
        <v>7</v>
      </c>
      <c r="D29" s="8" t="s">
        <v>420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2</v>
      </c>
      <c r="B30" s="8" t="s">
        <v>989</v>
      </c>
      <c r="C30" s="8" t="s">
        <v>336</v>
      </c>
      <c r="D30" s="8" t="s">
        <v>343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2</v>
      </c>
      <c r="B31" s="8" t="s">
        <v>847</v>
      </c>
      <c r="C31" s="8" t="s">
        <v>336</v>
      </c>
      <c r="D31" s="8" t="s">
        <v>432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2</v>
      </c>
      <c r="B32" s="8" t="s">
        <v>917</v>
      </c>
      <c r="C32" s="8" t="s">
        <v>336</v>
      </c>
      <c r="D32" s="8" t="s">
        <v>358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64">
        <v>2</v>
      </c>
      <c r="B33" s="8" t="s">
        <v>990</v>
      </c>
      <c r="C33" s="8" t="s">
        <v>336</v>
      </c>
      <c r="D33" s="8" t="s">
        <v>371</v>
      </c>
      <c r="E33" s="10"/>
      <c r="F33" s="10"/>
      <c r="G33" s="10"/>
      <c r="H33" s="10" t="s">
        <v>1368</v>
      </c>
      <c r="I33" s="10"/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/>
      <c r="Q33" s="5"/>
      <c r="R33" s="5"/>
      <c r="S33" s="5"/>
      <c r="T33" s="5">
        <v>1</v>
      </c>
      <c r="U33" s="5"/>
      <c r="V33" s="5"/>
      <c r="W33" s="5"/>
      <c r="X33" s="5"/>
      <c r="Y33" s="5"/>
    </row>
    <row r="34" spans="1:25" s="11" customFormat="1" ht="21" customHeight="1" x14ac:dyDescent="0.25">
      <c r="A34" s="64">
        <v>2</v>
      </c>
      <c r="B34" s="8" t="s">
        <v>990</v>
      </c>
      <c r="C34" s="8" t="s">
        <v>883</v>
      </c>
      <c r="D34" s="8" t="s">
        <v>380</v>
      </c>
      <c r="E34" s="10"/>
      <c r="F34" s="10"/>
      <c r="G34" s="10"/>
      <c r="H34" s="10"/>
      <c r="I34" s="10"/>
      <c r="J34" s="10"/>
      <c r="K34" s="10"/>
      <c r="L34" s="9"/>
      <c r="M34" s="10" t="str">
        <f t="shared" ref="M34:M65" si="2">IF(AND(ISBLANK(E34),ISBLANK(F34),ISBLANK(G34),ISBLANK(H34),ISBLANK(I34),ISBLANK(J34)),"","YES")</f>
        <v/>
      </c>
      <c r="N34" s="10" t="str">
        <f t="shared" ref="N34:N65" si="3">IF(AND(ISBLANK(E34),ISBLANK(F34),ISBLANK(G34),ISBLANK(H34),ISBLANK(I34),ISBLANK(J34),ISBLANK(K34)),"","YES")</f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1" customFormat="1" ht="21" customHeight="1" x14ac:dyDescent="0.25">
      <c r="A35" s="64">
        <v>2</v>
      </c>
      <c r="B35" s="8" t="s">
        <v>905</v>
      </c>
      <c r="C35" s="8" t="s">
        <v>336</v>
      </c>
      <c r="D35" s="8" t="s">
        <v>394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1" customFormat="1" ht="21" customHeight="1" x14ac:dyDescent="0.25">
      <c r="A36" s="64">
        <v>2</v>
      </c>
      <c r="B36" s="8" t="s">
        <v>906</v>
      </c>
      <c r="C36" s="8" t="s">
        <v>336</v>
      </c>
      <c r="D36" s="8" t="s">
        <v>433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2"/>
        <v/>
      </c>
      <c r="N36" s="10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1" customFormat="1" ht="21" customHeight="1" x14ac:dyDescent="0.25">
      <c r="A37" s="64">
        <v>2</v>
      </c>
      <c r="B37" s="8" t="s">
        <v>991</v>
      </c>
      <c r="C37" s="8" t="s">
        <v>336</v>
      </c>
      <c r="D37" s="8" t="s">
        <v>408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2"/>
        <v/>
      </c>
      <c r="N37" s="10" t="str">
        <f t="shared" si="3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1" customFormat="1" ht="21" customHeight="1" x14ac:dyDescent="0.25">
      <c r="A38" s="64">
        <v>2</v>
      </c>
      <c r="B38" s="8" t="s">
        <v>991</v>
      </c>
      <c r="C38" s="8" t="s">
        <v>889</v>
      </c>
      <c r="D38" s="8" t="s">
        <v>421</v>
      </c>
      <c r="E38" s="10"/>
      <c r="F38" s="10"/>
      <c r="G38" s="10"/>
      <c r="H38" s="10"/>
      <c r="I38" s="10"/>
      <c r="J38" s="10" t="s">
        <v>1376</v>
      </c>
      <c r="K38" s="10"/>
      <c r="L38" s="9"/>
      <c r="M38" s="10" t="str">
        <f t="shared" si="2"/>
        <v>YES</v>
      </c>
      <c r="N38" s="10" t="str">
        <f t="shared" si="3"/>
        <v>YES</v>
      </c>
      <c r="O38" s="5"/>
      <c r="P38" s="5"/>
      <c r="Q38" s="5"/>
      <c r="R38" s="5"/>
      <c r="S38" s="5"/>
      <c r="T38" s="5">
        <v>1</v>
      </c>
      <c r="U38" s="5"/>
      <c r="V38" s="5"/>
      <c r="W38" s="5"/>
      <c r="X38" s="5"/>
      <c r="Y38" s="5"/>
    </row>
    <row r="39" spans="1:25" s="11" customFormat="1" ht="21" customHeight="1" x14ac:dyDescent="0.25">
      <c r="A39" s="64">
        <v>2</v>
      </c>
      <c r="B39" s="8" t="s">
        <v>919</v>
      </c>
      <c r="C39" s="8" t="s">
        <v>336</v>
      </c>
      <c r="D39" s="8" t="s">
        <v>344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2"/>
        <v/>
      </c>
      <c r="N39" s="10" t="str">
        <f t="shared" si="3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64">
        <v>2</v>
      </c>
      <c r="B40" s="8" t="s">
        <v>920</v>
      </c>
      <c r="C40" s="8" t="s">
        <v>336</v>
      </c>
      <c r="D40" s="8" t="s">
        <v>359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2"/>
        <v/>
      </c>
      <c r="N40" s="10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1" customFormat="1" ht="21" customHeight="1" x14ac:dyDescent="0.25">
      <c r="A41" s="64">
        <v>2</v>
      </c>
      <c r="B41" s="8" t="s">
        <v>992</v>
      </c>
      <c r="C41" s="8" t="s">
        <v>336</v>
      </c>
      <c r="D41" s="8" t="s">
        <v>381</v>
      </c>
      <c r="E41" s="10"/>
      <c r="F41" s="10"/>
      <c r="G41" s="10"/>
      <c r="H41" s="10" t="s">
        <v>1368</v>
      </c>
      <c r="I41" s="10"/>
      <c r="J41" s="10"/>
      <c r="K41" s="10"/>
      <c r="L41" s="9"/>
      <c r="M41" s="10" t="str">
        <f t="shared" si="2"/>
        <v>YES</v>
      </c>
      <c r="N41" s="10" t="str">
        <f t="shared" si="3"/>
        <v>YES</v>
      </c>
      <c r="O41" s="5"/>
      <c r="P41" s="5">
        <v>1</v>
      </c>
      <c r="Q41" s="5">
        <v>1</v>
      </c>
      <c r="R41" s="5">
        <v>1</v>
      </c>
      <c r="S41" s="5">
        <v>1</v>
      </c>
      <c r="T41" s="5"/>
      <c r="U41" s="5"/>
      <c r="V41" s="5"/>
      <c r="W41" s="5">
        <v>1</v>
      </c>
      <c r="X41" s="5"/>
      <c r="Y41" s="5"/>
    </row>
    <row r="42" spans="1:25" s="11" customFormat="1" ht="21" customHeight="1" x14ac:dyDescent="0.25">
      <c r="A42" s="64">
        <v>2</v>
      </c>
      <c r="B42" s="8" t="s">
        <v>992</v>
      </c>
      <c r="C42" s="8" t="s">
        <v>8</v>
      </c>
      <c r="D42" s="8" t="s">
        <v>395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2"/>
        <v/>
      </c>
      <c r="N42" s="10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1" customFormat="1" ht="21" customHeight="1" x14ac:dyDescent="0.25">
      <c r="A43" s="64">
        <v>2</v>
      </c>
      <c r="B43" s="8" t="s">
        <v>993</v>
      </c>
      <c r="C43" s="8" t="s">
        <v>336</v>
      </c>
      <c r="D43" s="8" t="s">
        <v>438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2"/>
        <v/>
      </c>
      <c r="N43" s="10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11" customFormat="1" ht="21" customHeight="1" x14ac:dyDescent="0.25">
      <c r="A44" s="64">
        <v>2</v>
      </c>
      <c r="B44" s="8" t="s">
        <v>994</v>
      </c>
      <c r="C44" s="8" t="s">
        <v>336</v>
      </c>
      <c r="D44" s="8" t="s">
        <v>422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2"/>
        <v/>
      </c>
      <c r="N44" s="10" t="str">
        <f t="shared" si="3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64">
        <v>2</v>
      </c>
      <c r="B45" s="8" t="s">
        <v>995</v>
      </c>
      <c r="C45" s="8" t="s">
        <v>336</v>
      </c>
      <c r="D45" s="8" t="s">
        <v>345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64">
        <v>2</v>
      </c>
      <c r="B46" s="8" t="s">
        <v>995</v>
      </c>
      <c r="C46" s="8" t="s">
        <v>880</v>
      </c>
      <c r="D46" s="8" t="s">
        <v>360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64">
        <v>2</v>
      </c>
      <c r="B47" s="8" t="s">
        <v>996</v>
      </c>
      <c r="C47" s="8" t="s">
        <v>336</v>
      </c>
      <c r="D47" s="8" t="s">
        <v>372</v>
      </c>
      <c r="E47" s="10" t="s">
        <v>1369</v>
      </c>
      <c r="F47" s="10"/>
      <c r="G47" s="10"/>
      <c r="H47" s="10" t="s">
        <v>1368</v>
      </c>
      <c r="I47" s="10"/>
      <c r="J47" s="10"/>
      <c r="K47" s="10"/>
      <c r="L47" s="9"/>
      <c r="M47" s="10" t="str">
        <f t="shared" si="2"/>
        <v>YES</v>
      </c>
      <c r="N47" s="10" t="str">
        <f t="shared" si="3"/>
        <v>YES</v>
      </c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</row>
    <row r="48" spans="1:25" s="11" customFormat="1" ht="21" customHeight="1" x14ac:dyDescent="0.25">
      <c r="A48" s="64">
        <v>2</v>
      </c>
      <c r="B48" s="8" t="s">
        <v>997</v>
      </c>
      <c r="C48" s="8" t="s">
        <v>336</v>
      </c>
      <c r="D48" s="8" t="s">
        <v>382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2"/>
        <v/>
      </c>
      <c r="N48" s="10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8" t="s">
        <v>997</v>
      </c>
      <c r="C49" s="8" t="s">
        <v>336</v>
      </c>
      <c r="D49" s="8" t="s">
        <v>435</v>
      </c>
      <c r="E49" s="10" t="s">
        <v>1369</v>
      </c>
      <c r="F49" s="10"/>
      <c r="G49" s="10"/>
      <c r="H49" s="10"/>
      <c r="I49" s="10"/>
      <c r="J49" s="10"/>
      <c r="K49" s="10"/>
      <c r="L49" s="9"/>
      <c r="M49" s="10" t="str">
        <f t="shared" si="2"/>
        <v>YES</v>
      </c>
      <c r="N49" s="10" t="str">
        <f t="shared" si="3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8" t="s">
        <v>998</v>
      </c>
      <c r="C50" s="8" t="s">
        <v>890</v>
      </c>
      <c r="D50" s="8" t="s">
        <v>396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2"/>
        <v/>
      </c>
      <c r="N50" s="10" t="str">
        <f t="shared" si="3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8" t="s">
        <v>998</v>
      </c>
      <c r="C51" s="8" t="s">
        <v>336</v>
      </c>
      <c r="D51" s="8" t="s">
        <v>409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2"/>
        <v/>
      </c>
      <c r="N51" s="10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8" t="s">
        <v>999</v>
      </c>
      <c r="C52" s="8" t="s">
        <v>336</v>
      </c>
      <c r="D52" s="8" t="s">
        <v>423</v>
      </c>
      <c r="E52" s="10"/>
      <c r="F52" s="10"/>
      <c r="G52" s="10"/>
      <c r="H52" s="10" t="s">
        <v>1368</v>
      </c>
      <c r="I52" s="10"/>
      <c r="J52" s="10"/>
      <c r="K52" s="10"/>
      <c r="L52" s="9"/>
      <c r="M52" s="10" t="str">
        <f t="shared" si="2"/>
        <v>YES</v>
      </c>
      <c r="N52" s="10" t="str">
        <f t="shared" si="3"/>
        <v>YES</v>
      </c>
      <c r="O52" s="5"/>
      <c r="P52" s="5"/>
      <c r="Q52" s="5"/>
      <c r="R52" s="5"/>
      <c r="S52" s="5"/>
      <c r="T52" s="5">
        <v>1</v>
      </c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8" t="s">
        <v>999</v>
      </c>
      <c r="C53" s="8" t="s">
        <v>336</v>
      </c>
      <c r="D53" s="8" t="s">
        <v>346</v>
      </c>
      <c r="E53" s="10"/>
      <c r="F53" s="10"/>
      <c r="G53" s="10"/>
      <c r="H53" s="10" t="s">
        <v>1368</v>
      </c>
      <c r="I53" s="10"/>
      <c r="J53" s="10"/>
      <c r="K53" s="10"/>
      <c r="L53" s="9"/>
      <c r="M53" s="10" t="str">
        <f t="shared" si="2"/>
        <v>YES</v>
      </c>
      <c r="N53" s="10" t="str">
        <f t="shared" si="3"/>
        <v>YES</v>
      </c>
      <c r="O53" s="5"/>
      <c r="P53" s="5"/>
      <c r="Q53" s="5"/>
      <c r="R53" s="5"/>
      <c r="S53" s="5"/>
      <c r="T53" s="5">
        <v>1</v>
      </c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8" t="s">
        <v>1000</v>
      </c>
      <c r="C54" s="8" t="s">
        <v>336</v>
      </c>
      <c r="D54" s="8" t="s">
        <v>361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2"/>
        <v/>
      </c>
      <c r="N54" s="10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8" t="s">
        <v>1001</v>
      </c>
      <c r="C55" s="8" t="s">
        <v>9</v>
      </c>
      <c r="D55" s="8" t="s">
        <v>434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8" t="s">
        <v>1001</v>
      </c>
      <c r="C56" s="8" t="s">
        <v>336</v>
      </c>
      <c r="D56" s="8" t="s">
        <v>383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2"/>
        <v/>
      </c>
      <c r="N56" s="10" t="str">
        <f t="shared" si="3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8" t="s">
        <v>915</v>
      </c>
      <c r="C57" s="8" t="s">
        <v>336</v>
      </c>
      <c r="D57" s="8" t="s">
        <v>397</v>
      </c>
      <c r="E57" s="10"/>
      <c r="F57" s="10"/>
      <c r="G57" s="10"/>
      <c r="H57" s="10" t="s">
        <v>1368</v>
      </c>
      <c r="I57" s="10"/>
      <c r="J57" s="10"/>
      <c r="K57" s="10"/>
      <c r="L57" s="9"/>
      <c r="M57" s="10" t="str">
        <f t="shared" si="2"/>
        <v>YES</v>
      </c>
      <c r="N57" s="10" t="str">
        <f t="shared" si="3"/>
        <v>YES</v>
      </c>
      <c r="O57" s="5"/>
      <c r="P57" s="5"/>
      <c r="Q57" s="5"/>
      <c r="R57" s="5"/>
      <c r="S57" s="5"/>
      <c r="T57" s="5">
        <v>1</v>
      </c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8" t="s">
        <v>916</v>
      </c>
      <c r="C58" s="8" t="s">
        <v>336</v>
      </c>
      <c r="D58" s="8" t="s">
        <v>410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2"/>
        <v/>
      </c>
      <c r="N58" s="10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8" t="s">
        <v>325</v>
      </c>
      <c r="C59" s="8" t="s">
        <v>336</v>
      </c>
      <c r="D59" s="8" t="s">
        <v>424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2"/>
        <v/>
      </c>
      <c r="N59" s="10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8" t="s">
        <v>325</v>
      </c>
      <c r="C60" s="8" t="s">
        <v>336</v>
      </c>
      <c r="D60" s="8" t="s">
        <v>347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2"/>
        <v/>
      </c>
      <c r="N60" s="10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1" customFormat="1" ht="21" customHeight="1" x14ac:dyDescent="0.25">
      <c r="A61" s="64">
        <v>3</v>
      </c>
      <c r="B61" s="8" t="s">
        <v>1002</v>
      </c>
      <c r="C61" s="8" t="s">
        <v>881</v>
      </c>
      <c r="D61" s="8" t="s">
        <v>384</v>
      </c>
      <c r="E61" s="10" t="s">
        <v>1366</v>
      </c>
      <c r="F61" s="10"/>
      <c r="G61" s="10"/>
      <c r="H61" s="10"/>
      <c r="I61" s="10"/>
      <c r="J61" s="10"/>
      <c r="K61" s="10"/>
      <c r="L61" s="9" t="s">
        <v>1381</v>
      </c>
      <c r="M61" s="10" t="str">
        <f t="shared" si="2"/>
        <v>YES</v>
      </c>
      <c r="N61" s="10" t="str">
        <f t="shared" si="3"/>
        <v>YES</v>
      </c>
      <c r="O61" s="5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3</v>
      </c>
      <c r="B62" s="8" t="s">
        <v>1002</v>
      </c>
      <c r="C62" s="8" t="s">
        <v>336</v>
      </c>
      <c r="D62" s="8" t="s">
        <v>398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3</v>
      </c>
      <c r="B63" s="8" t="s">
        <v>921</v>
      </c>
      <c r="C63" s="8" t="s">
        <v>336</v>
      </c>
      <c r="D63" s="8" t="s">
        <v>411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2"/>
        <v/>
      </c>
      <c r="N63" s="10" t="str">
        <f t="shared" si="3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3</v>
      </c>
      <c r="B64" s="8" t="s">
        <v>922</v>
      </c>
      <c r="C64" s="8" t="s">
        <v>336</v>
      </c>
      <c r="D64" s="8" t="s">
        <v>425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3</v>
      </c>
      <c r="B65" s="8" t="s">
        <v>1003</v>
      </c>
      <c r="C65" s="8" t="s">
        <v>0</v>
      </c>
      <c r="D65" s="8" t="s">
        <v>348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2"/>
        <v/>
      </c>
      <c r="N65" s="10" t="str">
        <f t="shared" si="3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3</v>
      </c>
      <c r="B66" s="8" t="s">
        <v>1003</v>
      </c>
      <c r="C66" s="8" t="s">
        <v>336</v>
      </c>
      <c r="D66" s="8" t="s">
        <v>363</v>
      </c>
      <c r="E66" s="10"/>
      <c r="F66" s="10"/>
      <c r="G66" s="10"/>
      <c r="H66" s="10" t="s">
        <v>1376</v>
      </c>
      <c r="I66" s="10"/>
      <c r="J66" s="10"/>
      <c r="K66" s="10"/>
      <c r="L66" s="9"/>
      <c r="M66" s="10" t="str">
        <f t="shared" ref="M66:M94" si="4">IF(AND(ISBLANK(E66),ISBLANK(F66),ISBLANK(G66),ISBLANK(H66),ISBLANK(I66),ISBLANK(J66)),"","YES")</f>
        <v>YES</v>
      </c>
      <c r="N66" s="10" t="str">
        <f t="shared" ref="N66:N94" si="5">IF(AND(ISBLANK(E66),ISBLANK(F66),ISBLANK(G66),ISBLANK(H66),ISBLANK(I66),ISBLANK(J66),ISBLANK(K66)),"","YES")</f>
        <v>YES</v>
      </c>
      <c r="O66" s="5"/>
      <c r="P66" s="5"/>
      <c r="Q66" s="5"/>
      <c r="R66" s="5"/>
      <c r="S66" s="5"/>
      <c r="T66" s="5">
        <v>1</v>
      </c>
      <c r="U66" s="5"/>
      <c r="V66" s="5"/>
      <c r="W66" s="5"/>
      <c r="X66" s="5"/>
      <c r="Y66" s="5"/>
    </row>
    <row r="67" spans="1:25" s="11" customFormat="1" ht="21" customHeight="1" x14ac:dyDescent="0.25">
      <c r="A67" s="64">
        <v>3</v>
      </c>
      <c r="B67" s="8" t="s">
        <v>848</v>
      </c>
      <c r="C67" s="8" t="s">
        <v>336</v>
      </c>
      <c r="D67" s="8" t="s">
        <v>436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4"/>
        <v/>
      </c>
      <c r="N67" s="10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3</v>
      </c>
      <c r="B68" s="8" t="s">
        <v>924</v>
      </c>
      <c r="C68" s="8" t="s">
        <v>336</v>
      </c>
      <c r="D68" s="8" t="s">
        <v>385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4"/>
        <v/>
      </c>
      <c r="N68" s="10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3</v>
      </c>
      <c r="B69" s="8" t="s">
        <v>1004</v>
      </c>
      <c r="C69" s="8" t="s">
        <v>336</v>
      </c>
      <c r="D69" s="8" t="s">
        <v>399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4"/>
        <v/>
      </c>
      <c r="N69" s="10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3</v>
      </c>
      <c r="B70" s="8" t="s">
        <v>1004</v>
      </c>
      <c r="C70" s="8" t="s">
        <v>10</v>
      </c>
      <c r="D70" s="8" t="s">
        <v>412</v>
      </c>
      <c r="E70" s="10"/>
      <c r="F70" s="10"/>
      <c r="G70" s="10"/>
      <c r="H70" s="10"/>
      <c r="I70" s="10" t="s">
        <v>1368</v>
      </c>
      <c r="J70" s="10"/>
      <c r="K70" s="10"/>
      <c r="L70" s="9"/>
      <c r="M70" s="10" t="str">
        <f t="shared" si="4"/>
        <v>YES</v>
      </c>
      <c r="N70" s="10" t="str">
        <f t="shared" si="5"/>
        <v>YES</v>
      </c>
      <c r="O70" s="5"/>
      <c r="P70" s="5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s="11" customFormat="1" ht="21" customHeight="1" x14ac:dyDescent="0.25">
      <c r="A71" s="64">
        <v>3</v>
      </c>
      <c r="B71" s="8" t="s">
        <v>926</v>
      </c>
      <c r="C71" s="8" t="s">
        <v>336</v>
      </c>
      <c r="D71" s="8" t="s">
        <v>426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4"/>
        <v/>
      </c>
      <c r="N71" s="10" t="str">
        <f t="shared" si="5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3</v>
      </c>
      <c r="B72" s="8" t="s">
        <v>927</v>
      </c>
      <c r="C72" s="8" t="s">
        <v>336</v>
      </c>
      <c r="D72" s="8" t="s">
        <v>439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4"/>
        <v/>
      </c>
      <c r="N72" s="10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3</v>
      </c>
      <c r="B73" s="8" t="s">
        <v>1005</v>
      </c>
      <c r="C73" s="8" t="s">
        <v>336</v>
      </c>
      <c r="D73" s="8" t="s">
        <v>349</v>
      </c>
      <c r="E73" s="10"/>
      <c r="F73" s="10"/>
      <c r="G73" s="10"/>
      <c r="H73" s="10" t="s">
        <v>1368</v>
      </c>
      <c r="I73" s="10"/>
      <c r="J73" s="10"/>
      <c r="K73" s="10"/>
      <c r="L73" s="9"/>
      <c r="M73" s="10" t="str">
        <f t="shared" si="4"/>
        <v>YES</v>
      </c>
      <c r="N73" s="10" t="str">
        <f t="shared" si="5"/>
        <v>YES</v>
      </c>
      <c r="O73" s="5"/>
      <c r="P73" s="5"/>
      <c r="Q73" s="5"/>
      <c r="R73" s="5"/>
      <c r="S73" s="5"/>
      <c r="T73" s="5">
        <v>1</v>
      </c>
      <c r="U73" s="5"/>
      <c r="V73" s="5"/>
      <c r="W73" s="5"/>
      <c r="X73" s="5"/>
      <c r="Y73" s="5"/>
    </row>
    <row r="74" spans="1:25" s="11" customFormat="1" ht="21" customHeight="1" x14ac:dyDescent="0.25">
      <c r="A74" s="64">
        <v>3</v>
      </c>
      <c r="B74" s="8" t="s">
        <v>1005</v>
      </c>
      <c r="C74" s="8" t="s">
        <v>882</v>
      </c>
      <c r="D74" s="8" t="s">
        <v>364</v>
      </c>
      <c r="E74" s="10"/>
      <c r="F74" s="10"/>
      <c r="G74" s="10"/>
      <c r="H74" s="10"/>
      <c r="I74" s="10"/>
      <c r="J74" s="10" t="s">
        <v>1375</v>
      </c>
      <c r="K74" s="10"/>
      <c r="L74" s="9"/>
      <c r="M74" s="10" t="str">
        <f t="shared" si="4"/>
        <v>YES</v>
      </c>
      <c r="N74" s="10" t="str">
        <f t="shared" si="5"/>
        <v>YES</v>
      </c>
      <c r="O74" s="5"/>
      <c r="P74" s="5"/>
      <c r="Q74" s="5"/>
      <c r="R74" s="5"/>
      <c r="S74" s="5"/>
      <c r="T74" s="5"/>
      <c r="U74" s="5"/>
      <c r="V74" s="5"/>
      <c r="W74" s="5">
        <v>1</v>
      </c>
      <c r="X74" s="5"/>
      <c r="Y74" s="5"/>
    </row>
    <row r="75" spans="1:25" s="11" customFormat="1" ht="21" customHeight="1" x14ac:dyDescent="0.25">
      <c r="A75" s="64">
        <v>3</v>
      </c>
      <c r="B75" s="8" t="s">
        <v>929</v>
      </c>
      <c r="C75" s="8" t="s">
        <v>336</v>
      </c>
      <c r="D75" s="8" t="s">
        <v>374</v>
      </c>
      <c r="E75" s="10"/>
      <c r="F75" s="10"/>
      <c r="G75" s="10"/>
      <c r="H75" s="10" t="s">
        <v>1368</v>
      </c>
      <c r="I75" s="10"/>
      <c r="J75" s="10"/>
      <c r="K75" s="10"/>
      <c r="L75" s="9"/>
      <c r="M75" s="10" t="str">
        <f t="shared" si="4"/>
        <v>YES</v>
      </c>
      <c r="N75" s="10" t="str">
        <f t="shared" si="5"/>
        <v>YES</v>
      </c>
      <c r="O75" s="5"/>
      <c r="P75" s="5"/>
      <c r="Q75" s="5"/>
      <c r="R75" s="5"/>
      <c r="S75" s="5"/>
      <c r="T75" s="5"/>
      <c r="U75" s="5">
        <v>1</v>
      </c>
      <c r="V75" s="5"/>
      <c r="W75" s="5"/>
      <c r="X75" s="5"/>
      <c r="Y75" s="5"/>
    </row>
    <row r="76" spans="1:25" s="11" customFormat="1" ht="21" customHeight="1" x14ac:dyDescent="0.25">
      <c r="A76" s="64">
        <v>3</v>
      </c>
      <c r="B76" s="8" t="s">
        <v>930</v>
      </c>
      <c r="C76" s="8" t="s">
        <v>336</v>
      </c>
      <c r="D76" s="8" t="s">
        <v>386</v>
      </c>
      <c r="E76" s="10"/>
      <c r="F76" s="10"/>
      <c r="G76" s="10"/>
      <c r="H76" s="10" t="s">
        <v>1368</v>
      </c>
      <c r="I76" s="10"/>
      <c r="J76" s="10"/>
      <c r="K76" s="10"/>
      <c r="L76" s="9"/>
      <c r="M76" s="10" t="str">
        <f t="shared" si="4"/>
        <v>YES</v>
      </c>
      <c r="N76" s="10" t="str">
        <f t="shared" si="5"/>
        <v>YES</v>
      </c>
      <c r="O76" s="5"/>
      <c r="P76" s="5"/>
      <c r="Q76" s="5"/>
      <c r="R76" s="5"/>
      <c r="S76" s="5"/>
      <c r="T76" s="5"/>
      <c r="U76" s="5">
        <v>1</v>
      </c>
      <c r="V76" s="5"/>
      <c r="W76" s="5"/>
      <c r="X76" s="5"/>
      <c r="Y76" s="5"/>
    </row>
    <row r="77" spans="1:25" s="11" customFormat="1" ht="21" customHeight="1" x14ac:dyDescent="0.25">
      <c r="A77" s="64">
        <v>3</v>
      </c>
      <c r="B77" s="8" t="s">
        <v>1006</v>
      </c>
      <c r="C77" s="8" t="s">
        <v>336</v>
      </c>
      <c r="D77" s="8" t="s">
        <v>400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4"/>
        <v/>
      </c>
      <c r="N77" s="10" t="str">
        <f t="shared" si="5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3</v>
      </c>
      <c r="B78" s="8" t="s">
        <v>1006</v>
      </c>
      <c r="C78" s="8" t="s">
        <v>1</v>
      </c>
      <c r="D78" s="8" t="s">
        <v>413</v>
      </c>
      <c r="E78" s="10" t="s">
        <v>1369</v>
      </c>
      <c r="F78" s="10"/>
      <c r="G78" s="10"/>
      <c r="H78" s="10"/>
      <c r="I78" s="10"/>
      <c r="J78" s="10"/>
      <c r="K78" s="10"/>
      <c r="L78" s="9"/>
      <c r="M78" s="10" t="str">
        <f t="shared" si="4"/>
        <v>YES</v>
      </c>
      <c r="N78" s="10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</row>
    <row r="79" spans="1:25" s="11" customFormat="1" ht="21" customHeight="1" x14ac:dyDescent="0.25">
      <c r="A79" s="64">
        <v>3</v>
      </c>
      <c r="B79" s="8" t="s">
        <v>1007</v>
      </c>
      <c r="C79" s="8" t="s">
        <v>336</v>
      </c>
      <c r="D79" s="8" t="s">
        <v>427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4"/>
        <v/>
      </c>
      <c r="N79" s="10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3</v>
      </c>
      <c r="B80" s="8" t="s">
        <v>1008</v>
      </c>
      <c r="C80" s="8" t="s">
        <v>336</v>
      </c>
      <c r="D80" s="8" t="s">
        <v>350</v>
      </c>
      <c r="E80" s="10"/>
      <c r="F80" s="10"/>
      <c r="G80" s="10"/>
      <c r="H80" s="10" t="s">
        <v>1368</v>
      </c>
      <c r="I80" s="10"/>
      <c r="J80" s="10"/>
      <c r="K80" s="10"/>
      <c r="L80" s="9"/>
      <c r="M80" s="10" t="str">
        <f t="shared" si="4"/>
        <v>YES</v>
      </c>
      <c r="N80" s="10" t="str">
        <f t="shared" si="5"/>
        <v>YES</v>
      </c>
      <c r="O80" s="5"/>
      <c r="P80" s="5"/>
      <c r="Q80" s="5"/>
      <c r="R80" s="5"/>
      <c r="S80" s="5"/>
      <c r="T80" s="5"/>
      <c r="U80" s="5">
        <v>1</v>
      </c>
      <c r="V80" s="5"/>
      <c r="W80" s="5"/>
      <c r="X80" s="5"/>
      <c r="Y80" s="5"/>
    </row>
    <row r="81" spans="1:25" s="11" customFormat="1" ht="21" customHeight="1" x14ac:dyDescent="0.25">
      <c r="A81" s="64">
        <v>3</v>
      </c>
      <c r="B81" s="8" t="s">
        <v>1009</v>
      </c>
      <c r="C81" s="8" t="s">
        <v>336</v>
      </c>
      <c r="D81" s="8" t="s">
        <v>365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4"/>
        <v/>
      </c>
      <c r="N81" s="10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3</v>
      </c>
      <c r="B82" s="8" t="s">
        <v>1009</v>
      </c>
      <c r="C82" s="8" t="s">
        <v>6</v>
      </c>
      <c r="D82" s="8" t="s">
        <v>387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4"/>
        <v/>
      </c>
      <c r="N82" s="10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1" customFormat="1" ht="21" customHeight="1" x14ac:dyDescent="0.25">
      <c r="A83" s="64">
        <v>3</v>
      </c>
      <c r="B83" s="8" t="s">
        <v>1010</v>
      </c>
      <c r="C83" s="8" t="s">
        <v>336</v>
      </c>
      <c r="D83" s="8" t="s">
        <v>401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4"/>
        <v/>
      </c>
      <c r="N83" s="10" t="str">
        <f t="shared" si="5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64">
        <v>3</v>
      </c>
      <c r="B84" s="8" t="s">
        <v>1011</v>
      </c>
      <c r="C84" s="8" t="s">
        <v>336</v>
      </c>
      <c r="D84" s="8" t="s">
        <v>414</v>
      </c>
      <c r="E84" s="10"/>
      <c r="F84" s="10"/>
      <c r="G84" s="10"/>
      <c r="H84" s="10" t="s">
        <v>1375</v>
      </c>
      <c r="I84" s="10"/>
      <c r="J84" s="10"/>
      <c r="K84" s="10"/>
      <c r="L84" s="9"/>
      <c r="M84" s="10" t="str">
        <f t="shared" si="4"/>
        <v>YES</v>
      </c>
      <c r="N84" s="10" t="str">
        <f t="shared" si="5"/>
        <v>YES</v>
      </c>
      <c r="O84" s="5"/>
      <c r="P84" s="5"/>
      <c r="Q84" s="5"/>
      <c r="R84" s="5"/>
      <c r="S84" s="5"/>
      <c r="T84" s="5"/>
      <c r="U84" s="5"/>
      <c r="V84" s="5"/>
      <c r="W84" s="5"/>
      <c r="X84" s="5">
        <v>1</v>
      </c>
      <c r="Y84" s="5"/>
    </row>
    <row r="85" spans="1:25" s="11" customFormat="1" ht="21" customHeight="1" x14ac:dyDescent="0.25">
      <c r="A85" s="64">
        <v>3</v>
      </c>
      <c r="B85" s="8" t="s">
        <v>1011</v>
      </c>
      <c r="C85" s="8" t="s">
        <v>336</v>
      </c>
      <c r="D85" s="8" t="s">
        <v>440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4"/>
        <v/>
      </c>
      <c r="N85" s="10" t="str">
        <f t="shared" si="5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64">
        <v>3</v>
      </c>
      <c r="B86" s="8" t="s">
        <v>1012</v>
      </c>
      <c r="C86" s="8" t="s">
        <v>879</v>
      </c>
      <c r="D86" s="8" t="s">
        <v>428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4"/>
        <v/>
      </c>
      <c r="N86" s="10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64">
        <v>3</v>
      </c>
      <c r="B87" s="8" t="s">
        <v>1012</v>
      </c>
      <c r="C87" s="8" t="s">
        <v>336</v>
      </c>
      <c r="D87" s="8" t="s">
        <v>351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4"/>
        <v/>
      </c>
      <c r="N87" s="10" t="str">
        <f t="shared" si="5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64">
        <v>3</v>
      </c>
      <c r="B88" s="8" t="s">
        <v>1013</v>
      </c>
      <c r="C88" s="8" t="s">
        <v>336</v>
      </c>
      <c r="D88" s="8" t="s">
        <v>366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4"/>
        <v/>
      </c>
      <c r="N88" s="10" t="str">
        <f t="shared" si="5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1" customFormat="1" ht="21" customHeight="1" x14ac:dyDescent="0.25">
      <c r="A89" s="64">
        <v>3</v>
      </c>
      <c r="B89" s="8" t="s">
        <v>1013</v>
      </c>
      <c r="C89" s="8" t="s">
        <v>336</v>
      </c>
      <c r="D89" s="8" t="s">
        <v>375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4"/>
        <v/>
      </c>
      <c r="N89" s="10" t="str">
        <f t="shared" si="5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64">
        <v>3</v>
      </c>
      <c r="B90" s="8" t="s">
        <v>1014</v>
      </c>
      <c r="C90" s="8" t="s">
        <v>336</v>
      </c>
      <c r="D90" s="8" t="s">
        <v>388</v>
      </c>
      <c r="E90" s="10"/>
      <c r="F90" s="10"/>
      <c r="G90" s="10"/>
      <c r="H90" s="10" t="s">
        <v>1368</v>
      </c>
      <c r="I90" s="10"/>
      <c r="J90" s="10"/>
      <c r="K90" s="10"/>
      <c r="L90" s="9"/>
      <c r="M90" s="10" t="str">
        <f t="shared" si="4"/>
        <v>YES</v>
      </c>
      <c r="N90" s="10" t="str">
        <f t="shared" si="5"/>
        <v>YES</v>
      </c>
      <c r="O90" s="5"/>
      <c r="P90" s="5"/>
      <c r="Q90" s="5"/>
      <c r="R90" s="5"/>
      <c r="S90" s="5"/>
      <c r="T90" s="5"/>
      <c r="U90" s="5">
        <v>1</v>
      </c>
      <c r="V90" s="5"/>
      <c r="W90" s="5"/>
      <c r="X90" s="5"/>
      <c r="Y90" s="5"/>
    </row>
    <row r="91" spans="1:25" s="11" customFormat="1" ht="21" customHeight="1" x14ac:dyDescent="0.25">
      <c r="A91" s="64">
        <v>3</v>
      </c>
      <c r="B91" s="8" t="s">
        <v>1015</v>
      </c>
      <c r="C91" s="8" t="s">
        <v>2</v>
      </c>
      <c r="D91" s="8" t="s">
        <v>441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4"/>
        <v/>
      </c>
      <c r="N91" s="10" t="str">
        <f t="shared" si="5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64">
        <v>3</v>
      </c>
      <c r="B92" s="8" t="s">
        <v>1015</v>
      </c>
      <c r="C92" s="8" t="s">
        <v>336</v>
      </c>
      <c r="D92" s="8" t="s">
        <v>402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4"/>
        <v/>
      </c>
      <c r="N92" s="10" t="str">
        <f t="shared" si="5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64">
        <v>3</v>
      </c>
      <c r="B93" s="8" t="s">
        <v>931</v>
      </c>
      <c r="C93" s="8" t="s">
        <v>336</v>
      </c>
      <c r="D93" s="8" t="s">
        <v>415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4"/>
        <v/>
      </c>
      <c r="N93" s="10" t="str">
        <f t="shared" si="5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64">
        <v>3</v>
      </c>
      <c r="B94" s="8" t="s">
        <v>932</v>
      </c>
      <c r="C94" s="8" t="s">
        <v>336</v>
      </c>
      <c r="D94" s="8" t="s">
        <v>429</v>
      </c>
      <c r="E94" s="10"/>
      <c r="F94" s="10"/>
      <c r="G94" s="10"/>
      <c r="H94" s="10" t="s">
        <v>1366</v>
      </c>
      <c r="I94" s="10"/>
      <c r="J94" s="10"/>
      <c r="K94" s="10"/>
      <c r="L94" s="9"/>
      <c r="M94" s="10" t="str">
        <f t="shared" si="4"/>
        <v>YES</v>
      </c>
      <c r="N94" s="10" t="str">
        <f t="shared" si="5"/>
        <v>YES</v>
      </c>
      <c r="O94" s="5"/>
      <c r="P94" s="5"/>
      <c r="Q94" s="5"/>
      <c r="R94" s="5"/>
      <c r="S94" s="5"/>
      <c r="T94" s="5"/>
      <c r="U94" s="5">
        <v>1</v>
      </c>
      <c r="V94" s="5"/>
      <c r="W94" s="5"/>
      <c r="X94" s="5"/>
      <c r="Y94" s="5"/>
    </row>
    <row r="95" spans="1:25" ht="21" customHeight="1" x14ac:dyDescent="0.25">
      <c r="A95" s="122">
        <f>SUBTOTAL(103, A2:A94)</f>
        <v>93</v>
      </c>
      <c r="B95" s="50"/>
      <c r="C95" s="50"/>
      <c r="D95" s="50"/>
      <c r="E95" s="49">
        <f t="shared" ref="E95:K95" si="6">COUNTA(E2:E94)</f>
        <v>4</v>
      </c>
      <c r="F95" s="49">
        <f t="shared" si="6"/>
        <v>0</v>
      </c>
      <c r="G95" s="49">
        <f t="shared" si="6"/>
        <v>0</v>
      </c>
      <c r="H95" s="49">
        <f t="shared" si="6"/>
        <v>22</v>
      </c>
      <c r="I95" s="49">
        <f t="shared" si="6"/>
        <v>1</v>
      </c>
      <c r="J95" s="49">
        <f t="shared" si="6"/>
        <v>2</v>
      </c>
      <c r="K95" s="49">
        <f t="shared" si="6"/>
        <v>2</v>
      </c>
      <c r="L95" s="9"/>
      <c r="M95" s="51">
        <f t="shared" ref="M95:N95" si="7">COUNTIF(M2:M94,"YES")</f>
        <v>28</v>
      </c>
      <c r="N95" s="51">
        <f t="shared" si="7"/>
        <v>28</v>
      </c>
      <c r="O95" s="51">
        <f>SUM(O2:O94)</f>
        <v>2</v>
      </c>
      <c r="P95" s="51">
        <f t="shared" ref="P95:Y95" si="8">SUM(P2:P94)</f>
        <v>2</v>
      </c>
      <c r="Q95" s="51">
        <f t="shared" si="8"/>
        <v>3</v>
      </c>
      <c r="R95" s="51">
        <f t="shared" si="8"/>
        <v>2</v>
      </c>
      <c r="S95" s="51">
        <f t="shared" si="8"/>
        <v>2</v>
      </c>
      <c r="T95" s="51">
        <f t="shared" si="8"/>
        <v>17</v>
      </c>
      <c r="U95" s="51">
        <f t="shared" si="8"/>
        <v>7</v>
      </c>
      <c r="V95" s="51">
        <f t="shared" si="8"/>
        <v>0</v>
      </c>
      <c r="W95" s="51">
        <f t="shared" si="8"/>
        <v>3</v>
      </c>
      <c r="X95" s="51">
        <f t="shared" si="8"/>
        <v>1</v>
      </c>
      <c r="Y95" s="51">
        <f t="shared" si="8"/>
        <v>0</v>
      </c>
    </row>
    <row r="96" spans="1:25" ht="21" customHeight="1" x14ac:dyDescent="0.3">
      <c r="A96" s="125"/>
      <c r="B96" s="48"/>
      <c r="C96" s="143"/>
      <c r="D96" s="48" t="s">
        <v>1375</v>
      </c>
      <c r="E96" s="144"/>
      <c r="F96" s="145"/>
      <c r="G96" s="144"/>
      <c r="H96" s="51">
        <f>COUNTIF(H2:H94,"No Cxn")</f>
        <v>1</v>
      </c>
      <c r="I96" s="51">
        <f t="shared" ref="I96:J96" si="9">COUNTIF(I2:I94,"No Cxn")</f>
        <v>0</v>
      </c>
      <c r="J96" s="51">
        <f t="shared" si="9"/>
        <v>1</v>
      </c>
      <c r="K96" s="144"/>
      <c r="L96" s="9"/>
      <c r="M96" s="10" t="str">
        <f>IF(AND(ISBLANK(E104),ISBLANK(F104),ISBLANK(G104),ISBLANK(H104),ISBLANK(I104),ISBLANK(J104)),"","YES")</f>
        <v/>
      </c>
      <c r="N96" s="10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3">
      <c r="A97" s="125"/>
      <c r="B97" s="48"/>
      <c r="C97" s="143"/>
      <c r="D97" s="48" t="s">
        <v>1376</v>
      </c>
      <c r="E97" s="144"/>
      <c r="F97" s="145"/>
      <c r="G97" s="144"/>
      <c r="H97" s="51">
        <f>COUNTIF(H2:H94,"Stuck")</f>
        <v>1</v>
      </c>
      <c r="I97" s="51">
        <f t="shared" ref="I97:J97" si="10">COUNTIF(I2:I94,"Stuck")</f>
        <v>0</v>
      </c>
      <c r="J97" s="51">
        <f t="shared" si="10"/>
        <v>1</v>
      </c>
      <c r="K97" s="144"/>
      <c r="L97" s="9"/>
      <c r="M97" s="10"/>
      <c r="N97" s="10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11" customFormat="1" ht="21" customHeight="1" x14ac:dyDescent="0.3">
      <c r="A98" s="125"/>
      <c r="B98" s="48"/>
      <c r="C98" s="143"/>
      <c r="D98" s="48" t="s">
        <v>1368</v>
      </c>
      <c r="E98" s="51">
        <f>COUNTIF(E2:E94,"In")</f>
        <v>0</v>
      </c>
      <c r="F98" s="144"/>
      <c r="G98" s="144"/>
      <c r="H98" s="51">
        <f>COUNTIF(H2:H94,"In")</f>
        <v>18</v>
      </c>
      <c r="I98" s="51">
        <f>COUNTIF(I2:I94,"In")</f>
        <v>1</v>
      </c>
      <c r="J98" s="51">
        <f>COUNTIF(J2:J94,"In")</f>
        <v>0</v>
      </c>
      <c r="K98" s="144"/>
      <c r="L98" s="9"/>
      <c r="M98" s="10" t="str">
        <f>IF(AND(ISBLANK(E105),ISBLANK(F105),ISBLANK(G105),ISBLANK(H105),ISBLANK(I105),ISBLANK(J105)),"","YES")</f>
        <v/>
      </c>
      <c r="N98" s="10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3">
      <c r="A99" s="125"/>
      <c r="B99" s="48"/>
      <c r="C99" s="143"/>
      <c r="D99" s="48" t="s">
        <v>1366</v>
      </c>
      <c r="E99" s="51">
        <f>COUNTIF(E2:E95,"Out")</f>
        <v>1</v>
      </c>
      <c r="F99" s="145"/>
      <c r="G99" s="144"/>
      <c r="H99" s="51">
        <f>COUNTIF(H2:H95,"Out")</f>
        <v>2</v>
      </c>
      <c r="I99" s="51">
        <f>COUNTIF(I2:I95,"Out")</f>
        <v>0</v>
      </c>
      <c r="J99" s="51">
        <f>COUNTIF(J2:J95,"Out")</f>
        <v>0</v>
      </c>
      <c r="K99" s="144"/>
      <c r="L99" s="9"/>
      <c r="M99" s="10" t="str">
        <f>IF(AND(ISBLANK(E106),ISBLANK(F106),ISBLANK(G106),ISBLANK(H106),ISBLANK(I106),ISBLANK(J106)),"","YES")</f>
        <v/>
      </c>
      <c r="N99" s="10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3">
      <c r="A100" s="125"/>
      <c r="B100" s="48"/>
      <c r="C100" s="143"/>
      <c r="D100" s="48" t="s">
        <v>1377</v>
      </c>
      <c r="E100" s="144"/>
      <c r="F100" s="144"/>
      <c r="G100" s="144"/>
      <c r="H100" s="144"/>
      <c r="I100" s="144"/>
      <c r="J100" s="144"/>
      <c r="K100" s="151">
        <f>COUNTIF(K1:K94,"Replaced")</f>
        <v>2</v>
      </c>
      <c r="L100" s="9"/>
      <c r="M100" s="148"/>
      <c r="N100" s="148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ht="21" customHeight="1" x14ac:dyDescent="0.3">
      <c r="A101" s="125"/>
      <c r="B101" s="48"/>
      <c r="C101" s="143"/>
      <c r="D101" s="48" t="s">
        <v>1369</v>
      </c>
      <c r="E101" s="51">
        <f>COUNTIF(E2:E94,"Loose")</f>
        <v>3</v>
      </c>
      <c r="F101" s="51">
        <f>COUNTIF(F2:F94,"Loose")</f>
        <v>0</v>
      </c>
      <c r="G101" s="51">
        <f>COUNTIF(G2:G94,"Loose")</f>
        <v>0</v>
      </c>
      <c r="H101" s="144"/>
      <c r="I101" s="144"/>
      <c r="J101" s="144"/>
      <c r="K101" s="144"/>
      <c r="L101" s="9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1365</v>
      </c>
      <c r="E102" s="144"/>
      <c r="F102" s="51">
        <f>COUNTIF(F2:F94,"Missing")</f>
        <v>0</v>
      </c>
      <c r="G102" s="51">
        <f>COUNTIF(G2:G94,"Missing")</f>
        <v>0</v>
      </c>
      <c r="H102" s="144"/>
      <c r="I102" s="144"/>
      <c r="J102" s="144"/>
      <c r="K102" s="51">
        <f>COUNTIF(K2:K94,"Missing")</f>
        <v>0</v>
      </c>
      <c r="L102" s="9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3">
      <c r="A103" s="125"/>
      <c r="B103" s="48"/>
      <c r="C103" s="143"/>
      <c r="D103" s="48" t="s">
        <v>1367</v>
      </c>
      <c r="E103" s="144"/>
      <c r="F103" s="51">
        <f>COUNTIF(F2:F94,"Broken")</f>
        <v>0</v>
      </c>
      <c r="G103" s="144"/>
      <c r="H103" s="144"/>
      <c r="I103" s="144"/>
      <c r="J103" s="144"/>
      <c r="K103" s="51">
        <f>COUNTIF(K2:K94,"Broken")</f>
        <v>0</v>
      </c>
      <c r="L103" s="9"/>
      <c r="M103" s="10"/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3" t="s">
        <v>976</v>
      </c>
      <c r="L104" s="9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64">
        <v>1</v>
      </c>
      <c r="B105" s="8" t="s">
        <v>4</v>
      </c>
      <c r="C105" s="8" t="s">
        <v>3</v>
      </c>
      <c r="D105" s="8" t="s">
        <v>341</v>
      </c>
      <c r="E105" s="10"/>
      <c r="F105" s="10"/>
      <c r="G105" s="10"/>
      <c r="H105" s="10"/>
      <c r="I105" s="33"/>
      <c r="J105" s="10"/>
      <c r="K105" s="10"/>
      <c r="L105" s="9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25"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</sheetData>
  <autoFilter ref="A1:Y105" xr:uid="{00000000-0009-0000-0000-000007000000}"/>
  <dataValidations count="16">
    <dataValidation type="list" allowBlank="1" showInputMessage="1" showErrorMessage="1" sqref="H2:J94" xr:uid="{00000000-0002-0000-0700-000000000000}">
      <formula1>"In,Out,No Cxn,Stuck"</formula1>
    </dataValidation>
    <dataValidation type="list" allowBlank="1" showInputMessage="1" showErrorMessage="1" sqref="K2:K94" xr:uid="{00000000-0002-0000-0700-000001000000}">
      <formula1>"Missing,Broken,Replaced"</formula1>
    </dataValidation>
    <dataValidation type="list" allowBlank="1" showInputMessage="1" showErrorMessage="1" sqref="G2:G94" xr:uid="{00000000-0002-0000-0700-000002000000}">
      <formula1>"Loose,Missing"</formula1>
    </dataValidation>
    <dataValidation type="list" showInputMessage="1" showErrorMessage="1" sqref="E2:E94" xr:uid="{00000000-0002-0000-0700-000003000000}">
      <formula1>"In,Out,Loose, ,"</formula1>
    </dataValidation>
    <dataValidation type="list" allowBlank="1" showInputMessage="1" showErrorMessage="1" sqref="F2:F94" xr:uid="{00000000-0002-0000-0700-000004000000}">
      <formula1>"Loose,Missing,Broken"</formula1>
    </dataValidation>
    <dataValidation allowBlank="1" showInputMessage="1" showErrorMessage="1" promptTitle="RM FP" prompt="Remount faceplate" sqref="Y1" xr:uid="{00000000-0002-0000-0700-000005000000}"/>
    <dataValidation allowBlank="1" showInputMessage="1" showErrorMessage="1" promptTitle="DNLG" prompt="Data Link No Good" sqref="X1" xr:uid="{00000000-0002-0000-0700-000006000000}"/>
    <dataValidation allowBlank="1" showInputMessage="1" showErrorMessage="1" promptTitle="DLG" prompt="Data Link Good" sqref="W1" xr:uid="{00000000-0002-0000-0700-000007000000}"/>
    <dataValidation allowBlank="1" showInputMessage="1" showErrorMessage="1" promptTitle="DTNG" prompt="Dial Tone No Good" sqref="V1" xr:uid="{00000000-0002-0000-0700-000008000000}"/>
    <dataValidation allowBlank="1" showInputMessage="1" showErrorMessage="1" promptTitle="DTG" prompt="Dial Tone Good" sqref="U1" xr:uid="{00000000-0002-0000-0700-000009000000}"/>
    <dataValidation allowBlank="1" showInputMessage="1" showErrorMessage="1" promptTitle="RI" prompt="Reinsert" sqref="T1" xr:uid="{00000000-0002-0000-0700-00000A000000}"/>
    <dataValidation allowBlank="1" showInputMessage="1" showErrorMessage="1" promptTitle="NVI" prompt="New Voice Jack" sqref="S1" xr:uid="{00000000-0002-0000-0700-00000B000000}"/>
    <dataValidation allowBlank="1" showInputMessage="1" showErrorMessage="1" promptTitle="NDJ" prompt="New Data Jack" sqref="R1" xr:uid="{00000000-0002-0000-0700-00000C000000}"/>
    <dataValidation allowBlank="1" showInputMessage="1" showErrorMessage="1" promptTitle="NFI" prompt="New F Insert" sqref="Q1" xr:uid="{00000000-0002-0000-0700-00000D000000}"/>
    <dataValidation allowBlank="1" showInputMessage="1" showErrorMessage="1" promptTitle="NFP" prompt="New Face Plate" sqref="P1" xr:uid="{00000000-0002-0000-0700-00000E000000}"/>
    <dataValidation allowBlank="1" showDropDown="1" showInputMessage="1" showErrorMessage="1" promptTitle="RM BX" prompt="Remount Box" sqref="O1" xr:uid="{00000000-0002-0000-0700-00000F000000}"/>
  </dataValidations>
  <pageMargins left="0" right="0.5" top="0.5" bottom="0.75" header="0.25" footer="0.25"/>
  <pageSetup scale="93" orientation="landscape" r:id="rId1"/>
  <headerFooter alignWithMargins="0">
    <oddHeader>&amp;CDutch - Van Cortland Hall (BF)
&amp;RDorm Jack Repairs Assessment 2017</oddHeader>
    <oddFooter>&amp;LCODES:&amp;C&amp;"Book Antiqua,Bold"Loose;  Missing;  Pushed IN;  Pulled OUT;  B=Broken; No Cxn = No Connection; Stuck = Item is stuck in jack
Page &amp;P of &amp;N&amp;RVan Cortland Hall</oddFooter>
  </headerFooter>
  <rowBreaks count="2" manualBreakCount="2">
    <brk id="24" max="11" man="1"/>
    <brk id="6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96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I153" sqref="I153"/>
    </sheetView>
  </sheetViews>
  <sheetFormatPr defaultRowHeight="21" customHeight="1" x14ac:dyDescent="0.25"/>
  <cols>
    <col min="1" max="1" width="5.75" style="34" bestFit="1" customWidth="1"/>
    <col min="2" max="2" width="10.25" style="11" bestFit="1" customWidth="1"/>
    <col min="3" max="3" width="9.25" style="34" bestFit="1" customWidth="1"/>
    <col min="4" max="4" width="7.625" style="34" customWidth="1"/>
    <col min="5" max="11" width="8.125" style="34" customWidth="1"/>
    <col min="12" max="12" width="30.25" style="11" customWidth="1"/>
    <col min="13" max="13" width="9.625" style="34" customWidth="1"/>
    <col min="14" max="14" width="12.5" style="34" customWidth="1"/>
    <col min="15" max="15" width="4.75" style="11" customWidth="1"/>
    <col min="16" max="16" width="4.25" style="11" bestFit="1" customWidth="1"/>
    <col min="17" max="17" width="3.625" style="11" bestFit="1" customWidth="1"/>
    <col min="18" max="18" width="4.125" style="11" bestFit="1" customWidth="1"/>
    <col min="19" max="19" width="4" style="11" bestFit="1" customWidth="1"/>
    <col min="20" max="20" width="4" style="11" customWidth="1"/>
    <col min="21" max="21" width="4.375" style="11" bestFit="1" customWidth="1"/>
    <col min="22" max="22" width="4" style="11" customWidth="1"/>
    <col min="23" max="23" width="4.25" style="11" bestFit="1" customWidth="1"/>
    <col min="24" max="24" width="5.625" style="11" bestFit="1" customWidth="1"/>
    <col min="25" max="25" width="5.875" style="11" customWidth="1"/>
    <col min="26" max="16384" width="9" style="11"/>
  </cols>
  <sheetData>
    <row r="1" spans="1:26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6" ht="21" customHeight="1" x14ac:dyDescent="0.25">
      <c r="A2" s="124">
        <v>1</v>
      </c>
      <c r="B2" s="8" t="s">
        <v>1017</v>
      </c>
      <c r="C2" s="25" t="s">
        <v>336</v>
      </c>
      <c r="D2" s="48" t="s">
        <v>430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1" customHeight="1" x14ac:dyDescent="0.25">
      <c r="A3" s="124">
        <v>1</v>
      </c>
      <c r="B3" s="8" t="s">
        <v>1017</v>
      </c>
      <c r="C3" s="25"/>
      <c r="D3" s="48" t="s">
        <v>368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21" customHeight="1" x14ac:dyDescent="0.25">
      <c r="A4" s="124">
        <v>1</v>
      </c>
      <c r="B4" s="8" t="s">
        <v>1017</v>
      </c>
      <c r="C4" s="25"/>
      <c r="D4" s="48" t="s">
        <v>376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21" customHeight="1" x14ac:dyDescent="0.25">
      <c r="A5" s="124">
        <v>1</v>
      </c>
      <c r="B5" s="8" t="s">
        <v>972</v>
      </c>
      <c r="C5" s="25"/>
      <c r="D5" s="48" t="s">
        <v>389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21" customHeight="1" x14ac:dyDescent="0.25">
      <c r="A6" s="124">
        <v>1</v>
      </c>
      <c r="B6" s="8" t="s">
        <v>13</v>
      </c>
      <c r="C6" s="25" t="s">
        <v>12</v>
      </c>
      <c r="D6" s="48" t="s">
        <v>403</v>
      </c>
      <c r="E6" s="10"/>
      <c r="F6" s="10"/>
      <c r="G6" s="10"/>
      <c r="H6" s="10"/>
      <c r="I6" s="10" t="s">
        <v>1368</v>
      </c>
      <c r="J6" s="10" t="s">
        <v>1375</v>
      </c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1" t="s">
        <v>1408</v>
      </c>
    </row>
    <row r="7" spans="1:26" ht="21" customHeight="1" x14ac:dyDescent="0.25">
      <c r="A7" s="124">
        <v>1</v>
      </c>
      <c r="B7" s="8" t="s">
        <v>21</v>
      </c>
      <c r="C7" s="25" t="s">
        <v>336</v>
      </c>
      <c r="D7" s="48" t="s">
        <v>431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21" customHeight="1" x14ac:dyDescent="0.25">
      <c r="A8" s="124">
        <v>1</v>
      </c>
      <c r="B8" s="8" t="s">
        <v>21</v>
      </c>
      <c r="C8" s="25" t="s">
        <v>20</v>
      </c>
      <c r="D8" s="48" t="s">
        <v>416</v>
      </c>
      <c r="E8" s="10"/>
      <c r="F8" s="10"/>
      <c r="G8" s="10"/>
      <c r="H8" s="10"/>
      <c r="I8" s="10"/>
      <c r="J8" s="10"/>
      <c r="K8" s="10" t="s">
        <v>1377</v>
      </c>
      <c r="L8" s="9"/>
      <c r="M8" s="10" t="str">
        <f t="shared" si="0"/>
        <v/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21" customHeight="1" x14ac:dyDescent="0.25">
      <c r="A9" s="124">
        <v>1</v>
      </c>
      <c r="B9" s="8" t="s">
        <v>446</v>
      </c>
      <c r="C9" s="25" t="s">
        <v>52</v>
      </c>
      <c r="D9" s="48" t="s">
        <v>339</v>
      </c>
      <c r="E9" s="10"/>
      <c r="F9" s="10"/>
      <c r="G9" s="10"/>
      <c r="H9" s="10"/>
      <c r="I9" s="10"/>
      <c r="J9" s="10"/>
      <c r="K9" s="10"/>
      <c r="L9" s="9" t="s">
        <v>1396</v>
      </c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21" customHeight="1" x14ac:dyDescent="0.25">
      <c r="A10" s="124">
        <v>1</v>
      </c>
      <c r="B10" s="8" t="s">
        <v>978</v>
      </c>
      <c r="C10" s="25"/>
      <c r="D10" s="48" t="s">
        <v>354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21" customHeight="1" x14ac:dyDescent="0.25">
      <c r="A11" s="124">
        <v>1</v>
      </c>
      <c r="B11" s="8" t="s">
        <v>978</v>
      </c>
      <c r="C11" s="25"/>
      <c r="D11" s="48" t="s">
        <v>369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21" customHeight="1" x14ac:dyDescent="0.25">
      <c r="A12" s="124">
        <v>1</v>
      </c>
      <c r="B12" s="8" t="s">
        <v>894</v>
      </c>
      <c r="C12" s="25" t="s">
        <v>336</v>
      </c>
      <c r="D12" s="48" t="s">
        <v>377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21" customHeight="1" x14ac:dyDescent="0.25">
      <c r="A13" s="124">
        <v>1</v>
      </c>
      <c r="B13" s="8" t="s">
        <v>894</v>
      </c>
      <c r="C13" s="25" t="s">
        <v>62</v>
      </c>
      <c r="D13" s="48" t="s">
        <v>390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1" customHeight="1" x14ac:dyDescent="0.25">
      <c r="A14" s="124">
        <v>1</v>
      </c>
      <c r="B14" s="8" t="s">
        <v>895</v>
      </c>
      <c r="C14" s="25" t="s">
        <v>336</v>
      </c>
      <c r="D14" s="48" t="s">
        <v>404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ht="21" customHeight="1" x14ac:dyDescent="0.25">
      <c r="A15" s="124">
        <v>1</v>
      </c>
      <c r="B15" s="8" t="s">
        <v>895</v>
      </c>
      <c r="C15" s="25" t="s">
        <v>37</v>
      </c>
      <c r="D15" s="48" t="s">
        <v>417</v>
      </c>
      <c r="E15" s="10"/>
      <c r="F15" s="10"/>
      <c r="G15" s="10"/>
      <c r="H15" s="10"/>
      <c r="I15" s="10"/>
      <c r="J15" s="10" t="s">
        <v>1375</v>
      </c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>
        <v>1</v>
      </c>
      <c r="X15" s="5"/>
      <c r="Y15" s="5"/>
    </row>
    <row r="16" spans="1:26" ht="21" customHeight="1" x14ac:dyDescent="0.25">
      <c r="A16" s="124">
        <v>1</v>
      </c>
      <c r="B16" s="8" t="s">
        <v>59</v>
      </c>
      <c r="C16" s="25" t="s">
        <v>58</v>
      </c>
      <c r="D16" s="48" t="s">
        <v>356</v>
      </c>
      <c r="E16" s="10"/>
      <c r="F16" s="10"/>
      <c r="G16" s="10"/>
      <c r="H16" s="10"/>
      <c r="I16" s="10"/>
      <c r="J16" s="10"/>
      <c r="K16" s="10"/>
      <c r="L16" s="9" t="s">
        <v>1396</v>
      </c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124">
        <v>1</v>
      </c>
      <c r="B17" s="8" t="s">
        <v>986</v>
      </c>
      <c r="C17" s="25"/>
      <c r="D17" s="48" t="s">
        <v>959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124">
        <v>1</v>
      </c>
      <c r="B18" s="8" t="s">
        <v>986</v>
      </c>
      <c r="C18" s="25"/>
      <c r="D18" s="48" t="s">
        <v>960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124">
        <v>1</v>
      </c>
      <c r="B19" s="8" t="s">
        <v>986</v>
      </c>
      <c r="C19" s="25"/>
      <c r="D19" s="48" t="s">
        <v>392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124">
        <v>1</v>
      </c>
      <c r="B20" s="8" t="s">
        <v>868</v>
      </c>
      <c r="C20" s="25" t="s">
        <v>336</v>
      </c>
      <c r="D20" s="48" t="s">
        <v>406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124">
        <v>1</v>
      </c>
      <c r="B21" s="8" t="s">
        <v>868</v>
      </c>
      <c r="C21" s="25" t="s">
        <v>38</v>
      </c>
      <c r="D21" s="48" t="s">
        <v>419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124">
        <v>1</v>
      </c>
      <c r="B22" s="8" t="s">
        <v>898</v>
      </c>
      <c r="C22" s="25" t="s">
        <v>336</v>
      </c>
      <c r="D22" s="48" t="s">
        <v>342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124">
        <v>1</v>
      </c>
      <c r="B23" s="8" t="s">
        <v>898</v>
      </c>
      <c r="C23" s="25" t="s">
        <v>14</v>
      </c>
      <c r="D23" s="48" t="s">
        <v>469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124">
        <v>1</v>
      </c>
      <c r="B24" s="8" t="s">
        <v>1341</v>
      </c>
      <c r="C24" s="25"/>
      <c r="D24" s="48" t="s">
        <v>975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124">
        <v>1</v>
      </c>
      <c r="B25" s="8" t="s">
        <v>1341</v>
      </c>
      <c r="C25" s="25"/>
      <c r="D25" s="48" t="s">
        <v>973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124">
        <v>1</v>
      </c>
      <c r="B26" s="8" t="s">
        <v>1341</v>
      </c>
      <c r="C26" s="25"/>
      <c r="D26" s="48" t="s">
        <v>974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124">
        <v>1</v>
      </c>
      <c r="B27" s="8" t="s">
        <v>987</v>
      </c>
      <c r="C27" s="25" t="s">
        <v>336</v>
      </c>
      <c r="D27" s="48" t="s">
        <v>462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124">
        <v>1</v>
      </c>
      <c r="B28" s="8" t="s">
        <v>987</v>
      </c>
      <c r="C28" s="25" t="s">
        <v>30</v>
      </c>
      <c r="D28" s="48" t="s">
        <v>31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124">
        <v>1</v>
      </c>
      <c r="B29" s="8" t="s">
        <v>1342</v>
      </c>
      <c r="C29" s="25" t="s">
        <v>336</v>
      </c>
      <c r="D29" s="48" t="s">
        <v>23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124">
        <v>1</v>
      </c>
      <c r="B30" s="8" t="s">
        <v>1342</v>
      </c>
      <c r="C30" s="25" t="s">
        <v>46</v>
      </c>
      <c r="D30" s="48" t="s">
        <v>47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124">
        <v>1</v>
      </c>
      <c r="B31" s="8" t="s">
        <v>1326</v>
      </c>
      <c r="C31" s="25"/>
      <c r="D31" s="48" t="s">
        <v>961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124">
        <v>1</v>
      </c>
      <c r="B32" s="8" t="s">
        <v>1326</v>
      </c>
      <c r="C32" s="25"/>
      <c r="D32" s="48" t="s">
        <v>962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124">
        <v>1</v>
      </c>
      <c r="B33" s="8" t="s">
        <v>1326</v>
      </c>
      <c r="C33" s="25"/>
      <c r="D33" s="48" t="s">
        <v>963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124">
        <v>1</v>
      </c>
      <c r="B34" s="8" t="s">
        <v>1325</v>
      </c>
      <c r="C34" s="25" t="s">
        <v>336</v>
      </c>
      <c r="D34" s="48" t="s">
        <v>463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124">
        <v>1</v>
      </c>
      <c r="B35" s="8" t="s">
        <v>1325</v>
      </c>
      <c r="C35" s="25" t="s">
        <v>63</v>
      </c>
      <c r="D35" s="48" t="s">
        <v>805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4">
        <v>2</v>
      </c>
      <c r="B36" s="8" t="s">
        <v>26</v>
      </c>
      <c r="C36" s="25" t="s">
        <v>1343</v>
      </c>
      <c r="D36" s="48" t="s">
        <v>182</v>
      </c>
      <c r="E36" s="10"/>
      <c r="F36" s="10"/>
      <c r="G36" s="10"/>
      <c r="H36" s="10"/>
      <c r="I36" s="10"/>
      <c r="J36" s="10"/>
      <c r="K36" s="10"/>
      <c r="L36" s="9" t="s">
        <v>1396</v>
      </c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124">
        <v>2</v>
      </c>
      <c r="B37" s="8" t="s">
        <v>1327</v>
      </c>
      <c r="C37" s="25" t="s">
        <v>336</v>
      </c>
      <c r="D37" s="48" t="s">
        <v>183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124">
        <v>2</v>
      </c>
      <c r="B38" s="8" t="s">
        <v>988</v>
      </c>
      <c r="C38" s="25"/>
      <c r="D38" s="48" t="s">
        <v>357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124">
        <v>2</v>
      </c>
      <c r="B39" s="8" t="s">
        <v>988</v>
      </c>
      <c r="C39" s="25"/>
      <c r="D39" s="48" t="s">
        <v>379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124">
        <v>2</v>
      </c>
      <c r="B40" s="8" t="s">
        <v>988</v>
      </c>
      <c r="C40" s="25"/>
      <c r="D40" s="48" t="s">
        <v>393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124">
        <v>2</v>
      </c>
      <c r="B41" s="8" t="s">
        <v>902</v>
      </c>
      <c r="C41" s="25" t="s">
        <v>336</v>
      </c>
      <c r="D41" s="48" t="s">
        <v>407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124">
        <v>2</v>
      </c>
      <c r="B42" s="8" t="s">
        <v>902</v>
      </c>
      <c r="C42" s="25" t="s">
        <v>336</v>
      </c>
      <c r="D42" s="48" t="s">
        <v>420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124">
        <v>2</v>
      </c>
      <c r="B43" s="8" t="s">
        <v>902</v>
      </c>
      <c r="C43" s="25" t="s">
        <v>64</v>
      </c>
      <c r="D43" s="48" t="s">
        <v>343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124">
        <v>2</v>
      </c>
      <c r="B44" s="8" t="s">
        <v>903</v>
      </c>
      <c r="C44" s="25" t="s">
        <v>336</v>
      </c>
      <c r="D44" s="48" t="s">
        <v>432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124">
        <v>2</v>
      </c>
      <c r="B45" s="8" t="s">
        <v>903</v>
      </c>
      <c r="C45" s="25" t="s">
        <v>45</v>
      </c>
      <c r="D45" s="48" t="s">
        <v>358</v>
      </c>
      <c r="E45" s="10"/>
      <c r="F45" s="10"/>
      <c r="G45" s="10"/>
      <c r="H45" s="10"/>
      <c r="I45" s="10"/>
      <c r="J45" s="10"/>
      <c r="K45" s="10" t="s">
        <v>1377</v>
      </c>
      <c r="L45" s="9"/>
      <c r="M45" s="10" t="str">
        <f t="shared" si="0"/>
        <v/>
      </c>
      <c r="N45" s="10" t="str">
        <f t="shared" si="1"/>
        <v>YES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124">
        <v>2</v>
      </c>
      <c r="B46" s="8" t="s">
        <v>989</v>
      </c>
      <c r="C46" s="25"/>
      <c r="D46" s="48" t="s">
        <v>371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124">
        <v>2</v>
      </c>
      <c r="B47" s="8" t="s">
        <v>989</v>
      </c>
      <c r="C47" s="25"/>
      <c r="D47" s="48" t="s">
        <v>380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124">
        <v>2</v>
      </c>
      <c r="B48" s="8" t="s">
        <v>989</v>
      </c>
      <c r="C48" s="25"/>
      <c r="D48" s="48" t="s">
        <v>394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124">
        <v>2</v>
      </c>
      <c r="B49" s="8" t="s">
        <v>847</v>
      </c>
      <c r="C49" s="25" t="s">
        <v>336</v>
      </c>
      <c r="D49" s="48" t="s">
        <v>433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124">
        <v>2</v>
      </c>
      <c r="B50" s="8" t="s">
        <v>847</v>
      </c>
      <c r="C50" s="25" t="s">
        <v>68</v>
      </c>
      <c r="D50" s="48" t="s">
        <v>408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0"/>
        <v>YES</v>
      </c>
      <c r="N50" s="10" t="str">
        <f t="shared" si="1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ht="21" customHeight="1" x14ac:dyDescent="0.25">
      <c r="A51" s="124">
        <v>2</v>
      </c>
      <c r="B51" s="8" t="s">
        <v>917</v>
      </c>
      <c r="C51" s="25" t="s">
        <v>336</v>
      </c>
      <c r="D51" s="48" t="s">
        <v>358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1" customHeight="1" x14ac:dyDescent="0.25">
      <c r="A52" s="124">
        <v>2</v>
      </c>
      <c r="B52" s="8" t="s">
        <v>917</v>
      </c>
      <c r="C52" s="25" t="s">
        <v>336</v>
      </c>
      <c r="D52" s="48" t="s">
        <v>421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124">
        <v>2</v>
      </c>
      <c r="B53" s="8" t="s">
        <v>917</v>
      </c>
      <c r="C53" s="25" t="s">
        <v>336</v>
      </c>
      <c r="D53" s="48" t="s">
        <v>344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124">
        <v>2</v>
      </c>
      <c r="B54" s="8" t="s">
        <v>917</v>
      </c>
      <c r="C54" s="25" t="s">
        <v>33</v>
      </c>
      <c r="D54" s="48" t="s">
        <v>359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124">
        <v>2</v>
      </c>
      <c r="B55" s="8" t="s">
        <v>992</v>
      </c>
      <c r="C55" s="25"/>
      <c r="D55" s="48" t="s">
        <v>381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124">
        <v>2</v>
      </c>
      <c r="B56" s="8" t="s">
        <v>992</v>
      </c>
      <c r="C56" s="25"/>
      <c r="D56" s="48" t="s">
        <v>395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124">
        <v>2</v>
      </c>
      <c r="B57" s="8" t="s">
        <v>993</v>
      </c>
      <c r="C57" s="25" t="s">
        <v>336</v>
      </c>
      <c r="D57" s="48" t="s">
        <v>438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124">
        <v>2</v>
      </c>
      <c r="B58" s="8" t="s">
        <v>993</v>
      </c>
      <c r="C58" s="25" t="s">
        <v>15</v>
      </c>
      <c r="D58" s="48" t="s">
        <v>422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124">
        <v>2</v>
      </c>
      <c r="B59" s="8" t="s">
        <v>994</v>
      </c>
      <c r="C59" s="25" t="s">
        <v>336</v>
      </c>
      <c r="D59" s="48" t="s">
        <v>345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124">
        <v>2</v>
      </c>
      <c r="B60" s="8" t="s">
        <v>994</v>
      </c>
      <c r="C60" s="25" t="s">
        <v>39</v>
      </c>
      <c r="D60" s="48" t="s">
        <v>360</v>
      </c>
      <c r="E60" s="10"/>
      <c r="F60" s="10"/>
      <c r="G60" s="10"/>
      <c r="H60" s="10"/>
      <c r="I60" s="10"/>
      <c r="J60" s="10"/>
      <c r="K60" s="10" t="s">
        <v>1377</v>
      </c>
      <c r="L60" s="9"/>
      <c r="M60" s="10" t="str">
        <f t="shared" si="0"/>
        <v/>
      </c>
      <c r="N60" s="10" t="str">
        <f t="shared" si="1"/>
        <v>YES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124">
        <v>2</v>
      </c>
      <c r="B61" s="8" t="s">
        <v>995</v>
      </c>
      <c r="C61" s="25"/>
      <c r="D61" s="48" t="s">
        <v>372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124">
        <v>2</v>
      </c>
      <c r="B62" s="8" t="s">
        <v>995</v>
      </c>
      <c r="C62" s="25"/>
      <c r="D62" s="48" t="s">
        <v>382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124">
        <v>2</v>
      </c>
      <c r="B63" s="8" t="s">
        <v>996</v>
      </c>
      <c r="C63" s="25" t="s">
        <v>336</v>
      </c>
      <c r="D63" s="48" t="s">
        <v>435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124">
        <v>2</v>
      </c>
      <c r="B64" s="8" t="s">
        <v>996</v>
      </c>
      <c r="C64" s="25" t="s">
        <v>16</v>
      </c>
      <c r="D64" s="48" t="s">
        <v>396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124">
        <v>2</v>
      </c>
      <c r="B65" s="8" t="s">
        <v>997</v>
      </c>
      <c r="C65" s="25" t="s">
        <v>336</v>
      </c>
      <c r="D65" s="48" t="s">
        <v>409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0"/>
        <v>YES</v>
      </c>
      <c r="N65" s="10" t="str">
        <f t="shared" si="1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</row>
    <row r="66" spans="1:25" ht="21" customHeight="1" x14ac:dyDescent="0.25">
      <c r="A66" s="64">
        <v>2</v>
      </c>
      <c r="B66" s="8" t="s">
        <v>997</v>
      </c>
      <c r="C66" s="25" t="s">
        <v>56</v>
      </c>
      <c r="D66" s="48" t="s">
        <v>423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124">
        <v>2</v>
      </c>
      <c r="B67" s="8" t="s">
        <v>998</v>
      </c>
      <c r="C67" s="25"/>
      <c r="D67" s="48" t="s">
        <v>346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136" si="2">IF(AND(ISBLANK(E67),ISBLANK(F67),ISBLANK(G67),ISBLANK(H67),ISBLANK(I67),ISBLANK(J67)),"","YES")</f>
        <v/>
      </c>
      <c r="N67" s="10" t="str">
        <f t="shared" ref="N67:N136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124">
        <v>2</v>
      </c>
      <c r="B68" s="8" t="s">
        <v>998</v>
      </c>
      <c r="C68" s="25"/>
      <c r="D68" s="48" t="s">
        <v>361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124">
        <v>2</v>
      </c>
      <c r="B69" s="8" t="s">
        <v>999</v>
      </c>
      <c r="C69" s="25" t="s">
        <v>336</v>
      </c>
      <c r="D69" s="48" t="s">
        <v>434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124">
        <v>2</v>
      </c>
      <c r="B70" s="8" t="s">
        <v>1327</v>
      </c>
      <c r="C70" s="25"/>
      <c r="D70" s="48" t="s">
        <v>184</v>
      </c>
      <c r="E70" s="10"/>
      <c r="F70" s="10"/>
      <c r="G70" s="10"/>
      <c r="H70" s="10"/>
      <c r="I70" s="10"/>
      <c r="J70" s="10"/>
      <c r="K70" s="10"/>
      <c r="L70" s="9" t="s">
        <v>1399</v>
      </c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124">
        <v>2</v>
      </c>
      <c r="B71" s="8" t="s">
        <v>999</v>
      </c>
      <c r="C71" s="25" t="s">
        <v>66</v>
      </c>
      <c r="D71" s="48" t="s">
        <v>383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124">
        <v>2</v>
      </c>
      <c r="B72" s="8" t="s">
        <v>1000</v>
      </c>
      <c r="C72" s="25" t="s">
        <v>336</v>
      </c>
      <c r="D72" s="48" t="s">
        <v>397</v>
      </c>
      <c r="E72" s="10"/>
      <c r="F72" s="10"/>
      <c r="G72" s="10"/>
      <c r="H72" s="10" t="s">
        <v>1368</v>
      </c>
      <c r="I72" s="10"/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5"/>
      <c r="Q72" s="5"/>
      <c r="R72" s="5"/>
      <c r="S72" s="5"/>
      <c r="T72" s="5">
        <v>1</v>
      </c>
      <c r="U72" s="5"/>
      <c r="V72" s="5"/>
      <c r="W72" s="5"/>
      <c r="X72" s="5"/>
      <c r="Y72" s="5"/>
    </row>
    <row r="73" spans="1:25" ht="21" customHeight="1" x14ac:dyDescent="0.25">
      <c r="A73" s="124">
        <v>2</v>
      </c>
      <c r="B73" s="8" t="s">
        <v>1000</v>
      </c>
      <c r="C73" s="25" t="s">
        <v>40</v>
      </c>
      <c r="D73" s="48" t="s">
        <v>410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124">
        <v>2</v>
      </c>
      <c r="B74" s="8" t="s">
        <v>1018</v>
      </c>
      <c r="C74" s="25"/>
      <c r="D74" s="48" t="s">
        <v>443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124">
        <v>2</v>
      </c>
      <c r="B75" s="8" t="s">
        <v>1018</v>
      </c>
      <c r="C75" s="25"/>
      <c r="D75" s="48" t="s">
        <v>445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124">
        <v>2</v>
      </c>
      <c r="B76" s="8" t="s">
        <v>908</v>
      </c>
      <c r="C76" s="25" t="s">
        <v>24</v>
      </c>
      <c r="D76" s="48" t="s">
        <v>466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124">
        <v>2</v>
      </c>
      <c r="B77" s="8" t="s">
        <v>908</v>
      </c>
      <c r="C77" s="25" t="s">
        <v>336</v>
      </c>
      <c r="D77" s="48" t="s">
        <v>55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124">
        <v>2</v>
      </c>
      <c r="B78" s="8" t="s">
        <v>1328</v>
      </c>
      <c r="C78" s="25" t="s">
        <v>336</v>
      </c>
      <c r="D78" s="48" t="s">
        <v>472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124">
        <v>2</v>
      </c>
      <c r="B79" s="8" t="s">
        <v>1328</v>
      </c>
      <c r="C79" s="25" t="s">
        <v>57</v>
      </c>
      <c r="D79" s="48" t="s">
        <v>731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124">
        <v>2</v>
      </c>
      <c r="B80" s="8" t="s">
        <v>1019</v>
      </c>
      <c r="C80" s="25"/>
      <c r="D80" s="48" t="s">
        <v>733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124">
        <v>2</v>
      </c>
      <c r="B81" s="8" t="s">
        <v>1019</v>
      </c>
      <c r="C81" s="25"/>
      <c r="D81" s="48" t="s">
        <v>460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124">
        <v>2</v>
      </c>
      <c r="B82" s="8" t="s">
        <v>912</v>
      </c>
      <c r="C82" s="25" t="s">
        <v>336</v>
      </c>
      <c r="D82" s="48" t="s">
        <v>467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124">
        <v>2</v>
      </c>
      <c r="B83" s="8" t="s">
        <v>912</v>
      </c>
      <c r="C83" s="25" t="s">
        <v>32</v>
      </c>
      <c r="D83" s="48" t="s">
        <v>470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124">
        <v>2</v>
      </c>
      <c r="B84" s="8" t="s">
        <v>913</v>
      </c>
      <c r="C84" s="25" t="s">
        <v>336</v>
      </c>
      <c r="D84" s="48" t="s">
        <v>471</v>
      </c>
      <c r="E84" s="10"/>
      <c r="F84" s="10"/>
      <c r="G84" s="10"/>
      <c r="H84" s="10"/>
      <c r="I84" s="10"/>
      <c r="J84" s="10" t="s">
        <v>1368</v>
      </c>
      <c r="K84" s="10"/>
      <c r="L84" s="9"/>
      <c r="M84" s="10" t="str">
        <f t="shared" si="2"/>
        <v>YES</v>
      </c>
      <c r="N84" s="10" t="str">
        <f t="shared" si="3"/>
        <v>YES</v>
      </c>
      <c r="O84" s="5"/>
      <c r="P84" s="5">
        <v>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124">
        <v>2</v>
      </c>
      <c r="B85" s="8" t="s">
        <v>913</v>
      </c>
      <c r="C85" s="25" t="s">
        <v>41</v>
      </c>
      <c r="D85" s="48" t="s">
        <v>465</v>
      </c>
      <c r="E85" s="10"/>
      <c r="F85" s="10"/>
      <c r="G85" s="10"/>
      <c r="H85" s="10" t="s">
        <v>1368</v>
      </c>
      <c r="I85" s="10"/>
      <c r="J85" s="10"/>
      <c r="K85" s="10" t="s">
        <v>1377</v>
      </c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/>
      <c r="R85" s="5"/>
      <c r="S85" s="5"/>
      <c r="T85" s="5">
        <v>1</v>
      </c>
      <c r="U85" s="5"/>
      <c r="V85" s="5"/>
      <c r="W85" s="5"/>
      <c r="X85" s="5"/>
      <c r="Y85" s="5"/>
    </row>
    <row r="86" spans="1:25" ht="21" customHeight="1" x14ac:dyDescent="0.25">
      <c r="A86" s="124">
        <v>2</v>
      </c>
      <c r="B86" s="8" t="s">
        <v>1329</v>
      </c>
      <c r="C86" s="25"/>
      <c r="D86" s="48" t="s">
        <v>964</v>
      </c>
      <c r="E86" s="10"/>
      <c r="F86" s="10"/>
      <c r="G86" s="10"/>
      <c r="H86" s="10"/>
      <c r="I86" s="10"/>
      <c r="J86" s="10"/>
      <c r="K86" s="10"/>
      <c r="L86" s="9"/>
      <c r="M86" s="10"/>
      <c r="N86" s="10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124">
        <v>2</v>
      </c>
      <c r="B87" s="8" t="s">
        <v>1329</v>
      </c>
      <c r="C87" s="25"/>
      <c r="D87" s="48" t="s">
        <v>797</v>
      </c>
      <c r="E87" s="10"/>
      <c r="F87" s="10"/>
      <c r="G87" s="10"/>
      <c r="H87" s="10"/>
      <c r="I87" s="10"/>
      <c r="J87" s="10"/>
      <c r="K87" s="10"/>
      <c r="L87" s="9"/>
      <c r="M87" s="10"/>
      <c r="N87" s="10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124">
        <v>2</v>
      </c>
      <c r="B88" s="8" t="s">
        <v>1329</v>
      </c>
      <c r="C88" s="25"/>
      <c r="D88" s="48" t="s">
        <v>176</v>
      </c>
      <c r="E88" s="10"/>
      <c r="F88" s="10"/>
      <c r="G88" s="10"/>
      <c r="H88" s="10"/>
      <c r="I88" s="10"/>
      <c r="J88" s="10"/>
      <c r="K88" s="10"/>
      <c r="L88" s="9"/>
      <c r="M88" s="10"/>
      <c r="N88" s="10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124">
        <v>2</v>
      </c>
      <c r="B89" s="8" t="s">
        <v>1330</v>
      </c>
      <c r="C89" s="25" t="s">
        <v>336</v>
      </c>
      <c r="D89" s="48" t="s">
        <v>178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124">
        <v>2</v>
      </c>
      <c r="B90" s="8" t="s">
        <v>1330</v>
      </c>
      <c r="C90" s="25" t="s">
        <v>17</v>
      </c>
      <c r="D90" s="48" t="s">
        <v>180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124">
        <v>2</v>
      </c>
      <c r="B91" s="8" t="s">
        <v>1331</v>
      </c>
      <c r="C91" s="25" t="s">
        <v>336</v>
      </c>
      <c r="D91" s="48" t="s">
        <v>174</v>
      </c>
      <c r="E91" s="10"/>
      <c r="F91" s="10"/>
      <c r="G91" s="10"/>
      <c r="H91" s="10" t="s">
        <v>1375</v>
      </c>
      <c r="I91" s="10"/>
      <c r="J91" s="10"/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/>
      <c r="Q91" s="5"/>
      <c r="R91" s="5"/>
      <c r="S91" s="5"/>
      <c r="T91" s="5"/>
      <c r="U91" s="5"/>
      <c r="V91" s="5">
        <v>1</v>
      </c>
      <c r="W91" s="5"/>
      <c r="X91" s="5"/>
      <c r="Y91" s="5"/>
    </row>
    <row r="92" spans="1:25" ht="21" customHeight="1" x14ac:dyDescent="0.25">
      <c r="A92" s="124">
        <v>2</v>
      </c>
      <c r="B92" s="8" t="s">
        <v>1331</v>
      </c>
      <c r="C92" s="25" t="s">
        <v>42</v>
      </c>
      <c r="D92" s="48" t="s">
        <v>43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2"/>
        <v/>
      </c>
      <c r="N92" s="10" t="str">
        <f t="shared" si="3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124">
        <v>2</v>
      </c>
      <c r="B93" s="8" t="s">
        <v>1332</v>
      </c>
      <c r="C93" s="25"/>
      <c r="D93" s="48" t="s">
        <v>965</v>
      </c>
      <c r="E93" s="10"/>
      <c r="F93" s="10"/>
      <c r="G93" s="10"/>
      <c r="H93" s="10"/>
      <c r="I93" s="10"/>
      <c r="J93" s="10"/>
      <c r="K93" s="10"/>
      <c r="L93" s="9"/>
      <c r="M93" s="10"/>
      <c r="N93" s="10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124">
        <v>2</v>
      </c>
      <c r="B94" s="8" t="s">
        <v>1332</v>
      </c>
      <c r="C94" s="25"/>
      <c r="D94" s="48" t="s">
        <v>966</v>
      </c>
      <c r="E94" s="10"/>
      <c r="F94" s="10"/>
      <c r="G94" s="10"/>
      <c r="H94" s="10"/>
      <c r="I94" s="10"/>
      <c r="J94" s="10"/>
      <c r="K94" s="10"/>
      <c r="L94" s="9"/>
      <c r="M94" s="10"/>
      <c r="N94" s="10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124">
        <v>2</v>
      </c>
      <c r="B95" s="8" t="s">
        <v>1332</v>
      </c>
      <c r="C95" s="25"/>
      <c r="D95" s="48" t="s">
        <v>811</v>
      </c>
      <c r="E95" s="10"/>
      <c r="F95" s="10"/>
      <c r="G95" s="10"/>
      <c r="H95" s="10"/>
      <c r="I95" s="10"/>
      <c r="J95" s="10"/>
      <c r="K95" s="10"/>
      <c r="L95" s="9"/>
      <c r="M95" s="10"/>
      <c r="N95" s="10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124">
        <v>2</v>
      </c>
      <c r="B96" s="8" t="s">
        <v>1333</v>
      </c>
      <c r="C96" s="25" t="s">
        <v>336</v>
      </c>
      <c r="D96" s="48" t="s">
        <v>812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124">
        <v>2</v>
      </c>
      <c r="B97" s="8" t="s">
        <v>1333</v>
      </c>
      <c r="C97" s="25">
        <v>13541</v>
      </c>
      <c r="D97" s="48" t="s">
        <v>814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124">
        <v>2</v>
      </c>
      <c r="B98" s="8" t="s">
        <v>1334</v>
      </c>
      <c r="C98" s="25" t="s">
        <v>336</v>
      </c>
      <c r="D98" s="48" t="s">
        <v>785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124">
        <v>2</v>
      </c>
      <c r="B99" s="8" t="s">
        <v>1334</v>
      </c>
      <c r="C99" s="25">
        <v>13574</v>
      </c>
      <c r="D99" s="48" t="s">
        <v>787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124">
        <v>3</v>
      </c>
      <c r="B100" s="8" t="s">
        <v>1002</v>
      </c>
      <c r="C100" s="25"/>
      <c r="D100" s="48" t="s">
        <v>384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124">
        <v>3</v>
      </c>
      <c r="B101" s="8" t="s">
        <v>1002</v>
      </c>
      <c r="C101" s="25"/>
      <c r="D101" s="48" t="s">
        <v>398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124">
        <v>3</v>
      </c>
      <c r="B102" s="8" t="s">
        <v>1002</v>
      </c>
      <c r="C102" s="25"/>
      <c r="D102" s="48" t="s">
        <v>411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124">
        <v>3</v>
      </c>
      <c r="B103" s="8" t="s">
        <v>921</v>
      </c>
      <c r="C103" s="25" t="s">
        <v>336</v>
      </c>
      <c r="D103" s="48" t="s">
        <v>425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25">
      <c r="A104" s="124">
        <v>3</v>
      </c>
      <c r="B104" s="8" t="s">
        <v>921</v>
      </c>
      <c r="C104" s="25" t="s">
        <v>336</v>
      </c>
      <c r="D104" s="48" t="s">
        <v>348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124">
        <v>3</v>
      </c>
      <c r="B105" s="8" t="s">
        <v>921</v>
      </c>
      <c r="C105" s="25" t="s">
        <v>65</v>
      </c>
      <c r="D105" s="48" t="s">
        <v>363</v>
      </c>
      <c r="E105" s="10"/>
      <c r="F105" s="10"/>
      <c r="G105" s="10"/>
      <c r="H105" s="10"/>
      <c r="I105" s="10"/>
      <c r="J105" s="10"/>
      <c r="K105" s="10"/>
      <c r="L105" s="9"/>
      <c r="M105" s="10" t="str">
        <f t="shared" si="2"/>
        <v/>
      </c>
      <c r="N105" s="10" t="str">
        <f t="shared" si="3"/>
        <v/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25">
      <c r="A106" s="64">
        <v>3</v>
      </c>
      <c r="B106" s="8" t="s">
        <v>922</v>
      </c>
      <c r="C106" s="25" t="s">
        <v>336</v>
      </c>
      <c r="D106" s="48" t="s">
        <v>436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25">
      <c r="A107" s="124">
        <v>3</v>
      </c>
      <c r="B107" s="8" t="s">
        <v>922</v>
      </c>
      <c r="C107" s="25" t="s">
        <v>25</v>
      </c>
      <c r="D107" s="48" t="s">
        <v>385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ht="21" customHeight="1" x14ac:dyDescent="0.25">
      <c r="A108" s="124">
        <v>3</v>
      </c>
      <c r="B108" s="8" t="s">
        <v>1003</v>
      </c>
      <c r="C108" s="25"/>
      <c r="D108" s="48" t="s">
        <v>399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ht="21" customHeight="1" x14ac:dyDescent="0.25">
      <c r="A109" s="124">
        <v>3</v>
      </c>
      <c r="B109" s="8" t="s">
        <v>1003</v>
      </c>
      <c r="C109" s="25"/>
      <c r="D109" s="48" t="s">
        <v>412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ht="21" customHeight="1" x14ac:dyDescent="0.25">
      <c r="A110" s="124">
        <v>3</v>
      </c>
      <c r="B110" s="8" t="s">
        <v>1003</v>
      </c>
      <c r="C110" s="25"/>
      <c r="D110" s="48" t="s">
        <v>426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ht="21" customHeight="1" x14ac:dyDescent="0.25">
      <c r="A111" s="124">
        <v>3</v>
      </c>
      <c r="B111" s="8" t="s">
        <v>848</v>
      </c>
      <c r="C111" s="25" t="s">
        <v>336</v>
      </c>
      <c r="D111" s="48" t="s">
        <v>439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ht="21" customHeight="1" x14ac:dyDescent="0.25">
      <c r="A112" s="124">
        <v>3</v>
      </c>
      <c r="B112" s="8" t="s">
        <v>848</v>
      </c>
      <c r="C112" s="25" t="s">
        <v>27</v>
      </c>
      <c r="D112" s="48" t="s">
        <v>349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ht="21" customHeight="1" x14ac:dyDescent="0.25">
      <c r="A113" s="124">
        <v>3</v>
      </c>
      <c r="B113" s="8" t="s">
        <v>924</v>
      </c>
      <c r="C113" s="25" t="s">
        <v>336</v>
      </c>
      <c r="D113" s="48" t="s">
        <v>364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ht="21" customHeight="1" x14ac:dyDescent="0.25">
      <c r="A114" s="124">
        <v>3</v>
      </c>
      <c r="B114" s="8" t="s">
        <v>924</v>
      </c>
      <c r="C114" s="25" t="s">
        <v>336</v>
      </c>
      <c r="D114" s="48" t="s">
        <v>374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ht="21" customHeight="1" x14ac:dyDescent="0.25">
      <c r="A115" s="124">
        <v>3</v>
      </c>
      <c r="B115" s="8" t="s">
        <v>924</v>
      </c>
      <c r="C115" s="25" t="s">
        <v>18</v>
      </c>
      <c r="D115" s="48" t="s">
        <v>386</v>
      </c>
      <c r="E115" s="10"/>
      <c r="F115" s="10"/>
      <c r="G115" s="10"/>
      <c r="H115" s="10"/>
      <c r="I115" s="10"/>
      <c r="J115" s="10"/>
      <c r="K115" s="10"/>
      <c r="L115" s="9"/>
      <c r="M115" s="10" t="str">
        <f t="shared" si="2"/>
        <v/>
      </c>
      <c r="N115" s="10" t="str">
        <f t="shared" si="3"/>
        <v/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ht="21" customHeight="1" x14ac:dyDescent="0.25">
      <c r="A116" s="124">
        <v>3</v>
      </c>
      <c r="B116" s="8" t="s">
        <v>1006</v>
      </c>
      <c r="C116" s="25"/>
      <c r="D116" s="48" t="s">
        <v>400</v>
      </c>
      <c r="E116" s="10"/>
      <c r="F116" s="10"/>
      <c r="G116" s="10"/>
      <c r="H116" s="10"/>
      <c r="I116" s="10"/>
      <c r="J116" s="10"/>
      <c r="K116" s="10"/>
      <c r="L116" s="9"/>
      <c r="M116" s="10" t="str">
        <f t="shared" si="2"/>
        <v/>
      </c>
      <c r="N116" s="10" t="str">
        <f t="shared" si="3"/>
        <v/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:25" ht="21" customHeight="1" x14ac:dyDescent="0.25">
      <c r="A117" s="124">
        <v>3</v>
      </c>
      <c r="B117" s="8" t="s">
        <v>1006</v>
      </c>
      <c r="C117" s="25"/>
      <c r="D117" s="48" t="s">
        <v>413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ht="21" customHeight="1" x14ac:dyDescent="0.25">
      <c r="A118" s="124">
        <v>3</v>
      </c>
      <c r="B118" s="8" t="s">
        <v>1007</v>
      </c>
      <c r="C118" s="25" t="s">
        <v>336</v>
      </c>
      <c r="D118" s="48" t="s">
        <v>427</v>
      </c>
      <c r="E118" s="10"/>
      <c r="F118" s="10"/>
      <c r="G118" s="10"/>
      <c r="H118" s="10"/>
      <c r="I118" s="10"/>
      <c r="J118" s="10"/>
      <c r="K118" s="10"/>
      <c r="L118" s="9"/>
      <c r="M118" s="10" t="str">
        <f t="shared" si="2"/>
        <v/>
      </c>
      <c r="N118" s="10" t="str">
        <f t="shared" si="3"/>
        <v/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:25" ht="21" customHeight="1" x14ac:dyDescent="0.25">
      <c r="A119" s="124">
        <v>3</v>
      </c>
      <c r="B119" s="8" t="s">
        <v>1007</v>
      </c>
      <c r="C119" s="25" t="s">
        <v>61</v>
      </c>
      <c r="D119" s="48" t="s">
        <v>350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ht="21" customHeight="1" x14ac:dyDescent="0.25">
      <c r="A120" s="124">
        <v>3</v>
      </c>
      <c r="B120" s="8" t="s">
        <v>1008</v>
      </c>
      <c r="C120" s="25" t="s">
        <v>336</v>
      </c>
      <c r="D120" s="48" t="s">
        <v>365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ht="21" customHeight="1" x14ac:dyDescent="0.25">
      <c r="A121" s="124">
        <v>3</v>
      </c>
      <c r="B121" s="8" t="s">
        <v>1008</v>
      </c>
      <c r="C121" s="25" t="s">
        <v>67</v>
      </c>
      <c r="D121" s="48" t="s">
        <v>387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ht="21" customHeight="1" x14ac:dyDescent="0.25">
      <c r="A122" s="124">
        <v>3</v>
      </c>
      <c r="B122" s="8" t="s">
        <v>1009</v>
      </c>
      <c r="C122" s="25"/>
      <c r="D122" s="48" t="s">
        <v>401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ht="21" customHeight="1" x14ac:dyDescent="0.25">
      <c r="A123" s="124">
        <v>3</v>
      </c>
      <c r="B123" s="8" t="s">
        <v>1009</v>
      </c>
      <c r="C123" s="25"/>
      <c r="D123" s="48" t="s">
        <v>414</v>
      </c>
      <c r="E123" s="10"/>
      <c r="F123" s="10"/>
      <c r="G123" s="10"/>
      <c r="H123" s="10"/>
      <c r="I123" s="10"/>
      <c r="J123" s="10"/>
      <c r="K123" s="10"/>
      <c r="L123" s="9"/>
      <c r="M123" s="10" t="str">
        <f t="shared" si="2"/>
        <v/>
      </c>
      <c r="N123" s="10" t="str">
        <f t="shared" si="3"/>
        <v/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:25" ht="21" customHeight="1" x14ac:dyDescent="0.25">
      <c r="A124" s="124">
        <v>3</v>
      </c>
      <c r="B124" s="8" t="s">
        <v>1010</v>
      </c>
      <c r="C124" s="25" t="s">
        <v>336</v>
      </c>
      <c r="D124" s="48" t="s">
        <v>440</v>
      </c>
      <c r="E124" s="10"/>
      <c r="F124" s="10"/>
      <c r="G124" s="10"/>
      <c r="H124" s="10"/>
      <c r="I124" s="10"/>
      <c r="J124" s="10"/>
      <c r="K124" s="10"/>
      <c r="L124" s="9"/>
      <c r="M124" s="10" t="str">
        <f t="shared" si="2"/>
        <v/>
      </c>
      <c r="N124" s="10" t="str">
        <f t="shared" si="3"/>
        <v/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:25" ht="21" customHeight="1" x14ac:dyDescent="0.25">
      <c r="A125" s="124">
        <v>3</v>
      </c>
      <c r="B125" s="8" t="s">
        <v>1010</v>
      </c>
      <c r="C125" s="25" t="s">
        <v>19</v>
      </c>
      <c r="D125" s="48" t="s">
        <v>428</v>
      </c>
      <c r="E125" s="10"/>
      <c r="F125" s="10"/>
      <c r="G125" s="10"/>
      <c r="H125" s="10"/>
      <c r="I125" s="10"/>
      <c r="J125" s="10"/>
      <c r="K125" s="10"/>
      <c r="L125" s="9"/>
      <c r="M125" s="10" t="str">
        <f t="shared" si="2"/>
        <v/>
      </c>
      <c r="N125" s="10" t="str">
        <f t="shared" si="3"/>
        <v/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:25" ht="21" customHeight="1" x14ac:dyDescent="0.25">
      <c r="A126" s="124">
        <v>3</v>
      </c>
      <c r="B126" s="8" t="s">
        <v>1011</v>
      </c>
      <c r="C126" s="25" t="s">
        <v>336</v>
      </c>
      <c r="D126" s="48" t="s">
        <v>351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ht="21" customHeight="1" x14ac:dyDescent="0.25">
      <c r="A127" s="124">
        <v>3</v>
      </c>
      <c r="B127" s="8" t="s">
        <v>1011</v>
      </c>
      <c r="C127" s="25" t="s">
        <v>11</v>
      </c>
      <c r="D127" s="48" t="s">
        <v>366</v>
      </c>
      <c r="E127" s="10"/>
      <c r="F127" s="10"/>
      <c r="G127" s="10"/>
      <c r="H127" s="10"/>
      <c r="I127" s="10"/>
      <c r="J127" s="10"/>
      <c r="K127" s="10" t="s">
        <v>1377</v>
      </c>
      <c r="L127" s="9"/>
      <c r="M127" s="10" t="str">
        <f t="shared" si="2"/>
        <v/>
      </c>
      <c r="N127" s="10" t="str">
        <f t="shared" si="3"/>
        <v>YES</v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ht="21" customHeight="1" x14ac:dyDescent="0.25">
      <c r="A128" s="124">
        <v>3</v>
      </c>
      <c r="B128" s="8" t="s">
        <v>1012</v>
      </c>
      <c r="C128" s="25"/>
      <c r="D128" s="48" t="s">
        <v>375</v>
      </c>
      <c r="E128" s="10"/>
      <c r="F128" s="10"/>
      <c r="G128" s="10"/>
      <c r="H128" s="10"/>
      <c r="I128" s="10"/>
      <c r="J128" s="10"/>
      <c r="K128" s="10"/>
      <c r="L128" s="9"/>
      <c r="M128" s="10" t="str">
        <f t="shared" si="2"/>
        <v/>
      </c>
      <c r="N128" s="10" t="str">
        <f t="shared" si="3"/>
        <v/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ht="21" customHeight="1" x14ac:dyDescent="0.25">
      <c r="A129" s="124">
        <v>3</v>
      </c>
      <c r="B129" s="8" t="s">
        <v>1012</v>
      </c>
      <c r="C129" s="25"/>
      <c r="D129" s="48" t="s">
        <v>388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ht="21" customHeight="1" x14ac:dyDescent="0.25">
      <c r="A130" s="124">
        <v>3</v>
      </c>
      <c r="B130" s="8" t="s">
        <v>1013</v>
      </c>
      <c r="C130" s="25" t="s">
        <v>336</v>
      </c>
      <c r="D130" s="48" t="s">
        <v>441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si="2"/>
        <v/>
      </c>
      <c r="N130" s="10" t="str">
        <f t="shared" si="3"/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s="40" customFormat="1" ht="21" customHeight="1" x14ac:dyDescent="0.25">
      <c r="A131" s="124">
        <v>3</v>
      </c>
      <c r="B131" s="8" t="s">
        <v>1013</v>
      </c>
      <c r="C131" s="25" t="s">
        <v>53</v>
      </c>
      <c r="D131" s="48" t="s">
        <v>402</v>
      </c>
      <c r="E131" s="10"/>
      <c r="F131" s="10"/>
      <c r="G131" s="10"/>
      <c r="H131" s="10"/>
      <c r="I131" s="10"/>
      <c r="J131" s="10" t="s">
        <v>1375</v>
      </c>
      <c r="K131" s="10"/>
      <c r="L131" s="9"/>
      <c r="M131" s="10" t="str">
        <f t="shared" si="2"/>
        <v>YES</v>
      </c>
      <c r="N131" s="10" t="str">
        <f t="shared" si="3"/>
        <v>YES</v>
      </c>
      <c r="O131" s="77"/>
      <c r="P131" s="77"/>
      <c r="Q131" s="77"/>
      <c r="R131" s="77"/>
      <c r="S131" s="77"/>
      <c r="T131" s="77"/>
      <c r="U131" s="77"/>
      <c r="V131" s="77">
        <v>1</v>
      </c>
      <c r="W131" s="77"/>
      <c r="X131" s="77"/>
      <c r="Y131" s="77"/>
    </row>
    <row r="132" spans="1:25" s="40" customFormat="1" ht="21" customHeight="1" x14ac:dyDescent="0.25">
      <c r="A132" s="124">
        <v>3</v>
      </c>
      <c r="B132" s="8" t="s">
        <v>1014</v>
      </c>
      <c r="C132" s="25" t="s">
        <v>336</v>
      </c>
      <c r="D132" s="48" t="s">
        <v>415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2"/>
        <v/>
      </c>
      <c r="N132" s="10" t="str">
        <f t="shared" si="3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ht="21" customHeight="1" x14ac:dyDescent="0.25">
      <c r="A133" s="124">
        <v>3</v>
      </c>
      <c r="B133" s="8" t="s">
        <v>1014</v>
      </c>
      <c r="C133" s="25" t="s">
        <v>48</v>
      </c>
      <c r="D133" s="48" t="s">
        <v>429</v>
      </c>
      <c r="E133" s="10"/>
      <c r="F133" s="10"/>
      <c r="G133" s="10"/>
      <c r="H133" s="10"/>
      <c r="I133" s="10"/>
      <c r="J133" s="10"/>
      <c r="K133" s="10"/>
      <c r="L133" s="9"/>
      <c r="M133" s="10" t="str">
        <f t="shared" si="2"/>
        <v/>
      </c>
      <c r="N133" s="10" t="str">
        <f t="shared" si="3"/>
        <v/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ht="21" customHeight="1" x14ac:dyDescent="0.25">
      <c r="A134" s="124">
        <v>3</v>
      </c>
      <c r="B134" s="8" t="s">
        <v>1021</v>
      </c>
      <c r="C134" s="25"/>
      <c r="D134" s="48" t="s">
        <v>447</v>
      </c>
      <c r="E134" s="10"/>
      <c r="F134" s="10"/>
      <c r="G134" s="10"/>
      <c r="H134" s="10"/>
      <c r="I134" s="10"/>
      <c r="J134" s="10"/>
      <c r="K134" s="10"/>
      <c r="L134" s="9"/>
      <c r="M134" s="10" t="str">
        <f t="shared" si="2"/>
        <v/>
      </c>
      <c r="N134" s="10" t="str">
        <f t="shared" si="3"/>
        <v/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ht="21" customHeight="1" x14ac:dyDescent="0.25">
      <c r="A135" s="124">
        <v>3</v>
      </c>
      <c r="B135" s="8" t="s">
        <v>1021</v>
      </c>
      <c r="C135" s="25"/>
      <c r="D135" s="48" t="s">
        <v>448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2"/>
        <v/>
      </c>
      <c r="N135" s="10" t="str">
        <f t="shared" si="3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s="40" customFormat="1" ht="21" customHeight="1" x14ac:dyDescent="0.25">
      <c r="A136" s="124">
        <v>3</v>
      </c>
      <c r="B136" s="8" t="s">
        <v>933</v>
      </c>
      <c r="C136" s="25" t="s">
        <v>336</v>
      </c>
      <c r="D136" s="48" t="s">
        <v>449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2"/>
        <v/>
      </c>
      <c r="N136" s="10" t="str">
        <f t="shared" si="3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s="41" customFormat="1" ht="21" customHeight="1" x14ac:dyDescent="0.25">
      <c r="A137" s="64">
        <v>3</v>
      </c>
      <c r="B137" s="8" t="s">
        <v>933</v>
      </c>
      <c r="C137" s="25" t="s">
        <v>28</v>
      </c>
      <c r="D137" s="48" t="s">
        <v>450</v>
      </c>
      <c r="E137" s="10"/>
      <c r="F137" s="10"/>
      <c r="G137" s="10"/>
      <c r="H137" s="10"/>
      <c r="I137" s="10"/>
      <c r="J137" s="10"/>
      <c r="K137" s="10" t="s">
        <v>1377</v>
      </c>
      <c r="L137" s="9"/>
      <c r="M137" s="10" t="str">
        <f t="shared" ref="M137:M159" si="4">IF(AND(ISBLANK(E137),ISBLANK(F137),ISBLANK(G137),ISBLANK(H137),ISBLANK(I137),ISBLANK(J137)),"","YES")</f>
        <v/>
      </c>
      <c r="N137" s="10" t="str">
        <f t="shared" ref="N137:N159" si="5">IF(AND(ISBLANK(E137),ISBLANK(F137),ISBLANK(G137),ISBLANK(H137),ISBLANK(I137),ISBLANK(J137),ISBLANK(K137)),"","YES")</f>
        <v>YES</v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s="9" customFormat="1" ht="21" customHeight="1" x14ac:dyDescent="0.25">
      <c r="A138" s="64">
        <v>3</v>
      </c>
      <c r="B138" s="8" t="s">
        <v>934</v>
      </c>
      <c r="C138" s="25" t="s">
        <v>336</v>
      </c>
      <c r="D138" s="48" t="s">
        <v>451</v>
      </c>
      <c r="E138" s="10"/>
      <c r="F138" s="10"/>
      <c r="G138" s="10"/>
      <c r="H138" s="10"/>
      <c r="I138" s="10"/>
      <c r="J138" s="10"/>
      <c r="K138" s="10"/>
      <c r="M138" s="10" t="str">
        <f t="shared" si="4"/>
        <v/>
      </c>
      <c r="N138" s="10" t="str">
        <f t="shared" si="5"/>
        <v/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s="9" customFormat="1" ht="21" customHeight="1" x14ac:dyDescent="0.25">
      <c r="A139" s="64">
        <v>3</v>
      </c>
      <c r="B139" s="8" t="s">
        <v>934</v>
      </c>
      <c r="C139" s="25" t="s">
        <v>29</v>
      </c>
      <c r="D139" s="48" t="s">
        <v>452</v>
      </c>
      <c r="E139" s="10"/>
      <c r="F139" s="10"/>
      <c r="G139" s="10"/>
      <c r="H139" s="10"/>
      <c r="I139" s="10"/>
      <c r="J139" s="10"/>
      <c r="K139" s="10" t="s">
        <v>1377</v>
      </c>
      <c r="M139" s="10" t="str">
        <f t="shared" si="4"/>
        <v/>
      </c>
      <c r="N139" s="10" t="str">
        <f t="shared" si="5"/>
        <v>YES</v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s="9" customFormat="1" ht="21" customHeight="1" x14ac:dyDescent="0.25">
      <c r="A140" s="64">
        <v>3</v>
      </c>
      <c r="B140" s="8" t="s">
        <v>1022</v>
      </c>
      <c r="C140" s="25"/>
      <c r="D140" s="48" t="s">
        <v>453</v>
      </c>
      <c r="E140" s="10"/>
      <c r="F140" s="10"/>
      <c r="G140" s="10"/>
      <c r="H140" s="10"/>
      <c r="I140" s="10"/>
      <c r="J140" s="10"/>
      <c r="K140" s="10"/>
      <c r="M140" s="10" t="str">
        <f t="shared" si="4"/>
        <v/>
      </c>
      <c r="N140" s="10" t="str">
        <f t="shared" si="5"/>
        <v/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:25" s="9" customFormat="1" ht="21" customHeight="1" x14ac:dyDescent="0.25">
      <c r="A141" s="64">
        <v>3</v>
      </c>
      <c r="B141" s="8" t="s">
        <v>1022</v>
      </c>
      <c r="C141" s="25"/>
      <c r="D141" s="48" t="s">
        <v>454</v>
      </c>
      <c r="E141" s="10"/>
      <c r="F141" s="10"/>
      <c r="G141" s="10"/>
      <c r="H141" s="10"/>
      <c r="I141" s="10"/>
      <c r="J141" s="10"/>
      <c r="K141" s="10"/>
      <c r="M141" s="10" t="str">
        <f t="shared" si="4"/>
        <v/>
      </c>
      <c r="N141" s="10" t="str">
        <f t="shared" si="5"/>
        <v/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:25" s="9" customFormat="1" ht="21" customHeight="1" x14ac:dyDescent="0.25">
      <c r="A142" s="64">
        <v>3</v>
      </c>
      <c r="B142" s="8" t="s">
        <v>939</v>
      </c>
      <c r="C142" s="25" t="s">
        <v>336</v>
      </c>
      <c r="D142" s="48" t="s">
        <v>455</v>
      </c>
      <c r="E142" s="10"/>
      <c r="F142" s="10"/>
      <c r="G142" s="10"/>
      <c r="H142" s="10"/>
      <c r="I142" s="10"/>
      <c r="J142" s="10"/>
      <c r="K142" s="10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s="9" customFormat="1" ht="21" customHeight="1" x14ac:dyDescent="0.25">
      <c r="A143" s="64">
        <v>3</v>
      </c>
      <c r="B143" s="8" t="s">
        <v>939</v>
      </c>
      <c r="C143" s="25" t="s">
        <v>54</v>
      </c>
      <c r="D143" s="48" t="s">
        <v>473</v>
      </c>
      <c r="E143" s="10"/>
      <c r="F143" s="10"/>
      <c r="G143" s="10"/>
      <c r="H143" s="10"/>
      <c r="I143" s="10"/>
      <c r="J143" s="10"/>
      <c r="K143" s="10"/>
      <c r="M143" s="10" t="str">
        <f t="shared" si="4"/>
        <v/>
      </c>
      <c r="N143" s="10" t="str">
        <f t="shared" si="5"/>
        <v/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:25" s="42" customFormat="1" ht="21" customHeight="1" x14ac:dyDescent="0.25">
      <c r="A144" s="64">
        <v>3</v>
      </c>
      <c r="B144" s="8" t="s">
        <v>940</v>
      </c>
      <c r="C144" s="25" t="s">
        <v>336</v>
      </c>
      <c r="D144" s="48" t="s">
        <v>461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s="40" customFormat="1" ht="21" customHeight="1" x14ac:dyDescent="0.25">
      <c r="A145" s="64">
        <v>3</v>
      </c>
      <c r="B145" s="8" t="s">
        <v>940</v>
      </c>
      <c r="C145" s="25" t="s">
        <v>44</v>
      </c>
      <c r="D145" s="48" t="s">
        <v>468</v>
      </c>
      <c r="E145" s="10"/>
      <c r="F145" s="10"/>
      <c r="G145" s="10"/>
      <c r="H145" s="10" t="s">
        <v>1368</v>
      </c>
      <c r="I145" s="10"/>
      <c r="J145" s="10"/>
      <c r="K145" s="10"/>
      <c r="L145" s="9"/>
      <c r="M145" s="10" t="str">
        <f t="shared" si="4"/>
        <v>YES</v>
      </c>
      <c r="N145" s="10" t="str">
        <f t="shared" si="5"/>
        <v>YES</v>
      </c>
      <c r="O145" s="77"/>
      <c r="P145" s="77"/>
      <c r="Q145" s="77"/>
      <c r="R145" s="77"/>
      <c r="S145" s="77"/>
      <c r="T145" s="77"/>
      <c r="U145" s="77"/>
      <c r="V145" s="77">
        <v>1</v>
      </c>
      <c r="W145" s="77"/>
      <c r="X145" s="77"/>
      <c r="Y145" s="77"/>
    </row>
    <row r="146" spans="1:25" s="40" customFormat="1" ht="21" customHeight="1" x14ac:dyDescent="0.25">
      <c r="A146" s="64">
        <v>3</v>
      </c>
      <c r="B146" s="8" t="s">
        <v>1335</v>
      </c>
      <c r="C146" s="25"/>
      <c r="D146" s="48" t="s">
        <v>969</v>
      </c>
      <c r="E146" s="10"/>
      <c r="F146" s="10"/>
      <c r="G146" s="10"/>
      <c r="H146" s="10"/>
      <c r="I146" s="10"/>
      <c r="J146" s="10"/>
      <c r="K146" s="10"/>
      <c r="L146" s="9"/>
      <c r="M146" s="10" t="str">
        <f t="shared" si="4"/>
        <v/>
      </c>
      <c r="N146" s="10" t="str">
        <f t="shared" si="5"/>
        <v/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s="40" customFormat="1" ht="21" customHeight="1" x14ac:dyDescent="0.25">
      <c r="A147" s="64">
        <v>3</v>
      </c>
      <c r="B147" s="8" t="s">
        <v>1335</v>
      </c>
      <c r="C147" s="25"/>
      <c r="D147" s="48" t="s">
        <v>817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s="40" customFormat="1" ht="21" customHeight="1" x14ac:dyDescent="0.25">
      <c r="A148" s="64">
        <v>3</v>
      </c>
      <c r="B148" s="8" t="s">
        <v>1335</v>
      </c>
      <c r="C148" s="25"/>
      <c r="D148" s="48" t="s">
        <v>177</v>
      </c>
      <c r="E148" s="10"/>
      <c r="F148" s="10"/>
      <c r="G148" s="10"/>
      <c r="H148" s="10"/>
      <c r="I148" s="10"/>
      <c r="J148" s="10"/>
      <c r="K148" s="10"/>
      <c r="L148" s="9"/>
      <c r="M148" s="10" t="str">
        <f t="shared" si="4"/>
        <v/>
      </c>
      <c r="N148" s="10" t="str">
        <f t="shared" si="5"/>
        <v/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s="9" customFormat="1" ht="21" customHeight="1" x14ac:dyDescent="0.25">
      <c r="A149" s="64">
        <v>3</v>
      </c>
      <c r="B149" s="8" t="s">
        <v>1336</v>
      </c>
      <c r="C149" s="25" t="s">
        <v>60</v>
      </c>
      <c r="D149" s="48" t="s">
        <v>180</v>
      </c>
      <c r="E149" s="10"/>
      <c r="F149" s="10"/>
      <c r="G149" s="10"/>
      <c r="H149" s="10"/>
      <c r="I149" s="10"/>
      <c r="J149" s="10"/>
      <c r="K149" s="10"/>
      <c r="M149" s="10" t="str">
        <f t="shared" si="4"/>
        <v/>
      </c>
      <c r="N149" s="10" t="str">
        <f t="shared" si="5"/>
        <v/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:25" s="9" customFormat="1" ht="21" customHeight="1" x14ac:dyDescent="0.25">
      <c r="A150" s="64">
        <v>3</v>
      </c>
      <c r="B150" s="8" t="s">
        <v>1336</v>
      </c>
      <c r="C150" s="25" t="s">
        <v>336</v>
      </c>
      <c r="D150" s="48" t="s">
        <v>179</v>
      </c>
      <c r="E150" s="10"/>
      <c r="F150" s="10"/>
      <c r="G150" s="10"/>
      <c r="H150" s="10"/>
      <c r="I150" s="10"/>
      <c r="J150" s="10"/>
      <c r="K150" s="10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s="9" customFormat="1" ht="21" customHeight="1" x14ac:dyDescent="0.25">
      <c r="A151" s="64">
        <v>3</v>
      </c>
      <c r="B151" s="8" t="s">
        <v>1337</v>
      </c>
      <c r="C151" s="25" t="s">
        <v>336</v>
      </c>
      <c r="D151" s="48" t="s">
        <v>175</v>
      </c>
      <c r="E151" s="10"/>
      <c r="F151" s="10"/>
      <c r="G151" s="10"/>
      <c r="H151" s="10"/>
      <c r="I151" s="10"/>
      <c r="J151" s="10"/>
      <c r="K151" s="10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s="9" customFormat="1" ht="21" customHeight="1" x14ac:dyDescent="0.25">
      <c r="A152" s="64">
        <v>3</v>
      </c>
      <c r="B152" s="8" t="s">
        <v>1337</v>
      </c>
      <c r="C152" s="25" t="s">
        <v>34</v>
      </c>
      <c r="D152" s="48" t="s">
        <v>35</v>
      </c>
      <c r="E152" s="10"/>
      <c r="F152" s="10"/>
      <c r="G152" s="10"/>
      <c r="H152" s="10"/>
      <c r="I152" s="10"/>
      <c r="J152" s="10"/>
      <c r="K152" s="10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s="9" customFormat="1" ht="21" customHeight="1" x14ac:dyDescent="0.25">
      <c r="A153" s="64">
        <v>3</v>
      </c>
      <c r="B153" s="8" t="s">
        <v>1338</v>
      </c>
      <c r="C153" s="25"/>
      <c r="D153" s="48" t="s">
        <v>971</v>
      </c>
      <c r="E153" s="10"/>
      <c r="F153" s="10"/>
      <c r="G153" s="10"/>
      <c r="H153" s="10"/>
      <c r="I153" s="10"/>
      <c r="J153" s="10"/>
      <c r="K153" s="10"/>
      <c r="M153" s="10" t="str">
        <f t="shared" si="4"/>
        <v/>
      </c>
      <c r="N153" s="10" t="str">
        <f t="shared" si="5"/>
        <v/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 spans="1:25" s="9" customFormat="1" ht="21" customHeight="1" x14ac:dyDescent="0.25">
      <c r="A154" s="64">
        <v>3</v>
      </c>
      <c r="B154" s="8" t="s">
        <v>1338</v>
      </c>
      <c r="C154" s="25"/>
      <c r="D154" s="48" t="s">
        <v>970</v>
      </c>
      <c r="E154" s="10"/>
      <c r="F154" s="10"/>
      <c r="G154" s="10"/>
      <c r="H154" s="10"/>
      <c r="I154" s="10"/>
      <c r="J154" s="10"/>
      <c r="K154" s="10"/>
      <c r="M154" s="10" t="str">
        <f t="shared" si="4"/>
        <v/>
      </c>
      <c r="N154" s="10" t="str">
        <f t="shared" si="5"/>
        <v/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s="9" customFormat="1" ht="21" customHeight="1" x14ac:dyDescent="0.25">
      <c r="A155" s="64">
        <v>3</v>
      </c>
      <c r="B155" s="8" t="s">
        <v>1338</v>
      </c>
      <c r="C155" s="25"/>
      <c r="D155" s="48" t="s">
        <v>818</v>
      </c>
      <c r="E155" s="10"/>
      <c r="F155" s="10"/>
      <c r="G155" s="10"/>
      <c r="H155" s="10"/>
      <c r="I155" s="10"/>
      <c r="J155" s="10"/>
      <c r="K155" s="10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s="9" customFormat="1" ht="21" customHeight="1" x14ac:dyDescent="0.25">
      <c r="A156" s="64">
        <v>3</v>
      </c>
      <c r="B156" s="8" t="s">
        <v>1339</v>
      </c>
      <c r="C156" s="25" t="s">
        <v>336</v>
      </c>
      <c r="D156" s="48" t="s">
        <v>819</v>
      </c>
      <c r="E156" s="10"/>
      <c r="F156" s="10"/>
      <c r="G156" s="10"/>
      <c r="H156" s="10"/>
      <c r="I156" s="10"/>
      <c r="J156" s="10"/>
      <c r="K156" s="10"/>
      <c r="M156" s="10" t="str">
        <f t="shared" si="4"/>
        <v/>
      </c>
      <c r="N156" s="10" t="str">
        <f t="shared" si="5"/>
        <v/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s="9" customFormat="1" ht="21" customHeight="1" x14ac:dyDescent="0.25">
      <c r="A157" s="64">
        <v>3</v>
      </c>
      <c r="B157" s="8" t="s">
        <v>1339</v>
      </c>
      <c r="C157" s="25" t="s">
        <v>49</v>
      </c>
      <c r="D157" s="48" t="s">
        <v>821</v>
      </c>
      <c r="E157" s="10"/>
      <c r="F157" s="10"/>
      <c r="G157" s="10"/>
      <c r="H157" s="10"/>
      <c r="I157" s="10"/>
      <c r="J157" s="10"/>
      <c r="K157" s="10"/>
      <c r="M157" s="10" t="str">
        <f t="shared" si="4"/>
        <v/>
      </c>
      <c r="N157" s="10" t="str">
        <f t="shared" si="5"/>
        <v/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:25" s="9" customFormat="1" ht="21" customHeight="1" x14ac:dyDescent="0.25">
      <c r="A158" s="64">
        <v>3</v>
      </c>
      <c r="B158" s="8" t="s">
        <v>1340</v>
      </c>
      <c r="C158" s="25" t="s">
        <v>336</v>
      </c>
      <c r="D158" s="48" t="s">
        <v>822</v>
      </c>
      <c r="E158" s="10"/>
      <c r="F158" s="10"/>
      <c r="G158" s="10"/>
      <c r="H158" s="10"/>
      <c r="I158" s="10"/>
      <c r="J158" s="10"/>
      <c r="K158" s="10"/>
      <c r="M158" s="10" t="str">
        <f t="shared" si="4"/>
        <v/>
      </c>
      <c r="N158" s="10" t="str">
        <f t="shared" si="5"/>
        <v/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s="9" customFormat="1" ht="21" customHeight="1" x14ac:dyDescent="0.25">
      <c r="A159" s="64">
        <v>3</v>
      </c>
      <c r="B159" s="8" t="s">
        <v>1340</v>
      </c>
      <c r="C159" s="25" t="s">
        <v>36</v>
      </c>
      <c r="D159" s="48" t="s">
        <v>824</v>
      </c>
      <c r="E159" s="10"/>
      <c r="F159" s="10"/>
      <c r="G159" s="10"/>
      <c r="H159" s="10"/>
      <c r="I159" s="10"/>
      <c r="J159" s="10"/>
      <c r="K159" s="10" t="s">
        <v>1377</v>
      </c>
      <c r="M159" s="10" t="str">
        <f t="shared" si="4"/>
        <v/>
      </c>
      <c r="N159" s="10" t="str">
        <f t="shared" si="5"/>
        <v>YES</v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ht="21" customHeight="1" x14ac:dyDescent="0.25">
      <c r="A160" s="58">
        <f>SUBTOTAL(103, A2:A159)</f>
        <v>158</v>
      </c>
      <c r="B160" s="55" t="s">
        <v>1344</v>
      </c>
      <c r="C160" s="51"/>
      <c r="D160" s="58"/>
      <c r="E160" s="51">
        <f>COUNTA(E2:E159)</f>
        <v>0</v>
      </c>
      <c r="F160" s="51">
        <f t="shared" ref="F160:K160" si="6">COUNTA(F2:F159)</f>
        <v>0</v>
      </c>
      <c r="G160" s="51">
        <f t="shared" si="6"/>
        <v>0</v>
      </c>
      <c r="H160" s="51">
        <f t="shared" si="6"/>
        <v>6</v>
      </c>
      <c r="I160" s="51">
        <f t="shared" si="6"/>
        <v>1</v>
      </c>
      <c r="J160" s="51">
        <f t="shared" si="6"/>
        <v>4</v>
      </c>
      <c r="K160" s="51">
        <f t="shared" si="6"/>
        <v>8</v>
      </c>
      <c r="L160" s="9"/>
      <c r="M160" s="51">
        <f t="shared" ref="M160:N160" si="7">COUNTIF(M2:M159,"YES")</f>
        <v>10</v>
      </c>
      <c r="N160" s="51">
        <f t="shared" si="7"/>
        <v>17</v>
      </c>
      <c r="O160" s="51">
        <f>SUM(O2:O159)</f>
        <v>0</v>
      </c>
      <c r="P160" s="51">
        <f t="shared" ref="P160:Y160" si="8">SUM(P2:P159)</f>
        <v>1</v>
      </c>
      <c r="Q160" s="51">
        <f t="shared" si="8"/>
        <v>0</v>
      </c>
      <c r="R160" s="51">
        <f t="shared" si="8"/>
        <v>0</v>
      </c>
      <c r="S160" s="51">
        <f t="shared" si="8"/>
        <v>0</v>
      </c>
      <c r="T160" s="51">
        <f t="shared" si="8"/>
        <v>4</v>
      </c>
      <c r="U160" s="51">
        <f t="shared" si="8"/>
        <v>0</v>
      </c>
      <c r="V160" s="51">
        <f t="shared" si="8"/>
        <v>3</v>
      </c>
      <c r="W160" s="51">
        <f t="shared" si="8"/>
        <v>1</v>
      </c>
      <c r="X160" s="51">
        <f t="shared" si="8"/>
        <v>0</v>
      </c>
      <c r="Y160" s="51">
        <f t="shared" si="8"/>
        <v>0</v>
      </c>
    </row>
    <row r="161" spans="1:25" ht="21" customHeight="1" x14ac:dyDescent="0.3">
      <c r="A161" s="125"/>
      <c r="B161" s="48"/>
      <c r="C161" s="143"/>
      <c r="D161" s="48" t="s">
        <v>1375</v>
      </c>
      <c r="E161" s="144"/>
      <c r="F161" s="145"/>
      <c r="G161" s="144"/>
      <c r="H161" s="51">
        <f>COUNTIF(H2:H159,"No Cxn")</f>
        <v>1</v>
      </c>
      <c r="I161" s="51">
        <f>COUNTIF(I2:I159,"No Connection")</f>
        <v>0</v>
      </c>
      <c r="J161" s="51">
        <f>COUNTIF(J2:J159,"No Connection")</f>
        <v>0</v>
      </c>
      <c r="K161" s="144"/>
      <c r="L161" s="9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 spans="1:25" ht="21" customHeight="1" x14ac:dyDescent="0.3">
      <c r="A162" s="125"/>
      <c r="B162" s="48"/>
      <c r="C162" s="143"/>
      <c r="D162" s="48" t="s">
        <v>1376</v>
      </c>
      <c r="E162" s="144"/>
      <c r="F162" s="145"/>
      <c r="G162" s="144"/>
      <c r="H162" s="151">
        <f>COUNTIF(H1:H159,"Stuck")</f>
        <v>0</v>
      </c>
      <c r="I162" s="151">
        <f t="shared" ref="I162:J162" si="9">COUNTIF(I1:I159,"Stuck")</f>
        <v>0</v>
      </c>
      <c r="J162" s="151">
        <f t="shared" si="9"/>
        <v>0</v>
      </c>
      <c r="K162" s="144"/>
      <c r="L162" s="9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 spans="1:25" ht="21" customHeight="1" x14ac:dyDescent="0.3">
      <c r="A163" s="125"/>
      <c r="B163" s="48"/>
      <c r="C163" s="143"/>
      <c r="D163" s="48" t="s">
        <v>1368</v>
      </c>
      <c r="E163" s="51">
        <f>COUNTIF(E2:E159,"In")</f>
        <v>0</v>
      </c>
      <c r="F163" s="144"/>
      <c r="G163" s="144"/>
      <c r="H163" s="51">
        <f>COUNTIF(H2:H159,"In")</f>
        <v>5</v>
      </c>
      <c r="I163" s="51">
        <f>COUNTIF(I2:I159,"In")</f>
        <v>1</v>
      </c>
      <c r="J163" s="51">
        <f>COUNTIF(J2:J159,"In")</f>
        <v>1</v>
      </c>
      <c r="K163" s="144"/>
      <c r="L163" s="9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ht="21" customHeight="1" x14ac:dyDescent="0.3">
      <c r="A164" s="125"/>
      <c r="B164" s="48"/>
      <c r="C164" s="143"/>
      <c r="D164" s="48" t="s">
        <v>1366</v>
      </c>
      <c r="E164" s="51">
        <f>COUNTIF(E2:E160,"Out")</f>
        <v>0</v>
      </c>
      <c r="F164" s="145"/>
      <c r="G164" s="144"/>
      <c r="H164" s="51">
        <f>COUNTIF(H2:H160,"Out")</f>
        <v>0</v>
      </c>
      <c r="I164" s="51">
        <f>COUNTIF(I2:I160,"Out")</f>
        <v>0</v>
      </c>
      <c r="J164" s="51">
        <f>COUNTIF(J2:J160,"Out")</f>
        <v>0</v>
      </c>
      <c r="K164" s="144"/>
      <c r="L164" s="9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ht="21" customHeight="1" x14ac:dyDescent="0.3">
      <c r="A165" s="125"/>
      <c r="B165" s="48"/>
      <c r="C165" s="143"/>
      <c r="D165" s="48" t="s">
        <v>1377</v>
      </c>
      <c r="E165" s="144"/>
      <c r="F165" s="144"/>
      <c r="G165" s="144"/>
      <c r="H165" s="144"/>
      <c r="I165" s="144"/>
      <c r="J165" s="144"/>
      <c r="K165" s="151">
        <f>COUNTIF(K1:K159,"Replaced")</f>
        <v>8</v>
      </c>
      <c r="L165" s="9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 spans="1:25" ht="21" customHeight="1" x14ac:dyDescent="0.3">
      <c r="A166" s="125"/>
      <c r="B166" s="48"/>
      <c r="C166" s="143"/>
      <c r="D166" s="48" t="s">
        <v>1369</v>
      </c>
      <c r="E166" s="51">
        <f>COUNTIF(E2:E159,"Loose")</f>
        <v>0</v>
      </c>
      <c r="F166" s="51">
        <f>COUNTIF(F2:F159,"Loose")</f>
        <v>0</v>
      </c>
      <c r="G166" s="51">
        <f>COUNTIF(G2:G159,"Loose")</f>
        <v>0</v>
      </c>
      <c r="H166" s="144"/>
      <c r="I166" s="144"/>
      <c r="J166" s="144"/>
      <c r="K166" s="144"/>
      <c r="L166" s="9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21" customHeight="1" x14ac:dyDescent="0.3">
      <c r="A167" s="125"/>
      <c r="B167" s="48"/>
      <c r="C167" s="143"/>
      <c r="D167" s="48" t="s">
        <v>1365</v>
      </c>
      <c r="E167" s="144"/>
      <c r="F167" s="51">
        <f>COUNTIF(F2:F159,"Missing")</f>
        <v>0</v>
      </c>
      <c r="G167" s="51">
        <f>COUNTIF(G2:G159,"Missing")</f>
        <v>0</v>
      </c>
      <c r="H167" s="144"/>
      <c r="I167" s="144"/>
      <c r="J167" s="144"/>
      <c r="K167" s="51">
        <f>COUNTIF(K2:K159,"Missing")</f>
        <v>0</v>
      </c>
      <c r="L167" s="9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3">
      <c r="A168" s="125"/>
      <c r="B168" s="48"/>
      <c r="C168" s="143"/>
      <c r="D168" s="48" t="s">
        <v>1367</v>
      </c>
      <c r="E168" s="144"/>
      <c r="F168" s="51">
        <f>COUNTIF(F2:F159,"Broken")</f>
        <v>0</v>
      </c>
      <c r="G168" s="144"/>
      <c r="H168" s="144"/>
      <c r="I168" s="144"/>
      <c r="J168" s="144"/>
      <c r="K168" s="51">
        <f>COUNTIF(K2:K159,"Broken")</f>
        <v>0</v>
      </c>
      <c r="L168" s="9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3">
      <c r="A169" s="125" t="s">
        <v>976</v>
      </c>
      <c r="B169" s="9"/>
      <c r="C169" s="10"/>
      <c r="D169" s="64"/>
      <c r="E169" s="10"/>
      <c r="F169" s="10"/>
      <c r="G169" s="10"/>
      <c r="H169" s="10"/>
      <c r="I169" s="10"/>
      <c r="J169" s="10"/>
      <c r="K169" s="10"/>
      <c r="L169" s="9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25">
      <c r="A170" s="124">
        <v>1</v>
      </c>
      <c r="B170" s="8" t="s">
        <v>51</v>
      </c>
      <c r="C170" s="25" t="s">
        <v>50</v>
      </c>
      <c r="D170" s="48" t="s">
        <v>378</v>
      </c>
      <c r="E170" s="35"/>
      <c r="F170" s="10"/>
      <c r="G170" s="10"/>
      <c r="H170" s="10"/>
      <c r="I170" s="10"/>
      <c r="J170" s="10"/>
      <c r="K170" s="10"/>
      <c r="L170" s="9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25">
      <c r="A171" s="124">
        <v>1</v>
      </c>
      <c r="B171" s="8" t="s">
        <v>22</v>
      </c>
      <c r="C171" s="25" t="s">
        <v>336</v>
      </c>
      <c r="D171" s="48" t="s">
        <v>369</v>
      </c>
      <c r="E171" s="35"/>
      <c r="F171" s="10"/>
      <c r="G171" s="10"/>
      <c r="H171" s="10"/>
      <c r="I171" s="10"/>
      <c r="J171" s="10"/>
      <c r="K171" s="10"/>
      <c r="L171" s="9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25">
      <c r="L172" s="9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 spans="1:25" ht="21" customHeight="1" x14ac:dyDescent="0.25">
      <c r="L173" s="9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 spans="1:25" ht="21" customHeight="1" x14ac:dyDescent="0.25"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 spans="1:25" ht="21" customHeight="1" x14ac:dyDescent="0.25"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 spans="1:25" ht="21" customHeight="1" x14ac:dyDescent="0.25"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 spans="15:25" ht="21" customHeight="1" x14ac:dyDescent="0.25"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 spans="15:25" ht="21" customHeight="1" x14ac:dyDescent="0.25"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 spans="15:25" ht="21" customHeight="1" x14ac:dyDescent="0.25"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 spans="15:25" ht="21" customHeight="1" x14ac:dyDescent="0.25"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 spans="15:25" ht="21" customHeight="1" x14ac:dyDescent="0.25"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 spans="15:25" ht="21" customHeight="1" x14ac:dyDescent="0.25"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 spans="15:25" ht="21" customHeight="1" x14ac:dyDescent="0.25"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 spans="15:25" ht="21" customHeight="1" x14ac:dyDescent="0.25"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 spans="15:25" ht="21" customHeight="1" x14ac:dyDescent="0.25"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 spans="15:25" ht="21" customHeight="1" x14ac:dyDescent="0.25"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 spans="15:25" ht="21" customHeight="1" x14ac:dyDescent="0.25"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 spans="15:25" ht="21" customHeight="1" x14ac:dyDescent="0.25"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 spans="15:25" ht="21" customHeight="1" x14ac:dyDescent="0.25"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 spans="15:25" ht="21" customHeight="1" x14ac:dyDescent="0.25"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 spans="15:25" ht="21" customHeight="1" x14ac:dyDescent="0.25"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3" spans="15:25" ht="21" customHeight="1" x14ac:dyDescent="0.25"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 spans="15:25" ht="21" customHeight="1" x14ac:dyDescent="0.25"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 spans="15:25" ht="21" customHeight="1" x14ac:dyDescent="0.25"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 spans="15:25" ht="21" customHeight="1" x14ac:dyDescent="0.25"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</sheetData>
  <autoFilter ref="A1:M164" xr:uid="{00000000-0009-0000-0000-000008000000}"/>
  <dataValidations count="16">
    <dataValidation type="list" allowBlank="1" showInputMessage="1" showErrorMessage="1" sqref="F2:F159" xr:uid="{00000000-0002-0000-0800-000000000000}">
      <formula1>"Loose,Missing,Broken"</formula1>
    </dataValidation>
    <dataValidation type="list" showInputMessage="1" showErrorMessage="1" sqref="E2:E159" xr:uid="{00000000-0002-0000-0800-000001000000}">
      <formula1>"In,Out,Loose, ,"</formula1>
    </dataValidation>
    <dataValidation type="list" allowBlank="1" showInputMessage="1" showErrorMessage="1" sqref="G2:G159" xr:uid="{00000000-0002-0000-0800-000002000000}">
      <formula1>"Loose,Missing"</formula1>
    </dataValidation>
    <dataValidation type="list" allowBlank="1" showInputMessage="1" showErrorMessage="1" sqref="K2:K159" xr:uid="{00000000-0002-0000-0800-000003000000}">
      <formula1>"Missing,Broken,Replaced"</formula1>
    </dataValidation>
    <dataValidation type="list" allowBlank="1" showInputMessage="1" showErrorMessage="1" sqref="H2:J159" xr:uid="{00000000-0002-0000-0800-000004000000}">
      <formula1>"In,Out,No Cxn,Stuck"</formula1>
    </dataValidation>
    <dataValidation allowBlank="1" showInputMessage="1" showErrorMessage="1" promptTitle="RM FP" prompt="Remount faceplate" sqref="Y1" xr:uid="{00000000-0002-0000-0800-000005000000}"/>
    <dataValidation allowBlank="1" showInputMessage="1" showErrorMessage="1" promptTitle="DNLG" prompt="Data Link No Good" sqref="X1" xr:uid="{00000000-0002-0000-0800-000006000000}"/>
    <dataValidation allowBlank="1" showInputMessage="1" showErrorMessage="1" promptTitle="DLG" prompt="Data Link Good" sqref="W1" xr:uid="{00000000-0002-0000-0800-000007000000}"/>
    <dataValidation allowBlank="1" showInputMessage="1" showErrorMessage="1" promptTitle="DTNG" prompt="Dial Tone No Good" sqref="V1" xr:uid="{00000000-0002-0000-0800-000008000000}"/>
    <dataValidation allowBlank="1" showInputMessage="1" showErrorMessage="1" promptTitle="DTG" prompt="Dial Tone Good" sqref="U1" xr:uid="{00000000-0002-0000-0800-000009000000}"/>
    <dataValidation allowBlank="1" showInputMessage="1" showErrorMessage="1" promptTitle="RI" prompt="Reinsert" sqref="T1" xr:uid="{00000000-0002-0000-0800-00000A000000}"/>
    <dataValidation allowBlank="1" showInputMessage="1" showErrorMessage="1" promptTitle="NVI" prompt="New Voice Jack" sqref="S1" xr:uid="{00000000-0002-0000-0800-00000B000000}"/>
    <dataValidation allowBlank="1" showInputMessage="1" showErrorMessage="1" promptTitle="NDJ" prompt="New Data Jack" sqref="R1" xr:uid="{00000000-0002-0000-0800-00000C000000}"/>
    <dataValidation allowBlank="1" showInputMessage="1" showErrorMessage="1" promptTitle="NFI" prompt="New F Insert" sqref="Q1" xr:uid="{00000000-0002-0000-0800-00000D000000}"/>
    <dataValidation allowBlank="1" showInputMessage="1" showErrorMessage="1" promptTitle="NFP" prompt="New Face Plate" sqref="P1" xr:uid="{00000000-0002-0000-0800-00000E000000}"/>
    <dataValidation allowBlank="1" showDropDown="1" showInputMessage="1" showErrorMessage="1" promptTitle="RM BX" prompt="Remount Box" sqref="O1" xr:uid="{00000000-0002-0000-0800-00000F000000}"/>
  </dataValidations>
  <pageMargins left="0" right="0.5" top="0.5" bottom="0.75" header="0.25" footer="0.25"/>
  <pageSetup scale="98" orientation="landscape" r:id="rId1"/>
  <headerFooter alignWithMargins="0">
    <oddHeader>&amp;CDutch - Van Renssellaer (BA)&amp;RDorm Jack Repairs Assessment 2017</oddHeader>
    <oddFooter>&amp;LCODES:&amp;C&amp;"Book Antiqua,Bold"Loose;  Missing;  Pushed IN;  Pulled OUT;  B=Broken; No Cxn = No Connection; Stuck = Item is stuck in jack
Page &amp;P of &amp;N&amp;RVan Rensselaer Hall</oddFooter>
  </headerFooter>
  <rowBreaks count="2" manualBreakCount="2">
    <brk id="35" max="11" man="1"/>
    <brk id="99" max="11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84"/>
  <sheetViews>
    <sheetView zoomScaleNormal="100" zoomScaleSheetLayoutView="100" workbookViewId="0">
      <pane ySplit="1" topLeftCell="A196" activePane="bottomLeft" state="frozen"/>
      <selection activeCell="I89" sqref="I89"/>
      <selection pane="bottomLeft" activeCell="D207" sqref="D207"/>
    </sheetView>
  </sheetViews>
  <sheetFormatPr defaultRowHeight="21" customHeight="1" x14ac:dyDescent="0.25"/>
  <cols>
    <col min="1" max="1" width="5.75" style="18" bestFit="1" customWidth="1"/>
    <col min="2" max="2" width="10.25" style="18" bestFit="1" customWidth="1"/>
    <col min="3" max="3" width="9.25" style="18" customWidth="1"/>
    <col min="4" max="4" width="7.75" style="18" customWidth="1"/>
    <col min="5" max="11" width="8.125" style="18" customWidth="1"/>
    <col min="12" max="12" width="9.625" style="17" customWidth="1"/>
    <col min="13" max="13" width="9.625" style="34" customWidth="1"/>
    <col min="14" max="14" width="12.5" style="34" customWidth="1"/>
    <col min="15" max="15" width="4.875" style="17" customWidth="1"/>
    <col min="16" max="16" width="4.25" style="17" bestFit="1" customWidth="1"/>
    <col min="17" max="17" width="3.625" style="17" bestFit="1" customWidth="1"/>
    <col min="18" max="18" width="4.125" style="17" bestFit="1" customWidth="1"/>
    <col min="19" max="19" width="4" style="17" bestFit="1" customWidth="1"/>
    <col min="20" max="20" width="4.125" style="17" customWidth="1"/>
    <col min="21" max="21" width="4.375" style="17" bestFit="1" customWidth="1"/>
    <col min="22" max="22" width="4.125" style="17" customWidth="1"/>
    <col min="23" max="23" width="4.25" style="17" bestFit="1" customWidth="1"/>
    <col min="24" max="24" width="5.625" style="17" bestFit="1" customWidth="1"/>
    <col min="25" max="25" width="6.62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1371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1405</v>
      </c>
    </row>
    <row r="2" spans="1:25" ht="21" customHeight="1" x14ac:dyDescent="0.25">
      <c r="A2" s="126">
        <v>1</v>
      </c>
      <c r="B2" s="21" t="s">
        <v>140</v>
      </c>
      <c r="C2" s="24" t="s">
        <v>139</v>
      </c>
      <c r="D2" s="21" t="s">
        <v>404</v>
      </c>
      <c r="E2" s="10"/>
      <c r="F2" s="10"/>
      <c r="G2" s="10"/>
      <c r="H2" s="10"/>
      <c r="I2" s="10"/>
      <c r="J2" s="10"/>
      <c r="K2" s="10"/>
      <c r="L2" s="9"/>
      <c r="M2" s="10" t="str">
        <f t="shared" ref="M2:M65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126">
        <v>1</v>
      </c>
      <c r="B3" s="21" t="s">
        <v>147</v>
      </c>
      <c r="C3" s="24" t="s">
        <v>336</v>
      </c>
      <c r="D3" s="21" t="s">
        <v>403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126">
        <v>1</v>
      </c>
      <c r="B4" s="21" t="s">
        <v>128</v>
      </c>
      <c r="C4" s="24" t="s">
        <v>127</v>
      </c>
      <c r="D4" s="21" t="s">
        <v>732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126">
        <v>1</v>
      </c>
      <c r="B5" s="21" t="s">
        <v>145</v>
      </c>
      <c r="C5" s="24" t="s">
        <v>336</v>
      </c>
      <c r="D5" s="21" t="s">
        <v>337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126">
        <v>1</v>
      </c>
      <c r="B6" s="21" t="s">
        <v>146</v>
      </c>
      <c r="C6" s="24" t="s">
        <v>336</v>
      </c>
      <c r="D6" s="21" t="s">
        <v>353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126">
        <v>1</v>
      </c>
      <c r="B7" s="21" t="s">
        <v>129</v>
      </c>
      <c r="C7" s="24" t="s">
        <v>336</v>
      </c>
      <c r="D7" s="21" t="s">
        <v>430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126">
        <v>1</v>
      </c>
      <c r="B8" s="21" t="s">
        <v>126</v>
      </c>
      <c r="C8" s="24" t="s">
        <v>336</v>
      </c>
      <c r="D8" s="21" t="s">
        <v>354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126">
        <v>1</v>
      </c>
      <c r="B9" s="21" t="s">
        <v>137</v>
      </c>
      <c r="C9" s="24" t="s">
        <v>136</v>
      </c>
      <c r="D9" s="21" t="s">
        <v>369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126">
        <v>1</v>
      </c>
      <c r="B10" s="21" t="s">
        <v>137</v>
      </c>
      <c r="C10" s="24" t="s">
        <v>138</v>
      </c>
      <c r="D10" s="21" t="s">
        <v>377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126">
        <v>1</v>
      </c>
      <c r="B11" s="21" t="s">
        <v>137</v>
      </c>
      <c r="C11" s="24" t="s">
        <v>127</v>
      </c>
      <c r="D11" s="21" t="s">
        <v>390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126">
        <v>2</v>
      </c>
      <c r="B12" s="21" t="s">
        <v>1024</v>
      </c>
      <c r="C12" s="24" t="s">
        <v>119</v>
      </c>
      <c r="D12" s="21" t="s">
        <v>357</v>
      </c>
      <c r="E12" s="10"/>
      <c r="F12" s="10"/>
      <c r="G12" s="10"/>
      <c r="H12" s="10"/>
      <c r="I12" s="10" t="s">
        <v>1375</v>
      </c>
      <c r="J12" s="10"/>
      <c r="K12" s="10"/>
      <c r="L12" s="9" t="s">
        <v>1400</v>
      </c>
      <c r="M12" s="10" t="str">
        <f t="shared" si="0"/>
        <v>YES</v>
      </c>
      <c r="N12" s="10" t="str">
        <f t="shared" si="1"/>
        <v>YES</v>
      </c>
      <c r="O12" s="5"/>
      <c r="P12" s="5"/>
      <c r="Q12" s="5"/>
      <c r="R12" s="5"/>
      <c r="S12" s="5"/>
      <c r="T12" s="5"/>
      <c r="U12" s="5"/>
      <c r="V12" s="5"/>
      <c r="W12" s="5"/>
      <c r="X12" s="5">
        <v>1</v>
      </c>
      <c r="Y12" s="5"/>
    </row>
    <row r="13" spans="1:25" ht="21" customHeight="1" x14ac:dyDescent="0.25">
      <c r="A13" s="126">
        <v>2</v>
      </c>
      <c r="B13" s="21" t="s">
        <v>1024</v>
      </c>
      <c r="C13" s="24" t="s">
        <v>336</v>
      </c>
      <c r="D13" s="21" t="s">
        <v>379</v>
      </c>
      <c r="E13" s="10"/>
      <c r="F13" s="10"/>
      <c r="G13" s="10"/>
      <c r="H13" s="10"/>
      <c r="I13" s="10"/>
      <c r="J13" s="10"/>
      <c r="K13" s="10"/>
      <c r="L13" s="9" t="s">
        <v>1401</v>
      </c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126">
        <v>2</v>
      </c>
      <c r="B14" s="21" t="s">
        <v>1025</v>
      </c>
      <c r="C14" s="24" t="s">
        <v>336</v>
      </c>
      <c r="D14" s="21" t="s">
        <v>393</v>
      </c>
      <c r="E14" s="10"/>
      <c r="F14" s="10"/>
      <c r="G14" s="10"/>
      <c r="H14" s="10"/>
      <c r="I14" s="10" t="s">
        <v>1375</v>
      </c>
      <c r="J14" s="10"/>
      <c r="K14" s="10"/>
      <c r="L14" s="9"/>
      <c r="M14" s="10" t="str">
        <f t="shared" si="0"/>
        <v>YES</v>
      </c>
      <c r="N14" s="10" t="str">
        <f t="shared" si="1"/>
        <v>YES</v>
      </c>
      <c r="O14" s="5"/>
      <c r="P14" s="5"/>
      <c r="Q14" s="5"/>
      <c r="R14" s="5"/>
      <c r="S14" s="5"/>
      <c r="T14" s="5"/>
      <c r="U14" s="5"/>
      <c r="V14" s="5"/>
      <c r="W14" s="5"/>
      <c r="X14" s="5">
        <v>1</v>
      </c>
      <c r="Y14" s="5"/>
    </row>
    <row r="15" spans="1:25" ht="21" customHeight="1" x14ac:dyDescent="0.25">
      <c r="A15" s="126">
        <v>2</v>
      </c>
      <c r="B15" s="21" t="s">
        <v>1026</v>
      </c>
      <c r="C15" s="24" t="s">
        <v>336</v>
      </c>
      <c r="D15" s="21" t="s">
        <v>407</v>
      </c>
      <c r="E15" s="10"/>
      <c r="F15" s="10"/>
      <c r="G15" s="10"/>
      <c r="H15" s="10"/>
      <c r="I15" s="10" t="s">
        <v>1375</v>
      </c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</row>
    <row r="16" spans="1:25" ht="21" customHeight="1" x14ac:dyDescent="0.25">
      <c r="A16" s="126">
        <v>2</v>
      </c>
      <c r="B16" s="21" t="s">
        <v>1027</v>
      </c>
      <c r="C16" s="24" t="s">
        <v>336</v>
      </c>
      <c r="D16" s="21" t="s">
        <v>420</v>
      </c>
      <c r="E16" s="10"/>
      <c r="F16" s="10"/>
      <c r="G16" s="10"/>
      <c r="H16" s="10" t="s">
        <v>1368</v>
      </c>
      <c r="I16" s="10" t="s">
        <v>1375</v>
      </c>
      <c r="J16" s="10"/>
      <c r="K16" s="10"/>
      <c r="L16" s="9"/>
      <c r="M16" s="10" t="str">
        <f t="shared" si="0"/>
        <v>YES</v>
      </c>
      <c r="N16" s="10" t="str">
        <f t="shared" si="1"/>
        <v>YES</v>
      </c>
      <c r="O16" s="5"/>
      <c r="P16" s="5"/>
      <c r="Q16" s="5"/>
      <c r="R16" s="5"/>
      <c r="S16" s="5"/>
      <c r="T16" s="5">
        <v>1</v>
      </c>
      <c r="U16" s="5"/>
      <c r="V16" s="5"/>
      <c r="W16" s="5"/>
      <c r="X16" s="5">
        <v>1</v>
      </c>
      <c r="Y16" s="5"/>
    </row>
    <row r="17" spans="1:25" ht="21" customHeight="1" x14ac:dyDescent="0.25">
      <c r="A17" s="126">
        <v>2</v>
      </c>
      <c r="B17" s="21" t="s">
        <v>1027</v>
      </c>
      <c r="C17" s="24" t="s">
        <v>336</v>
      </c>
      <c r="D17" s="21" t="s">
        <v>343</v>
      </c>
      <c r="E17" s="10"/>
      <c r="F17" s="10"/>
      <c r="G17" s="10"/>
      <c r="H17" s="10"/>
      <c r="I17" s="10" t="s">
        <v>1375</v>
      </c>
      <c r="J17" s="10"/>
      <c r="K17" s="10"/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/>
      <c r="U17" s="5"/>
      <c r="V17" s="5"/>
      <c r="W17" s="5"/>
      <c r="X17" s="5">
        <v>1</v>
      </c>
      <c r="Y17" s="5"/>
    </row>
    <row r="18" spans="1:25" ht="21" customHeight="1" x14ac:dyDescent="0.25">
      <c r="A18" s="126">
        <v>2</v>
      </c>
      <c r="B18" s="21" t="s">
        <v>1027</v>
      </c>
      <c r="C18" s="24" t="s">
        <v>87</v>
      </c>
      <c r="D18" s="21" t="s">
        <v>432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126">
        <v>2</v>
      </c>
      <c r="B19" s="21" t="s">
        <v>1028</v>
      </c>
      <c r="C19" s="24" t="s">
        <v>336</v>
      </c>
      <c r="D19" s="21" t="s">
        <v>358</v>
      </c>
      <c r="E19" s="10"/>
      <c r="F19" s="10"/>
      <c r="G19" s="10"/>
      <c r="H19" s="10"/>
      <c r="I19" s="10" t="s">
        <v>1375</v>
      </c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</row>
    <row r="20" spans="1:25" ht="21" customHeight="1" x14ac:dyDescent="0.25">
      <c r="A20" s="126">
        <v>2</v>
      </c>
      <c r="B20" s="21" t="s">
        <v>1029</v>
      </c>
      <c r="C20" s="24" t="s">
        <v>336</v>
      </c>
      <c r="D20" s="21" t="s">
        <v>371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126">
        <v>2</v>
      </c>
      <c r="B21" s="21" t="s">
        <v>1030</v>
      </c>
      <c r="C21" s="24" t="s">
        <v>336</v>
      </c>
      <c r="D21" s="21" t="s">
        <v>380</v>
      </c>
      <c r="E21" s="10"/>
      <c r="F21" s="10"/>
      <c r="G21" s="10"/>
      <c r="H21" s="10" t="s">
        <v>1366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/>
      <c r="Q21" s="5"/>
      <c r="R21" s="5"/>
      <c r="S21" s="5"/>
      <c r="T21" s="5">
        <v>1</v>
      </c>
      <c r="U21" s="5"/>
      <c r="V21" s="5"/>
      <c r="W21" s="5"/>
      <c r="X21" s="5"/>
      <c r="Y21" s="5"/>
    </row>
    <row r="22" spans="1:25" ht="21" customHeight="1" x14ac:dyDescent="0.25">
      <c r="A22" s="126">
        <v>2</v>
      </c>
      <c r="B22" s="21" t="s">
        <v>1031</v>
      </c>
      <c r="C22" s="24" t="s">
        <v>336</v>
      </c>
      <c r="D22" s="21" t="s">
        <v>394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126">
        <v>2</v>
      </c>
      <c r="B23" s="21" t="s">
        <v>1031</v>
      </c>
      <c r="C23" s="24" t="s">
        <v>118</v>
      </c>
      <c r="D23" s="21" t="s">
        <v>433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/>
      <c r="Q23" s="5"/>
      <c r="R23" s="5"/>
      <c r="S23" s="5"/>
      <c r="T23" s="5">
        <v>1</v>
      </c>
      <c r="U23" s="5"/>
      <c r="V23" s="5"/>
      <c r="W23" s="5"/>
      <c r="X23" s="5"/>
      <c r="Y23" s="5"/>
    </row>
    <row r="24" spans="1:25" ht="21" customHeight="1" x14ac:dyDescent="0.25">
      <c r="A24" s="126">
        <v>2</v>
      </c>
      <c r="B24" s="21" t="s">
        <v>1031</v>
      </c>
      <c r="C24" s="24" t="s">
        <v>336</v>
      </c>
      <c r="D24" s="21" t="s">
        <v>408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126">
        <v>2</v>
      </c>
      <c r="B25" s="21" t="s">
        <v>1032</v>
      </c>
      <c r="C25" s="24" t="s">
        <v>336</v>
      </c>
      <c r="D25" s="21" t="s">
        <v>421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126">
        <v>2</v>
      </c>
      <c r="B26" s="21" t="s">
        <v>1033</v>
      </c>
      <c r="C26" s="24" t="s">
        <v>336</v>
      </c>
      <c r="D26" s="21" t="s">
        <v>344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126">
        <v>2</v>
      </c>
      <c r="B27" s="21" t="s">
        <v>1034</v>
      </c>
      <c r="C27" s="24" t="s">
        <v>336</v>
      </c>
      <c r="D27" s="21" t="s">
        <v>359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126">
        <v>2</v>
      </c>
      <c r="B28" s="21" t="s">
        <v>1035</v>
      </c>
      <c r="C28" s="24" t="s">
        <v>73</v>
      </c>
      <c r="D28" s="21" t="s">
        <v>381</v>
      </c>
      <c r="E28" s="10"/>
      <c r="F28" s="10"/>
      <c r="G28" s="10"/>
      <c r="H28" s="10"/>
      <c r="I28" s="10"/>
      <c r="J28" s="10" t="s">
        <v>1375</v>
      </c>
      <c r="K28" s="10"/>
      <c r="L28" s="9"/>
      <c r="M28" s="10" t="str">
        <f t="shared" si="0"/>
        <v>YES</v>
      </c>
      <c r="N28" s="10" t="str">
        <f t="shared" si="1"/>
        <v>YES</v>
      </c>
      <c r="O28" s="5"/>
      <c r="P28" s="5"/>
      <c r="Q28" s="5"/>
      <c r="R28" s="5"/>
      <c r="S28" s="5"/>
      <c r="T28" s="5"/>
      <c r="U28" s="5">
        <v>1</v>
      </c>
      <c r="V28" s="5"/>
      <c r="W28" s="5"/>
      <c r="X28" s="5"/>
      <c r="Y28" s="5"/>
    </row>
    <row r="29" spans="1:25" ht="21" customHeight="1" x14ac:dyDescent="0.25">
      <c r="A29" s="126">
        <v>2</v>
      </c>
      <c r="B29" s="21" t="s">
        <v>1035</v>
      </c>
      <c r="C29" s="24" t="s">
        <v>336</v>
      </c>
      <c r="D29" s="21" t="s">
        <v>395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124">
        <v>2</v>
      </c>
      <c r="B30" s="48" t="s">
        <v>1036</v>
      </c>
      <c r="C30" s="25" t="s">
        <v>336</v>
      </c>
      <c r="D30" s="48" t="s">
        <v>438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124">
        <v>2</v>
      </c>
      <c r="B31" s="48" t="s">
        <v>1037</v>
      </c>
      <c r="C31" s="25" t="s">
        <v>336</v>
      </c>
      <c r="D31" s="48" t="s">
        <v>422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124">
        <v>2</v>
      </c>
      <c r="B32" s="127" t="s">
        <v>838</v>
      </c>
      <c r="C32" s="25" t="s">
        <v>74</v>
      </c>
      <c r="D32" s="48" t="s">
        <v>474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124">
        <v>2</v>
      </c>
      <c r="B33" s="48" t="s">
        <v>325</v>
      </c>
      <c r="C33" s="25" t="s">
        <v>336</v>
      </c>
      <c r="D33" s="48" t="s">
        <v>345</v>
      </c>
      <c r="E33" s="10"/>
      <c r="F33" s="10" t="s">
        <v>1367</v>
      </c>
      <c r="G33" s="10"/>
      <c r="H33" s="10" t="s">
        <v>1368</v>
      </c>
      <c r="I33" s="10" t="s">
        <v>1366</v>
      </c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>
        <v>1</v>
      </c>
      <c r="Q33" s="5">
        <v>1</v>
      </c>
      <c r="R33" s="5">
        <v>1</v>
      </c>
      <c r="S33" s="5">
        <v>1</v>
      </c>
      <c r="T33" s="5"/>
      <c r="U33" s="5"/>
      <c r="V33" s="5"/>
      <c r="W33" s="5"/>
      <c r="X33" s="5">
        <v>1</v>
      </c>
      <c r="Y33" s="5"/>
    </row>
    <row r="34" spans="1:25" s="11" customFormat="1" ht="21" customHeight="1" x14ac:dyDescent="0.25">
      <c r="A34" s="64">
        <v>2</v>
      </c>
      <c r="B34" s="48" t="s">
        <v>325</v>
      </c>
      <c r="C34" s="25" t="s">
        <v>336</v>
      </c>
      <c r="D34" s="48" t="s">
        <v>135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1" customFormat="1" ht="21" customHeight="1" x14ac:dyDescent="0.25">
      <c r="A35" s="124">
        <v>2</v>
      </c>
      <c r="B35" s="48" t="s">
        <v>325</v>
      </c>
      <c r="C35" s="25" t="s">
        <v>336</v>
      </c>
      <c r="D35" s="48" t="s">
        <v>474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1" customFormat="1" ht="21" customHeight="1" x14ac:dyDescent="0.25">
      <c r="A36" s="124">
        <v>2</v>
      </c>
      <c r="B36" s="48" t="s">
        <v>476</v>
      </c>
      <c r="C36" s="25" t="s">
        <v>98</v>
      </c>
      <c r="D36" s="48" t="s">
        <v>475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1" customFormat="1" ht="21" customHeight="1" x14ac:dyDescent="0.25">
      <c r="A37" s="124">
        <v>3</v>
      </c>
      <c r="B37" s="48" t="s">
        <v>1038</v>
      </c>
      <c r="C37" s="25" t="s">
        <v>120</v>
      </c>
      <c r="D37" s="48" t="s">
        <v>384</v>
      </c>
      <c r="E37" s="10"/>
      <c r="F37" s="10"/>
      <c r="G37" s="10"/>
      <c r="H37" s="10" t="s">
        <v>1368</v>
      </c>
      <c r="I37" s="10" t="s">
        <v>1375</v>
      </c>
      <c r="J37" s="10"/>
      <c r="K37" s="10"/>
      <c r="L37" s="9"/>
      <c r="M37" s="10" t="str">
        <f t="shared" si="0"/>
        <v>YES</v>
      </c>
      <c r="N37" s="10" t="str">
        <f t="shared" si="1"/>
        <v>YES</v>
      </c>
      <c r="O37" s="5"/>
      <c r="P37" s="5"/>
      <c r="Q37" s="5"/>
      <c r="R37" s="5"/>
      <c r="S37" s="5"/>
      <c r="T37" s="5"/>
      <c r="U37" s="5"/>
      <c r="V37" s="5"/>
      <c r="W37" s="5">
        <v>1</v>
      </c>
      <c r="X37" s="5"/>
      <c r="Y37" s="5"/>
    </row>
    <row r="38" spans="1:25" s="11" customFormat="1" ht="21" customHeight="1" x14ac:dyDescent="0.25">
      <c r="A38" s="64">
        <v>3</v>
      </c>
      <c r="B38" s="48" t="s">
        <v>1038</v>
      </c>
      <c r="C38" s="25" t="s">
        <v>336</v>
      </c>
      <c r="D38" s="48" t="s">
        <v>398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1" customFormat="1" ht="21" customHeight="1" x14ac:dyDescent="0.25">
      <c r="A39" s="124">
        <v>3</v>
      </c>
      <c r="B39" s="48" t="s">
        <v>1038</v>
      </c>
      <c r="C39" s="25" t="s">
        <v>336</v>
      </c>
      <c r="D39" s="48" t="s">
        <v>411</v>
      </c>
      <c r="E39" s="10"/>
      <c r="F39" s="10"/>
      <c r="G39" s="10"/>
      <c r="H39" s="10" t="s">
        <v>1368</v>
      </c>
      <c r="I39" s="10"/>
      <c r="J39" s="10"/>
      <c r="K39" s="10"/>
      <c r="L39" s="9"/>
      <c r="M39" s="10" t="str">
        <f t="shared" si="0"/>
        <v>YES</v>
      </c>
      <c r="N39" s="10" t="str">
        <f t="shared" si="1"/>
        <v>YES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124">
        <v>3</v>
      </c>
      <c r="B40" s="48" t="s">
        <v>1039</v>
      </c>
      <c r="C40" s="25" t="s">
        <v>336</v>
      </c>
      <c r="D40" s="48" t="s">
        <v>425</v>
      </c>
      <c r="E40" s="10"/>
      <c r="F40" s="10"/>
      <c r="G40" s="10"/>
      <c r="H40" s="10"/>
      <c r="I40" s="10" t="s">
        <v>1375</v>
      </c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/>
      <c r="U40" s="5"/>
      <c r="V40" s="5"/>
      <c r="W40" s="5">
        <v>1</v>
      </c>
      <c r="X40" s="5"/>
      <c r="Y40" s="5"/>
    </row>
    <row r="41" spans="1:25" s="11" customFormat="1" ht="21" customHeight="1" x14ac:dyDescent="0.25">
      <c r="A41" s="124">
        <v>3</v>
      </c>
      <c r="B41" s="48" t="s">
        <v>1040</v>
      </c>
      <c r="C41" s="25" t="s">
        <v>336</v>
      </c>
      <c r="D41" s="48" t="s">
        <v>348</v>
      </c>
      <c r="E41" s="10"/>
      <c r="F41" s="10"/>
      <c r="G41" s="10"/>
      <c r="H41" s="10"/>
      <c r="I41" s="10" t="s">
        <v>1375</v>
      </c>
      <c r="J41" s="10"/>
      <c r="K41" s="10"/>
      <c r="L41" s="9"/>
      <c r="M41" s="10" t="str">
        <f t="shared" si="0"/>
        <v>YES</v>
      </c>
      <c r="N41" s="10" t="str">
        <f t="shared" si="1"/>
        <v>YES</v>
      </c>
      <c r="O41" s="5"/>
      <c r="P41" s="5"/>
      <c r="Q41" s="5"/>
      <c r="R41" s="5"/>
      <c r="S41" s="5"/>
      <c r="T41" s="5"/>
      <c r="U41" s="5"/>
      <c r="V41" s="5"/>
      <c r="W41" s="5">
        <v>1</v>
      </c>
      <c r="X41" s="5"/>
      <c r="Y41" s="5"/>
    </row>
    <row r="42" spans="1:25" s="11" customFormat="1" ht="21" customHeight="1" x14ac:dyDescent="0.25">
      <c r="A42" s="124">
        <v>3</v>
      </c>
      <c r="B42" s="48" t="s">
        <v>1041</v>
      </c>
      <c r="C42" s="25" t="s">
        <v>336</v>
      </c>
      <c r="D42" s="48" t="s">
        <v>363</v>
      </c>
      <c r="E42" s="10"/>
      <c r="F42" s="10"/>
      <c r="G42" s="10"/>
      <c r="H42" s="10"/>
      <c r="I42" s="10" t="s">
        <v>1375</v>
      </c>
      <c r="J42" s="10"/>
      <c r="K42" s="10"/>
      <c r="L42" s="9"/>
      <c r="M42" s="10" t="str">
        <f t="shared" si="0"/>
        <v>YES</v>
      </c>
      <c r="N42" s="10" t="str">
        <f t="shared" si="1"/>
        <v>YES</v>
      </c>
      <c r="O42" s="5"/>
      <c r="P42" s="5"/>
      <c r="Q42" s="5"/>
      <c r="R42" s="5"/>
      <c r="S42" s="5"/>
      <c r="T42" s="5"/>
      <c r="U42" s="5"/>
      <c r="V42" s="5"/>
      <c r="W42" s="5">
        <v>1</v>
      </c>
      <c r="X42" s="5"/>
      <c r="Y42" s="5"/>
    </row>
    <row r="43" spans="1:25" s="11" customFormat="1" ht="21" customHeight="1" x14ac:dyDescent="0.25">
      <c r="A43" s="124">
        <v>3</v>
      </c>
      <c r="B43" s="48" t="s">
        <v>1042</v>
      </c>
      <c r="C43" s="25" t="s">
        <v>336</v>
      </c>
      <c r="D43" s="48" t="s">
        <v>436</v>
      </c>
      <c r="E43" s="10"/>
      <c r="F43" s="10"/>
      <c r="G43" s="10"/>
      <c r="H43" s="10"/>
      <c r="I43" s="10" t="s">
        <v>1368</v>
      </c>
      <c r="J43" s="10"/>
      <c r="K43" s="10"/>
      <c r="L43" s="9"/>
      <c r="M43" s="10" t="str">
        <f t="shared" si="0"/>
        <v>YES</v>
      </c>
      <c r="N43" s="10" t="str">
        <f t="shared" si="1"/>
        <v>YES</v>
      </c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</row>
    <row r="44" spans="1:25" s="11" customFormat="1" ht="21" customHeight="1" x14ac:dyDescent="0.25">
      <c r="A44" s="124">
        <v>3</v>
      </c>
      <c r="B44" s="48" t="s">
        <v>1042</v>
      </c>
      <c r="C44" s="25" t="s">
        <v>336</v>
      </c>
      <c r="D44" s="48" t="s">
        <v>385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124">
        <v>3</v>
      </c>
      <c r="B45" s="48" t="s">
        <v>1042</v>
      </c>
      <c r="C45" s="25" t="s">
        <v>70</v>
      </c>
      <c r="D45" s="48" t="s">
        <v>399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124">
        <v>3</v>
      </c>
      <c r="B46" s="48" t="s">
        <v>1043</v>
      </c>
      <c r="C46" s="25" t="s">
        <v>336</v>
      </c>
      <c r="D46" s="48" t="s">
        <v>412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124">
        <v>3</v>
      </c>
      <c r="B47" s="48" t="s">
        <v>1044</v>
      </c>
      <c r="C47" s="25" t="s">
        <v>336</v>
      </c>
      <c r="D47" s="48" t="s">
        <v>426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1" customFormat="1" ht="21" customHeight="1" x14ac:dyDescent="0.25">
      <c r="A48" s="124">
        <v>3</v>
      </c>
      <c r="B48" s="48" t="s">
        <v>1045</v>
      </c>
      <c r="C48" s="25" t="s">
        <v>336</v>
      </c>
      <c r="D48" s="48" t="s">
        <v>439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124">
        <v>3</v>
      </c>
      <c r="B49" s="48" t="s">
        <v>1046</v>
      </c>
      <c r="C49" s="25" t="s">
        <v>336</v>
      </c>
      <c r="D49" s="48" t="s">
        <v>349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124">
        <v>3</v>
      </c>
      <c r="B50" s="48" t="s">
        <v>1046</v>
      </c>
      <c r="C50" s="25" t="s">
        <v>95</v>
      </c>
      <c r="D50" s="48" t="s">
        <v>364</v>
      </c>
      <c r="E50" s="10"/>
      <c r="F50" s="10"/>
      <c r="G50" s="10"/>
      <c r="H50" s="10"/>
      <c r="I50" s="10"/>
      <c r="J50" s="10"/>
      <c r="K50" s="10" t="s">
        <v>1377</v>
      </c>
      <c r="L50" s="9"/>
      <c r="M50" s="10" t="str">
        <f t="shared" si="0"/>
        <v/>
      </c>
      <c r="N50" s="10" t="str">
        <f t="shared" si="1"/>
        <v>YES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124">
        <v>3</v>
      </c>
      <c r="B51" s="48" t="s">
        <v>1046</v>
      </c>
      <c r="C51" s="25" t="s">
        <v>336</v>
      </c>
      <c r="D51" s="48" t="s">
        <v>374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124">
        <v>3</v>
      </c>
      <c r="B52" s="48" t="s">
        <v>1047</v>
      </c>
      <c r="C52" s="25" t="s">
        <v>336</v>
      </c>
      <c r="D52" s="48" t="s">
        <v>386</v>
      </c>
      <c r="E52" s="10"/>
      <c r="F52" s="10"/>
      <c r="G52" s="10"/>
      <c r="H52" s="10"/>
      <c r="I52" s="10" t="s">
        <v>1375</v>
      </c>
      <c r="J52" s="10"/>
      <c r="K52" s="10"/>
      <c r="L52" s="9"/>
      <c r="M52" s="10" t="str">
        <f t="shared" si="0"/>
        <v>YES</v>
      </c>
      <c r="N52" s="10" t="str">
        <f t="shared" si="1"/>
        <v>YES</v>
      </c>
      <c r="O52" s="5"/>
      <c r="P52" s="5"/>
      <c r="Q52" s="5"/>
      <c r="R52" s="5">
        <v>1</v>
      </c>
      <c r="S52" s="5"/>
      <c r="T52" s="5"/>
      <c r="U52" s="5"/>
      <c r="V52" s="5"/>
      <c r="W52" s="5">
        <v>1</v>
      </c>
      <c r="X52" s="5"/>
      <c r="Y52" s="5"/>
    </row>
    <row r="53" spans="1:25" s="11" customFormat="1" ht="21" customHeight="1" x14ac:dyDescent="0.25">
      <c r="A53" s="124">
        <v>3</v>
      </c>
      <c r="B53" s="48" t="s">
        <v>1048</v>
      </c>
      <c r="C53" s="25" t="s">
        <v>336</v>
      </c>
      <c r="D53" s="48" t="s">
        <v>400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124">
        <v>3</v>
      </c>
      <c r="B54" s="48" t="s">
        <v>1049</v>
      </c>
      <c r="C54" s="25" t="s">
        <v>336</v>
      </c>
      <c r="D54" s="48" t="s">
        <v>413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37" customFormat="1" ht="21" customHeight="1" x14ac:dyDescent="0.25">
      <c r="A55" s="128">
        <v>3</v>
      </c>
      <c r="B55" s="129" t="s">
        <v>1050</v>
      </c>
      <c r="C55" s="36" t="s">
        <v>77</v>
      </c>
      <c r="D55" s="129" t="s">
        <v>427</v>
      </c>
      <c r="E55" s="10"/>
      <c r="F55" s="10"/>
      <c r="G55" s="10"/>
      <c r="H55" s="10"/>
      <c r="I55" s="10"/>
      <c r="J55" s="10"/>
      <c r="K55" s="10" t="s">
        <v>1377</v>
      </c>
      <c r="L55" s="9"/>
      <c r="M55" s="10" t="str">
        <f t="shared" si="0"/>
        <v/>
      </c>
      <c r="N55" s="10" t="str">
        <f t="shared" si="1"/>
        <v>YES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124">
        <v>3</v>
      </c>
      <c r="B56" s="48" t="s">
        <v>1050</v>
      </c>
      <c r="C56" s="25" t="s">
        <v>336</v>
      </c>
      <c r="D56" s="48" t="s">
        <v>350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124">
        <v>3</v>
      </c>
      <c r="B57" s="48" t="s">
        <v>1050</v>
      </c>
      <c r="C57" s="25" t="s">
        <v>336</v>
      </c>
      <c r="D57" s="48" t="s">
        <v>365</v>
      </c>
      <c r="E57" s="10"/>
      <c r="F57" s="10"/>
      <c r="G57" s="10"/>
      <c r="H57" s="10" t="s">
        <v>1368</v>
      </c>
      <c r="I57" s="10"/>
      <c r="J57" s="10"/>
      <c r="K57" s="10"/>
      <c r="L57" s="9"/>
      <c r="M57" s="10" t="str">
        <f t="shared" si="0"/>
        <v>YES</v>
      </c>
      <c r="N57" s="10" t="str">
        <f t="shared" si="1"/>
        <v>YES</v>
      </c>
      <c r="O57" s="5"/>
      <c r="P57" s="5"/>
      <c r="Q57" s="5"/>
      <c r="R57" s="5"/>
      <c r="S57" s="5"/>
      <c r="T57" s="5">
        <v>1</v>
      </c>
      <c r="U57" s="5"/>
      <c r="V57" s="5"/>
      <c r="W57" s="5"/>
      <c r="X57" s="5"/>
      <c r="Y57" s="5"/>
    </row>
    <row r="58" spans="1:25" s="11" customFormat="1" ht="21" customHeight="1" x14ac:dyDescent="0.25">
      <c r="A58" s="124">
        <v>3</v>
      </c>
      <c r="B58" s="48" t="s">
        <v>1051</v>
      </c>
      <c r="C58" s="25" t="s">
        <v>336</v>
      </c>
      <c r="D58" s="48" t="s">
        <v>387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124">
        <v>3</v>
      </c>
      <c r="B59" s="48" t="s">
        <v>1052</v>
      </c>
      <c r="C59" s="25" t="s">
        <v>336</v>
      </c>
      <c r="D59" s="48" t="s">
        <v>401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124">
        <v>3</v>
      </c>
      <c r="B60" s="48" t="s">
        <v>1053</v>
      </c>
      <c r="C60" s="25" t="s">
        <v>336</v>
      </c>
      <c r="D60" s="48" t="s">
        <v>414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s="11" customFormat="1" ht="21" customHeight="1" x14ac:dyDescent="0.25">
      <c r="A61" s="124">
        <v>4</v>
      </c>
      <c r="B61" s="48" t="s">
        <v>1054</v>
      </c>
      <c r="C61" s="25" t="s">
        <v>100</v>
      </c>
      <c r="D61" s="48" t="s">
        <v>539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124">
        <v>4</v>
      </c>
      <c r="B62" s="48" t="s">
        <v>1054</v>
      </c>
      <c r="C62" s="25" t="s">
        <v>336</v>
      </c>
      <c r="D62" s="48" t="s">
        <v>556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124">
        <v>4</v>
      </c>
      <c r="B63" s="48" t="s">
        <v>1055</v>
      </c>
      <c r="C63" s="25" t="s">
        <v>336</v>
      </c>
      <c r="D63" s="48" t="s">
        <v>588</v>
      </c>
      <c r="E63" s="10"/>
      <c r="F63" s="10" t="s">
        <v>1369</v>
      </c>
      <c r="G63" s="10"/>
      <c r="H63" s="10"/>
      <c r="I63" s="10"/>
      <c r="J63" s="10"/>
      <c r="K63" s="10"/>
      <c r="L63" s="9" t="s">
        <v>1401</v>
      </c>
      <c r="M63" s="10" t="str">
        <f t="shared" si="0"/>
        <v>YES</v>
      </c>
      <c r="N63" s="10" t="str">
        <f t="shared" si="1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1</v>
      </c>
    </row>
    <row r="64" spans="1:25" s="11" customFormat="1" ht="21" customHeight="1" x14ac:dyDescent="0.25">
      <c r="A64" s="124">
        <v>4</v>
      </c>
      <c r="B64" s="48" t="s">
        <v>1056</v>
      </c>
      <c r="C64" s="25" t="s">
        <v>336</v>
      </c>
      <c r="D64" s="48" t="s">
        <v>621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124">
        <v>4</v>
      </c>
      <c r="B65" s="48" t="s">
        <v>1057</v>
      </c>
      <c r="C65" s="25" t="s">
        <v>336</v>
      </c>
      <c r="D65" s="48" t="s">
        <v>654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124">
        <v>4</v>
      </c>
      <c r="B66" s="48" t="s">
        <v>1057</v>
      </c>
      <c r="C66" s="25" t="s">
        <v>336</v>
      </c>
      <c r="D66" s="48" t="s">
        <v>477</v>
      </c>
      <c r="E66" s="10"/>
      <c r="F66" s="10"/>
      <c r="G66" s="10"/>
      <c r="H66" s="10"/>
      <c r="I66" s="10"/>
      <c r="J66" s="10"/>
      <c r="K66" s="10"/>
      <c r="L66" s="9"/>
      <c r="M66" s="10" t="str">
        <f t="shared" ref="M66:M129" si="2">IF(AND(ISBLANK(E66),ISBLANK(F66),ISBLANK(G66),ISBLANK(H66),ISBLANK(I66),ISBLANK(J66)),"","YES")</f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4</v>
      </c>
      <c r="B67" s="48" t="s">
        <v>1057</v>
      </c>
      <c r="C67" s="25" t="s">
        <v>94</v>
      </c>
      <c r="D67" s="48" t="s">
        <v>314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2"/>
        <v/>
      </c>
      <c r="N67" s="10" t="str">
        <f t="shared" ref="N67:N130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124">
        <v>4</v>
      </c>
      <c r="B68" s="48" t="s">
        <v>1058</v>
      </c>
      <c r="C68" s="25" t="s">
        <v>336</v>
      </c>
      <c r="D68" s="48" t="s">
        <v>507</v>
      </c>
      <c r="E68" s="10"/>
      <c r="F68" s="10"/>
      <c r="G68" s="10"/>
      <c r="H68" s="10"/>
      <c r="I68" s="10" t="s">
        <v>1375</v>
      </c>
      <c r="J68" s="10"/>
      <c r="K68" s="10"/>
      <c r="L68" s="9"/>
      <c r="M68" s="10" t="str">
        <f t="shared" si="2"/>
        <v>YES</v>
      </c>
      <c r="N68" s="10" t="str">
        <f t="shared" si="3"/>
        <v>YES</v>
      </c>
      <c r="O68" s="146"/>
      <c r="P68" s="146"/>
      <c r="Q68" s="146"/>
      <c r="R68" s="146"/>
      <c r="S68" s="146"/>
      <c r="T68" s="146"/>
      <c r="U68" s="146"/>
      <c r="V68" s="146"/>
      <c r="W68" s="146"/>
      <c r="X68" s="146">
        <v>1</v>
      </c>
      <c r="Y68" s="146"/>
    </row>
    <row r="69" spans="1:25" s="11" customFormat="1" ht="21" customHeight="1" x14ac:dyDescent="0.25">
      <c r="A69" s="124">
        <v>4</v>
      </c>
      <c r="B69" s="48" t="s">
        <v>1059</v>
      </c>
      <c r="C69" s="25" t="s">
        <v>336</v>
      </c>
      <c r="D69" s="48" t="s">
        <v>557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124">
        <v>4</v>
      </c>
      <c r="B70" s="48" t="s">
        <v>1060</v>
      </c>
      <c r="C70" s="25" t="s">
        <v>336</v>
      </c>
      <c r="D70" s="48" t="s">
        <v>589</v>
      </c>
      <c r="E70" s="10"/>
      <c r="F70" s="10"/>
      <c r="G70" s="10"/>
      <c r="H70" s="10"/>
      <c r="I70" s="10" t="s">
        <v>1368</v>
      </c>
      <c r="J70" s="10"/>
      <c r="K70" s="10"/>
      <c r="L70" s="9" t="s">
        <v>1401</v>
      </c>
      <c r="M70" s="10" t="str">
        <f t="shared" si="2"/>
        <v>YES</v>
      </c>
      <c r="N70" s="10" t="str">
        <f t="shared" si="3"/>
        <v>YES</v>
      </c>
      <c r="O70" s="5"/>
      <c r="P70" s="146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s="11" customFormat="1" ht="21" customHeight="1" x14ac:dyDescent="0.25">
      <c r="A71" s="124">
        <v>4</v>
      </c>
      <c r="B71" s="48" t="s">
        <v>1061</v>
      </c>
      <c r="C71" s="25" t="s">
        <v>336</v>
      </c>
      <c r="D71" s="48" t="s">
        <v>622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124">
        <v>4</v>
      </c>
      <c r="B72" s="48" t="s">
        <v>1061</v>
      </c>
      <c r="C72" s="25" t="s">
        <v>108</v>
      </c>
      <c r="D72" s="48" t="s">
        <v>655</v>
      </c>
      <c r="E72" s="10"/>
      <c r="F72" s="10"/>
      <c r="G72" s="10"/>
      <c r="H72" s="10"/>
      <c r="I72" s="10" t="s">
        <v>1375</v>
      </c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146"/>
      <c r="Q72" s="5"/>
      <c r="R72" s="5">
        <v>1</v>
      </c>
      <c r="S72" s="5"/>
      <c r="T72" s="5"/>
      <c r="U72" s="5"/>
      <c r="V72" s="5"/>
      <c r="W72" s="5"/>
      <c r="X72" s="5">
        <v>1</v>
      </c>
      <c r="Y72" s="5"/>
    </row>
    <row r="73" spans="1:25" s="11" customFormat="1" ht="21" customHeight="1" x14ac:dyDescent="0.25">
      <c r="A73" s="124">
        <v>4</v>
      </c>
      <c r="B73" s="48" t="s">
        <v>1061</v>
      </c>
      <c r="C73" s="25" t="s">
        <v>336</v>
      </c>
      <c r="D73" s="48" t="s">
        <v>324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124">
        <v>4</v>
      </c>
      <c r="B74" s="48" t="s">
        <v>1062</v>
      </c>
      <c r="C74" s="25" t="s">
        <v>336</v>
      </c>
      <c r="D74" s="48" t="s">
        <v>478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124">
        <v>4</v>
      </c>
      <c r="B75" s="48" t="s">
        <v>1063</v>
      </c>
      <c r="C75" s="25" t="s">
        <v>336</v>
      </c>
      <c r="D75" s="48" t="s">
        <v>508</v>
      </c>
      <c r="E75" s="10"/>
      <c r="F75" s="10"/>
      <c r="G75" s="10"/>
      <c r="H75" s="10" t="s">
        <v>1368</v>
      </c>
      <c r="I75" s="10"/>
      <c r="J75" s="10"/>
      <c r="K75" s="10"/>
      <c r="L75" s="9"/>
      <c r="M75" s="10" t="str">
        <f t="shared" si="2"/>
        <v>YES</v>
      </c>
      <c r="N75" s="10" t="str">
        <f t="shared" si="3"/>
        <v>YES</v>
      </c>
      <c r="O75" s="5"/>
      <c r="P75" s="5"/>
      <c r="Q75" s="5"/>
      <c r="R75" s="5"/>
      <c r="S75" s="5"/>
      <c r="T75" s="5">
        <v>1</v>
      </c>
      <c r="U75" s="5"/>
      <c r="V75" s="5"/>
      <c r="W75" s="5"/>
      <c r="X75" s="5"/>
      <c r="Y75" s="5"/>
    </row>
    <row r="76" spans="1:25" s="11" customFormat="1" ht="21" customHeight="1" x14ac:dyDescent="0.25">
      <c r="A76" s="124">
        <v>4</v>
      </c>
      <c r="B76" s="48" t="s">
        <v>1064</v>
      </c>
      <c r="C76" s="25" t="s">
        <v>336</v>
      </c>
      <c r="D76" s="48" t="s">
        <v>540</v>
      </c>
      <c r="E76" s="10"/>
      <c r="F76" s="10"/>
      <c r="G76" s="10"/>
      <c r="H76" s="10" t="s">
        <v>1368</v>
      </c>
      <c r="I76" s="10"/>
      <c r="J76" s="10"/>
      <c r="K76" s="10"/>
      <c r="L76" s="9"/>
      <c r="M76" s="10" t="str">
        <f t="shared" si="2"/>
        <v>YES</v>
      </c>
      <c r="N76" s="10" t="str">
        <f t="shared" si="3"/>
        <v>YES</v>
      </c>
      <c r="O76" s="5"/>
      <c r="P76" s="5"/>
      <c r="Q76" s="5"/>
      <c r="R76" s="5"/>
      <c r="S76" s="5"/>
      <c r="T76" s="5">
        <v>1</v>
      </c>
      <c r="U76" s="5"/>
      <c r="V76" s="5"/>
      <c r="W76" s="5"/>
      <c r="X76" s="5"/>
      <c r="Y76" s="5"/>
    </row>
    <row r="77" spans="1:25" s="11" customFormat="1" ht="21" customHeight="1" x14ac:dyDescent="0.25">
      <c r="A77" s="124">
        <v>4</v>
      </c>
      <c r="B77" s="48" t="s">
        <v>1065</v>
      </c>
      <c r="C77" s="25" t="s">
        <v>162</v>
      </c>
      <c r="D77" s="48" t="s">
        <v>558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124">
        <v>4</v>
      </c>
      <c r="B78" s="48" t="s">
        <v>1065</v>
      </c>
      <c r="C78" s="25" t="s">
        <v>336</v>
      </c>
      <c r="D78" s="48" t="s">
        <v>590</v>
      </c>
      <c r="E78" s="10"/>
      <c r="F78" s="10"/>
      <c r="G78" s="10"/>
      <c r="H78" s="10" t="s">
        <v>1368</v>
      </c>
      <c r="I78" s="10"/>
      <c r="J78" s="10"/>
      <c r="K78" s="10"/>
      <c r="L78" s="9"/>
      <c r="M78" s="10" t="str">
        <f t="shared" si="2"/>
        <v>YES</v>
      </c>
      <c r="N78" s="10" t="str">
        <f t="shared" si="3"/>
        <v>YES</v>
      </c>
      <c r="O78" s="5"/>
      <c r="P78" s="5"/>
      <c r="Q78" s="5"/>
      <c r="R78" s="5"/>
      <c r="S78" s="5"/>
      <c r="T78" s="5">
        <v>1</v>
      </c>
      <c r="U78" s="5"/>
      <c r="V78" s="5"/>
      <c r="W78" s="5"/>
      <c r="X78" s="5"/>
      <c r="Y78" s="5"/>
    </row>
    <row r="79" spans="1:25" s="11" customFormat="1" ht="21" customHeight="1" x14ac:dyDescent="0.25">
      <c r="A79" s="124">
        <v>4</v>
      </c>
      <c r="B79" s="48" t="s">
        <v>1066</v>
      </c>
      <c r="C79" s="25" t="s">
        <v>336</v>
      </c>
      <c r="D79" s="48" t="s">
        <v>623</v>
      </c>
      <c r="E79" s="10"/>
      <c r="F79" s="10"/>
      <c r="G79" s="10"/>
      <c r="H79" s="10"/>
      <c r="I79" s="10" t="s">
        <v>1375</v>
      </c>
      <c r="J79" s="10"/>
      <c r="K79" s="10"/>
      <c r="L79" s="9"/>
      <c r="M79" s="10" t="str">
        <f t="shared" si="2"/>
        <v>YES</v>
      </c>
      <c r="N79" s="10" t="str">
        <f t="shared" si="3"/>
        <v>YES</v>
      </c>
      <c r="O79" s="5"/>
      <c r="P79" s="5"/>
      <c r="Q79" s="5"/>
      <c r="R79" s="5"/>
      <c r="S79" s="5"/>
      <c r="T79" s="5"/>
      <c r="U79" s="5"/>
      <c r="V79" s="5"/>
      <c r="W79" s="5">
        <v>1</v>
      </c>
      <c r="X79" s="5"/>
      <c r="Y79" s="5"/>
    </row>
    <row r="80" spans="1:25" s="11" customFormat="1" ht="21" customHeight="1" x14ac:dyDescent="0.25">
      <c r="A80" s="124">
        <v>4</v>
      </c>
      <c r="B80" s="48" t="s">
        <v>1067</v>
      </c>
      <c r="C80" s="25" t="s">
        <v>336</v>
      </c>
      <c r="D80" s="48" t="s">
        <v>656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1" customFormat="1" ht="21" customHeight="1" x14ac:dyDescent="0.25">
      <c r="A81" s="124">
        <v>4</v>
      </c>
      <c r="B81" s="48" t="s">
        <v>325</v>
      </c>
      <c r="C81" s="25" t="s">
        <v>336</v>
      </c>
      <c r="D81" s="48" t="s">
        <v>326</v>
      </c>
      <c r="E81" s="10"/>
      <c r="F81" s="10"/>
      <c r="G81" s="10"/>
      <c r="H81" s="10"/>
      <c r="I81" s="10"/>
      <c r="J81" s="10"/>
      <c r="K81" s="10"/>
      <c r="L81" s="9" t="s">
        <v>1401</v>
      </c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124">
        <v>5</v>
      </c>
      <c r="B82" s="48" t="s">
        <v>1068</v>
      </c>
      <c r="C82" s="25" t="s">
        <v>101</v>
      </c>
      <c r="D82" s="48" t="s">
        <v>479</v>
      </c>
      <c r="E82" s="10"/>
      <c r="F82" s="10"/>
      <c r="G82" s="10"/>
      <c r="H82" s="10" t="s">
        <v>1368</v>
      </c>
      <c r="I82" s="10"/>
      <c r="J82" s="10"/>
      <c r="K82" s="10"/>
      <c r="L82" s="9"/>
      <c r="M82" s="10" t="str">
        <f t="shared" si="2"/>
        <v>YES</v>
      </c>
      <c r="N82" s="10" t="str">
        <f t="shared" si="3"/>
        <v>YES</v>
      </c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</row>
    <row r="83" spans="1:25" s="11" customFormat="1" ht="21" customHeight="1" x14ac:dyDescent="0.25">
      <c r="A83" s="124">
        <v>5</v>
      </c>
      <c r="B83" s="48" t="s">
        <v>1068</v>
      </c>
      <c r="C83" s="25" t="s">
        <v>336</v>
      </c>
      <c r="D83" s="48" t="s">
        <v>509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124">
        <v>5</v>
      </c>
      <c r="B84" s="48" t="s">
        <v>1068</v>
      </c>
      <c r="C84" s="25" t="s">
        <v>336</v>
      </c>
      <c r="D84" s="48" t="s">
        <v>700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11" customFormat="1" ht="21" customHeight="1" x14ac:dyDescent="0.25">
      <c r="A85" s="124">
        <v>5</v>
      </c>
      <c r="B85" s="48" t="s">
        <v>1069</v>
      </c>
      <c r="C85" s="25" t="s">
        <v>336</v>
      </c>
      <c r="D85" s="48" t="s">
        <v>559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>
        <v>1</v>
      </c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124">
        <v>5</v>
      </c>
      <c r="B86" s="48" t="s">
        <v>1070</v>
      </c>
      <c r="C86" s="25" t="s">
        <v>336</v>
      </c>
      <c r="D86" s="48" t="s">
        <v>591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124">
        <v>5</v>
      </c>
      <c r="B87" s="48" t="s">
        <v>1071</v>
      </c>
      <c r="C87" s="25" t="s">
        <v>336</v>
      </c>
      <c r="D87" s="48" t="s">
        <v>624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124">
        <v>5</v>
      </c>
      <c r="B88" s="48" t="s">
        <v>1072</v>
      </c>
      <c r="C88" s="25" t="s">
        <v>336</v>
      </c>
      <c r="D88" s="48" t="s">
        <v>657</v>
      </c>
      <c r="E88" s="10"/>
      <c r="F88" s="10" t="s">
        <v>1367</v>
      </c>
      <c r="G88" s="10"/>
      <c r="H88" s="10"/>
      <c r="I88" s="10"/>
      <c r="J88" s="10"/>
      <c r="K88" s="10"/>
      <c r="L88" s="9"/>
      <c r="M88" s="10" t="str">
        <f t="shared" si="2"/>
        <v>YES</v>
      </c>
      <c r="N88" s="10" t="str">
        <f t="shared" si="3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1</v>
      </c>
    </row>
    <row r="89" spans="1:25" s="11" customFormat="1" ht="21" customHeight="1" x14ac:dyDescent="0.25">
      <c r="A89" s="124">
        <v>5</v>
      </c>
      <c r="B89" s="48" t="s">
        <v>1072</v>
      </c>
      <c r="C89" s="25" t="s">
        <v>336</v>
      </c>
      <c r="D89" s="48" t="s">
        <v>480</v>
      </c>
      <c r="E89" s="10"/>
      <c r="F89" s="10"/>
      <c r="G89" s="10"/>
      <c r="H89" s="10" t="s">
        <v>1368</v>
      </c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124">
        <v>5</v>
      </c>
      <c r="B90" s="48" t="s">
        <v>1072</v>
      </c>
      <c r="C90" s="25" t="s">
        <v>152</v>
      </c>
      <c r="D90" s="48" t="s">
        <v>188</v>
      </c>
      <c r="E90" s="10"/>
      <c r="F90" s="10"/>
      <c r="G90" s="10"/>
      <c r="H90" s="10"/>
      <c r="I90" s="10"/>
      <c r="J90" s="10" t="s">
        <v>1368</v>
      </c>
      <c r="K90" s="10"/>
      <c r="L90" s="9"/>
      <c r="M90" s="10" t="str">
        <f t="shared" si="2"/>
        <v>YES</v>
      </c>
      <c r="N90" s="10" t="str">
        <f t="shared" si="3"/>
        <v>YES</v>
      </c>
      <c r="O90" s="5"/>
      <c r="P90" s="5">
        <v>1</v>
      </c>
      <c r="Q90" s="5">
        <v>1</v>
      </c>
      <c r="R90" s="5">
        <v>1</v>
      </c>
      <c r="S90" s="5">
        <v>1</v>
      </c>
      <c r="T90" s="5"/>
      <c r="U90" s="5">
        <v>1</v>
      </c>
      <c r="V90" s="5"/>
      <c r="W90" s="5">
        <v>1</v>
      </c>
      <c r="X90" s="5"/>
      <c r="Y90" s="5"/>
    </row>
    <row r="91" spans="1:25" s="11" customFormat="1" ht="21" customHeight="1" x14ac:dyDescent="0.25">
      <c r="A91" s="124">
        <v>5</v>
      </c>
      <c r="B91" s="48" t="s">
        <v>1073</v>
      </c>
      <c r="C91" s="25" t="s">
        <v>336</v>
      </c>
      <c r="D91" s="48" t="s">
        <v>510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124">
        <v>5</v>
      </c>
      <c r="B92" s="48" t="s">
        <v>1074</v>
      </c>
      <c r="C92" s="25" t="s">
        <v>336</v>
      </c>
      <c r="D92" s="48" t="s">
        <v>541</v>
      </c>
      <c r="E92" s="10"/>
      <c r="F92" s="10"/>
      <c r="G92" s="10"/>
      <c r="H92" s="10" t="s">
        <v>1368</v>
      </c>
      <c r="I92" s="10"/>
      <c r="J92" s="10"/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124">
        <v>5</v>
      </c>
      <c r="B93" s="48" t="s">
        <v>1075</v>
      </c>
      <c r="C93" s="25" t="s">
        <v>336</v>
      </c>
      <c r="D93" s="48" t="s">
        <v>560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124">
        <v>5</v>
      </c>
      <c r="B94" s="48" t="s">
        <v>1076</v>
      </c>
      <c r="C94" s="25" t="s">
        <v>336</v>
      </c>
      <c r="D94" s="48" t="s">
        <v>592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1" customFormat="1" ht="21" customHeight="1" x14ac:dyDescent="0.25">
      <c r="A95" s="124">
        <v>5</v>
      </c>
      <c r="B95" s="48" t="s">
        <v>1076</v>
      </c>
      <c r="C95" s="25" t="s">
        <v>85</v>
      </c>
      <c r="D95" s="48" t="s">
        <v>625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1" customFormat="1" ht="21" customHeight="1" x14ac:dyDescent="0.25">
      <c r="A96" s="64">
        <v>5</v>
      </c>
      <c r="B96" s="48" t="s">
        <v>1076</v>
      </c>
      <c r="C96" s="25" t="s">
        <v>336</v>
      </c>
      <c r="D96" s="48" t="s">
        <v>243</v>
      </c>
      <c r="E96" s="10"/>
      <c r="F96" s="10"/>
      <c r="G96" s="10"/>
      <c r="H96" s="10" t="s">
        <v>1368</v>
      </c>
      <c r="I96" s="10"/>
      <c r="J96" s="10"/>
      <c r="K96" s="10"/>
      <c r="L96" s="9"/>
      <c r="M96" s="10" t="str">
        <f t="shared" si="2"/>
        <v>YES</v>
      </c>
      <c r="N96" s="10" t="str">
        <f t="shared" si="3"/>
        <v>YES</v>
      </c>
      <c r="O96" s="5"/>
      <c r="P96" s="5"/>
      <c r="Q96" s="5"/>
      <c r="R96" s="5"/>
      <c r="S96" s="5"/>
      <c r="T96" s="5">
        <v>1</v>
      </c>
      <c r="U96" s="5"/>
      <c r="V96" s="5"/>
      <c r="W96" s="5"/>
      <c r="X96" s="5"/>
      <c r="Y96" s="5"/>
    </row>
    <row r="97" spans="1:25" s="11" customFormat="1" ht="21" customHeight="1" x14ac:dyDescent="0.25">
      <c r="A97" s="124">
        <v>5</v>
      </c>
      <c r="B97" s="48" t="s">
        <v>1077</v>
      </c>
      <c r="C97" s="25" t="s">
        <v>336</v>
      </c>
      <c r="D97" s="48" t="s">
        <v>658</v>
      </c>
      <c r="E97" s="10"/>
      <c r="F97" s="10"/>
      <c r="G97" s="10"/>
      <c r="H97" s="10" t="s">
        <v>1368</v>
      </c>
      <c r="I97" s="10"/>
      <c r="J97" s="10"/>
      <c r="K97" s="10"/>
      <c r="L97" s="9"/>
      <c r="M97" s="10" t="str">
        <f t="shared" si="2"/>
        <v>YES</v>
      </c>
      <c r="N97" s="10" t="str">
        <f t="shared" si="3"/>
        <v>YES</v>
      </c>
      <c r="O97" s="5"/>
      <c r="P97" s="5"/>
      <c r="Q97" s="5"/>
      <c r="R97" s="5"/>
      <c r="S97" s="5"/>
      <c r="T97" s="5">
        <v>1</v>
      </c>
      <c r="U97" s="5"/>
      <c r="V97" s="5"/>
      <c r="W97" s="5"/>
      <c r="X97" s="5"/>
      <c r="Y97" s="5"/>
    </row>
    <row r="98" spans="1:25" s="11" customFormat="1" ht="21" customHeight="1" x14ac:dyDescent="0.25">
      <c r="A98" s="124">
        <v>5</v>
      </c>
      <c r="B98" s="48" t="s">
        <v>1078</v>
      </c>
      <c r="C98" s="25" t="s">
        <v>336</v>
      </c>
      <c r="D98" s="48" t="s">
        <v>481</v>
      </c>
      <c r="E98" s="10"/>
      <c r="F98" s="10"/>
      <c r="G98" s="10"/>
      <c r="H98" s="10"/>
      <c r="I98" s="10"/>
      <c r="J98" s="10"/>
      <c r="K98" s="10"/>
      <c r="L98" s="9" t="s">
        <v>1401</v>
      </c>
      <c r="M98" s="10" t="str">
        <f t="shared" si="2"/>
        <v/>
      </c>
      <c r="N98" s="10" t="str">
        <f t="shared" si="3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11" customFormat="1" ht="21" customHeight="1" x14ac:dyDescent="0.25">
      <c r="A99" s="124">
        <v>5</v>
      </c>
      <c r="B99" s="48" t="s">
        <v>1079</v>
      </c>
      <c r="C99" s="25" t="s">
        <v>336</v>
      </c>
      <c r="D99" s="48" t="s">
        <v>511</v>
      </c>
      <c r="E99" s="10"/>
      <c r="F99" s="10"/>
      <c r="G99" s="10"/>
      <c r="H99" s="10" t="s">
        <v>1368</v>
      </c>
      <c r="I99" s="10"/>
      <c r="J99" s="10"/>
      <c r="K99" s="10"/>
      <c r="L99" s="9"/>
      <c r="M99" s="10" t="str">
        <f t="shared" si="2"/>
        <v>YES</v>
      </c>
      <c r="N99" s="10" t="str">
        <f t="shared" si="3"/>
        <v>YES</v>
      </c>
      <c r="O99" s="5"/>
      <c r="P99" s="5"/>
      <c r="Q99" s="5"/>
      <c r="R99" s="5"/>
      <c r="S99" s="5"/>
      <c r="T99" s="5">
        <v>1</v>
      </c>
      <c r="U99" s="5"/>
      <c r="V99" s="5"/>
      <c r="W99" s="5"/>
      <c r="X99" s="5"/>
      <c r="Y99" s="5"/>
    </row>
    <row r="100" spans="1:25" s="11" customFormat="1" ht="21" customHeight="1" x14ac:dyDescent="0.25">
      <c r="A100" s="124">
        <v>5</v>
      </c>
      <c r="B100" s="48" t="s">
        <v>1080</v>
      </c>
      <c r="C100" s="25" t="s">
        <v>172</v>
      </c>
      <c r="D100" s="48" t="s">
        <v>561</v>
      </c>
      <c r="E100" s="10"/>
      <c r="F100" s="10"/>
      <c r="G100" s="10"/>
      <c r="H100" s="10"/>
      <c r="I100" s="10"/>
      <c r="J100" s="10"/>
      <c r="K100" s="10"/>
      <c r="L100" s="9" t="s">
        <v>1401</v>
      </c>
      <c r="M100" s="10" t="str">
        <f t="shared" si="2"/>
        <v/>
      </c>
      <c r="N100" s="10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1" customFormat="1" ht="21" customHeight="1" x14ac:dyDescent="0.25">
      <c r="A101" s="124">
        <v>5</v>
      </c>
      <c r="B101" s="48" t="s">
        <v>1080</v>
      </c>
      <c r="C101" s="25" t="s">
        <v>336</v>
      </c>
      <c r="D101" s="48" t="s">
        <v>593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s="11" customFormat="1" ht="21" customHeight="1" x14ac:dyDescent="0.25">
      <c r="A102" s="124">
        <v>5</v>
      </c>
      <c r="B102" s="48" t="s">
        <v>1080</v>
      </c>
      <c r="C102" s="25" t="s">
        <v>336</v>
      </c>
      <c r="D102" s="48" t="s">
        <v>280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11" customFormat="1" ht="21" customHeight="1" x14ac:dyDescent="0.25">
      <c r="A103" s="124">
        <v>5</v>
      </c>
      <c r="B103" s="48" t="s">
        <v>1081</v>
      </c>
      <c r="C103" s="25" t="s">
        <v>336</v>
      </c>
      <c r="D103" s="48" t="s">
        <v>626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11" customFormat="1" ht="21" customHeight="1" x14ac:dyDescent="0.25">
      <c r="A104" s="124">
        <v>5</v>
      </c>
      <c r="B104" s="48" t="s">
        <v>1082</v>
      </c>
      <c r="C104" s="25" t="s">
        <v>336</v>
      </c>
      <c r="D104" s="48" t="s">
        <v>659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11" customFormat="1" ht="21" customHeight="1" x14ac:dyDescent="0.25">
      <c r="A105" s="124">
        <v>5</v>
      </c>
      <c r="B105" s="48" t="s">
        <v>1083</v>
      </c>
      <c r="C105" s="25" t="s">
        <v>336</v>
      </c>
      <c r="D105" s="48" t="s">
        <v>482</v>
      </c>
      <c r="E105" s="10" t="s">
        <v>1369</v>
      </c>
      <c r="F105" s="10"/>
      <c r="G105" s="10"/>
      <c r="H105" s="10"/>
      <c r="I105" s="10"/>
      <c r="J105" s="10"/>
      <c r="K105" s="10"/>
      <c r="L105" s="9"/>
      <c r="M105" s="10" t="str">
        <f t="shared" si="2"/>
        <v>YES</v>
      </c>
      <c r="N105" s="10" t="str">
        <f t="shared" si="3"/>
        <v>YES</v>
      </c>
      <c r="O105" s="5">
        <v>1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11" customFormat="1" ht="21" customHeight="1" x14ac:dyDescent="0.25">
      <c r="A106" s="124">
        <v>6</v>
      </c>
      <c r="B106" s="48" t="s">
        <v>1084</v>
      </c>
      <c r="C106" s="25" t="s">
        <v>72</v>
      </c>
      <c r="D106" s="48" t="s">
        <v>512</v>
      </c>
      <c r="E106" s="10"/>
      <c r="F106" s="10"/>
      <c r="G106" s="10"/>
      <c r="H106" s="10" t="s">
        <v>1368</v>
      </c>
      <c r="I106" s="10"/>
      <c r="J106" s="10"/>
      <c r="K106" s="10"/>
      <c r="L106" s="9"/>
      <c r="M106" s="10" t="str">
        <f t="shared" si="2"/>
        <v>YES</v>
      </c>
      <c r="N106" s="10" t="str">
        <f t="shared" si="3"/>
        <v>YES</v>
      </c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</row>
    <row r="107" spans="1:25" s="11" customFormat="1" ht="21" customHeight="1" x14ac:dyDescent="0.25">
      <c r="A107" s="124">
        <v>6</v>
      </c>
      <c r="B107" s="48" t="s">
        <v>1084</v>
      </c>
      <c r="C107" s="25" t="s">
        <v>336</v>
      </c>
      <c r="D107" s="48" t="s">
        <v>542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11" customFormat="1" ht="21" customHeight="1" x14ac:dyDescent="0.25">
      <c r="A108" s="124">
        <v>6</v>
      </c>
      <c r="B108" s="48" t="s">
        <v>1085</v>
      </c>
      <c r="C108" s="25" t="s">
        <v>336</v>
      </c>
      <c r="D108" s="48" t="s">
        <v>562</v>
      </c>
      <c r="E108" s="10"/>
      <c r="F108" s="10"/>
      <c r="G108" s="10"/>
      <c r="H108" s="10" t="s">
        <v>1368</v>
      </c>
      <c r="I108" s="10"/>
      <c r="J108" s="10"/>
      <c r="K108" s="10"/>
      <c r="L108" s="9"/>
      <c r="M108" s="10" t="str">
        <f t="shared" si="2"/>
        <v>YES</v>
      </c>
      <c r="N108" s="10" t="str">
        <f t="shared" si="3"/>
        <v>YES</v>
      </c>
      <c r="O108" s="5"/>
      <c r="P108" s="5"/>
      <c r="Q108" s="5"/>
      <c r="R108" s="5"/>
      <c r="S108" s="5"/>
      <c r="T108" s="5">
        <v>1</v>
      </c>
      <c r="U108" s="5"/>
      <c r="V108" s="5"/>
      <c r="W108" s="5"/>
      <c r="X108" s="5"/>
      <c r="Y108" s="5"/>
    </row>
    <row r="109" spans="1:25" s="11" customFormat="1" ht="21" customHeight="1" x14ac:dyDescent="0.25">
      <c r="A109" s="124">
        <v>6</v>
      </c>
      <c r="B109" s="48" t="s">
        <v>1086</v>
      </c>
      <c r="C109" s="25" t="s">
        <v>336</v>
      </c>
      <c r="D109" s="48" t="s">
        <v>594</v>
      </c>
      <c r="E109" s="10"/>
      <c r="F109" s="10"/>
      <c r="G109" s="10"/>
      <c r="H109" s="10"/>
      <c r="I109" s="10"/>
      <c r="J109" s="10"/>
      <c r="K109" s="10"/>
      <c r="L109" s="9" t="s">
        <v>1401</v>
      </c>
      <c r="M109" s="10" t="str">
        <f t="shared" si="2"/>
        <v/>
      </c>
      <c r="N109" s="10" t="str">
        <f t="shared" si="3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11" customFormat="1" ht="21" customHeight="1" x14ac:dyDescent="0.25">
      <c r="A110" s="124">
        <v>6</v>
      </c>
      <c r="B110" s="48" t="s">
        <v>1087</v>
      </c>
      <c r="C110" s="25" t="s">
        <v>336</v>
      </c>
      <c r="D110" s="48" t="s">
        <v>627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1" customFormat="1" ht="21" customHeight="1" x14ac:dyDescent="0.25">
      <c r="A111" s="124">
        <v>6</v>
      </c>
      <c r="B111" s="48" t="s">
        <v>1087</v>
      </c>
      <c r="C111" s="25" t="s">
        <v>336</v>
      </c>
      <c r="D111" s="48" t="s">
        <v>660</v>
      </c>
      <c r="E111" s="10"/>
      <c r="F111" s="10"/>
      <c r="G111" s="10"/>
      <c r="H111" s="10" t="s">
        <v>1368</v>
      </c>
      <c r="I111" s="10"/>
      <c r="J111" s="10"/>
      <c r="K111" s="10"/>
      <c r="L111" s="9"/>
      <c r="M111" s="10" t="str">
        <f t="shared" si="2"/>
        <v>YES</v>
      </c>
      <c r="N111" s="10" t="str">
        <f t="shared" si="3"/>
        <v>YES</v>
      </c>
      <c r="O111" s="5"/>
      <c r="P111" s="5"/>
      <c r="Q111" s="5"/>
      <c r="R111" s="5"/>
      <c r="S111" s="5"/>
      <c r="T111" s="5">
        <v>1</v>
      </c>
      <c r="U111" s="5"/>
      <c r="V111" s="5"/>
      <c r="W111" s="5"/>
      <c r="X111" s="5"/>
      <c r="Y111" s="5"/>
    </row>
    <row r="112" spans="1:25" s="11" customFormat="1" ht="21" customHeight="1" x14ac:dyDescent="0.25">
      <c r="A112" s="124">
        <v>6</v>
      </c>
      <c r="B112" s="48" t="s">
        <v>1087</v>
      </c>
      <c r="C112" s="25" t="s">
        <v>159</v>
      </c>
      <c r="D112" s="48" t="s">
        <v>315</v>
      </c>
      <c r="E112" s="10"/>
      <c r="F112" s="10"/>
      <c r="G112" s="10"/>
      <c r="H112" s="10" t="s">
        <v>1368</v>
      </c>
      <c r="I112" s="10"/>
      <c r="J112" s="10"/>
      <c r="K112" s="10"/>
      <c r="L112" s="9"/>
      <c r="M112" s="10" t="str">
        <f t="shared" si="2"/>
        <v>YES</v>
      </c>
      <c r="N112" s="10" t="str">
        <f t="shared" si="3"/>
        <v>YES</v>
      </c>
      <c r="O112" s="5"/>
      <c r="P112" s="5"/>
      <c r="Q112" s="5"/>
      <c r="R112" s="5"/>
      <c r="S112" s="5"/>
      <c r="T112" s="5">
        <v>1</v>
      </c>
      <c r="U112" s="5"/>
      <c r="V112" s="5"/>
      <c r="W112" s="5"/>
      <c r="X112" s="5"/>
      <c r="Y112" s="5"/>
    </row>
    <row r="113" spans="1:25" s="11" customFormat="1" ht="21" customHeight="1" x14ac:dyDescent="0.25">
      <c r="A113" s="124">
        <v>6</v>
      </c>
      <c r="B113" s="48" t="s">
        <v>1088</v>
      </c>
      <c r="C113" s="25" t="s">
        <v>336</v>
      </c>
      <c r="D113" s="48" t="s">
        <v>483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1" customFormat="1" ht="21" customHeight="1" x14ac:dyDescent="0.25">
      <c r="A114" s="124">
        <v>6</v>
      </c>
      <c r="B114" s="48" t="s">
        <v>1089</v>
      </c>
      <c r="C114" s="25" t="s">
        <v>336</v>
      </c>
      <c r="D114" s="48" t="s">
        <v>513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11" customFormat="1" ht="21" customHeight="1" x14ac:dyDescent="0.25">
      <c r="A115" s="124">
        <v>6</v>
      </c>
      <c r="B115" s="48" t="s">
        <v>1090</v>
      </c>
      <c r="C115" s="25" t="s">
        <v>336</v>
      </c>
      <c r="D115" s="48" t="s">
        <v>563</v>
      </c>
      <c r="E115" s="10"/>
      <c r="F115" s="10"/>
      <c r="G115" s="10"/>
      <c r="H115" s="10" t="s">
        <v>1368</v>
      </c>
      <c r="I115" s="10"/>
      <c r="J115" s="10"/>
      <c r="K115" s="10"/>
      <c r="L115" s="9"/>
      <c r="M115" s="10" t="str">
        <f t="shared" si="2"/>
        <v>YES</v>
      </c>
      <c r="N115" s="10" t="str">
        <f t="shared" si="3"/>
        <v>YES</v>
      </c>
      <c r="O115" s="5"/>
      <c r="P115" s="5">
        <v>1</v>
      </c>
      <c r="Q115" s="5">
        <v>1</v>
      </c>
      <c r="R115" s="5">
        <v>1</v>
      </c>
      <c r="S115" s="5"/>
      <c r="T115" s="5"/>
      <c r="U115" s="5"/>
      <c r="V115" s="5"/>
      <c r="W115" s="5">
        <v>1</v>
      </c>
      <c r="X115" s="5"/>
      <c r="Y115" s="5"/>
    </row>
    <row r="116" spans="1:25" s="11" customFormat="1" ht="21" customHeight="1" x14ac:dyDescent="0.25">
      <c r="A116" s="124">
        <v>6</v>
      </c>
      <c r="B116" s="48" t="s">
        <v>1091</v>
      </c>
      <c r="C116" s="25" t="s">
        <v>336</v>
      </c>
      <c r="D116" s="48" t="s">
        <v>595</v>
      </c>
      <c r="E116" s="10"/>
      <c r="F116" s="10"/>
      <c r="G116" s="10"/>
      <c r="H116" s="10"/>
      <c r="I116" s="10" t="s">
        <v>1368</v>
      </c>
      <c r="J116" s="10"/>
      <c r="K116" s="10"/>
      <c r="L116" s="9"/>
      <c r="M116" s="10" t="str">
        <f t="shared" si="2"/>
        <v>YES</v>
      </c>
      <c r="N116" s="10" t="str">
        <f t="shared" si="3"/>
        <v>YES</v>
      </c>
      <c r="O116" s="5"/>
      <c r="P116" s="5"/>
      <c r="Q116" s="5"/>
      <c r="R116" s="5"/>
      <c r="S116" s="5">
        <v>1</v>
      </c>
      <c r="T116" s="5"/>
      <c r="U116" s="5"/>
      <c r="V116" s="5"/>
      <c r="W116" s="5"/>
      <c r="X116" s="5"/>
      <c r="Y116" s="5"/>
    </row>
    <row r="117" spans="1:25" s="11" customFormat="1" ht="21" customHeight="1" x14ac:dyDescent="0.25">
      <c r="A117" s="124">
        <v>6</v>
      </c>
      <c r="B117" s="48" t="s">
        <v>1091</v>
      </c>
      <c r="C117" s="25" t="s">
        <v>71</v>
      </c>
      <c r="D117" s="48" t="s">
        <v>628</v>
      </c>
      <c r="E117" s="10"/>
      <c r="F117" s="10"/>
      <c r="G117" s="10"/>
      <c r="H117" s="10"/>
      <c r="I117" s="10"/>
      <c r="J117" s="10"/>
      <c r="K117" s="10"/>
      <c r="L117" s="9" t="s">
        <v>1401</v>
      </c>
      <c r="M117" s="10" t="str">
        <f t="shared" si="2"/>
        <v/>
      </c>
      <c r="N117" s="10" t="str">
        <f t="shared" si="3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s="11" customFormat="1" ht="21" customHeight="1" x14ac:dyDescent="0.25">
      <c r="A118" s="124">
        <v>6</v>
      </c>
      <c r="B118" s="48" t="s">
        <v>1091</v>
      </c>
      <c r="C118" s="25" t="s">
        <v>336</v>
      </c>
      <c r="D118" s="48" t="s">
        <v>701</v>
      </c>
      <c r="E118" s="10"/>
      <c r="F118" s="10"/>
      <c r="G118" s="10"/>
      <c r="H118" s="10"/>
      <c r="I118" s="10"/>
      <c r="J118" s="10"/>
      <c r="K118" s="10"/>
      <c r="L118" s="9" t="s">
        <v>1401</v>
      </c>
      <c r="M118" s="10" t="str">
        <f t="shared" si="2"/>
        <v/>
      </c>
      <c r="N118" s="10" t="str">
        <f t="shared" si="3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s="11" customFormat="1" ht="21" customHeight="1" x14ac:dyDescent="0.25">
      <c r="A119" s="124">
        <v>6</v>
      </c>
      <c r="B119" s="48" t="s">
        <v>1092</v>
      </c>
      <c r="C119" s="25" t="s">
        <v>336</v>
      </c>
      <c r="D119" s="48" t="s">
        <v>661</v>
      </c>
      <c r="E119" s="10"/>
      <c r="F119" s="10"/>
      <c r="G119" s="10"/>
      <c r="H119" s="10" t="s">
        <v>1368</v>
      </c>
      <c r="I119" s="10"/>
      <c r="J119" s="10"/>
      <c r="K119" s="10"/>
      <c r="L119" s="9" t="s">
        <v>1401</v>
      </c>
      <c r="M119" s="10" t="str">
        <f t="shared" si="2"/>
        <v>YES</v>
      </c>
      <c r="N119" s="10" t="str">
        <f t="shared" si="3"/>
        <v>YES</v>
      </c>
      <c r="O119" s="5"/>
      <c r="P119" s="5"/>
      <c r="Q119" s="5"/>
      <c r="R119" s="5"/>
      <c r="S119" s="5"/>
      <c r="T119" s="5">
        <v>1</v>
      </c>
      <c r="U119" s="5"/>
      <c r="V119" s="5"/>
      <c r="W119" s="5"/>
      <c r="X119" s="5"/>
      <c r="Y119" s="5"/>
    </row>
    <row r="120" spans="1:25" s="11" customFormat="1" ht="21" customHeight="1" x14ac:dyDescent="0.25">
      <c r="A120" s="124">
        <v>6</v>
      </c>
      <c r="B120" s="48" t="s">
        <v>1093</v>
      </c>
      <c r="C120" s="25" t="s">
        <v>336</v>
      </c>
      <c r="D120" s="48" t="s">
        <v>484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11" customFormat="1" ht="21" customHeight="1" x14ac:dyDescent="0.25">
      <c r="A121" s="124">
        <v>6</v>
      </c>
      <c r="B121" s="48" t="s">
        <v>1094</v>
      </c>
      <c r="C121" s="25" t="s">
        <v>336</v>
      </c>
      <c r="D121" s="48" t="s">
        <v>514</v>
      </c>
      <c r="E121" s="10"/>
      <c r="F121" s="10"/>
      <c r="G121" s="10"/>
      <c r="H121" s="10" t="s">
        <v>1368</v>
      </c>
      <c r="I121" s="10"/>
      <c r="J121" s="10"/>
      <c r="K121" s="10"/>
      <c r="L121" s="9"/>
      <c r="M121" s="10" t="str">
        <f t="shared" si="2"/>
        <v>YES</v>
      </c>
      <c r="N121" s="10" t="str">
        <f t="shared" si="3"/>
        <v>YES</v>
      </c>
      <c r="O121" s="5"/>
      <c r="P121" s="5"/>
      <c r="Q121" s="5"/>
      <c r="R121" s="5"/>
      <c r="S121" s="5"/>
      <c r="T121" s="5">
        <v>1</v>
      </c>
      <c r="U121" s="5"/>
      <c r="V121" s="5"/>
      <c r="W121" s="5"/>
      <c r="X121" s="5"/>
      <c r="Y121" s="5"/>
    </row>
    <row r="122" spans="1:25" s="11" customFormat="1" ht="21" customHeight="1" x14ac:dyDescent="0.25">
      <c r="A122" s="124">
        <v>6</v>
      </c>
      <c r="B122" s="48" t="s">
        <v>1095</v>
      </c>
      <c r="C122" s="25" t="s">
        <v>121</v>
      </c>
      <c r="D122" s="48" t="s">
        <v>543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s="11" customFormat="1" ht="21" customHeight="1" x14ac:dyDescent="0.25">
      <c r="A123" s="124">
        <v>6</v>
      </c>
      <c r="B123" s="48" t="s">
        <v>1095</v>
      </c>
      <c r="C123" s="25" t="s">
        <v>336</v>
      </c>
      <c r="D123" s="48" t="s">
        <v>564</v>
      </c>
      <c r="E123" s="10"/>
      <c r="F123" s="10"/>
      <c r="G123" s="10"/>
      <c r="H123" s="10" t="s">
        <v>1368</v>
      </c>
      <c r="I123" s="10"/>
      <c r="J123" s="10"/>
      <c r="K123" s="10"/>
      <c r="L123" s="9"/>
      <c r="M123" s="10" t="str">
        <f t="shared" si="2"/>
        <v>YES</v>
      </c>
      <c r="N123" s="10" t="str">
        <f t="shared" si="3"/>
        <v>YES</v>
      </c>
      <c r="O123" s="5"/>
      <c r="P123" s="5"/>
      <c r="Q123" s="5"/>
      <c r="R123" s="5"/>
      <c r="S123" s="5"/>
      <c r="T123" s="5">
        <v>1</v>
      </c>
      <c r="U123" s="5"/>
      <c r="V123" s="5"/>
      <c r="W123" s="5"/>
      <c r="X123" s="5"/>
      <c r="Y123" s="5"/>
    </row>
    <row r="124" spans="1:25" s="11" customFormat="1" ht="21" customHeight="1" x14ac:dyDescent="0.25">
      <c r="A124" s="124">
        <v>6</v>
      </c>
      <c r="B124" s="48" t="s">
        <v>1096</v>
      </c>
      <c r="C124" s="25" t="s">
        <v>336</v>
      </c>
      <c r="D124" s="48" t="s">
        <v>596</v>
      </c>
      <c r="E124" s="10"/>
      <c r="F124" s="10"/>
      <c r="G124" s="10"/>
      <c r="H124" s="10" t="s">
        <v>1368</v>
      </c>
      <c r="I124" s="10"/>
      <c r="J124" s="10"/>
      <c r="K124" s="10"/>
      <c r="L124" s="9"/>
      <c r="M124" s="10" t="str">
        <f t="shared" si="2"/>
        <v>YES</v>
      </c>
      <c r="N124" s="10" t="str">
        <f t="shared" si="3"/>
        <v>YES</v>
      </c>
      <c r="O124" s="5"/>
      <c r="P124" s="5"/>
      <c r="Q124" s="5"/>
      <c r="R124" s="5"/>
      <c r="S124" s="5"/>
      <c r="T124" s="5">
        <v>1</v>
      </c>
      <c r="U124" s="5"/>
      <c r="V124" s="5"/>
      <c r="W124" s="5"/>
      <c r="X124" s="5"/>
      <c r="Y124" s="5"/>
    </row>
    <row r="125" spans="1:25" s="11" customFormat="1" ht="21" customHeight="1" x14ac:dyDescent="0.25">
      <c r="A125" s="124">
        <v>6</v>
      </c>
      <c r="B125" s="48" t="s">
        <v>1097</v>
      </c>
      <c r="C125" s="25" t="s">
        <v>336</v>
      </c>
      <c r="D125" s="48" t="s">
        <v>629</v>
      </c>
      <c r="E125" s="10"/>
      <c r="F125" s="10"/>
      <c r="G125" s="10"/>
      <c r="H125" s="10"/>
      <c r="I125" s="10"/>
      <c r="J125" s="10"/>
      <c r="K125" s="10"/>
      <c r="L125" s="9" t="s">
        <v>1401</v>
      </c>
      <c r="M125" s="10" t="str">
        <f t="shared" si="2"/>
        <v/>
      </c>
      <c r="N125" s="10" t="str">
        <f t="shared" si="3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11" customFormat="1" ht="21" customHeight="1" x14ac:dyDescent="0.25">
      <c r="A126" s="124">
        <v>6</v>
      </c>
      <c r="B126" s="48" t="s">
        <v>325</v>
      </c>
      <c r="C126" s="25" t="s">
        <v>336</v>
      </c>
      <c r="D126" s="48" t="s">
        <v>327</v>
      </c>
      <c r="E126" s="10"/>
      <c r="F126" s="10"/>
      <c r="G126" s="10"/>
      <c r="H126" s="10"/>
      <c r="I126" s="10"/>
      <c r="J126" s="10"/>
      <c r="K126" s="10"/>
      <c r="L126" s="9" t="s">
        <v>1401</v>
      </c>
      <c r="M126" s="10" t="str">
        <f t="shared" si="2"/>
        <v/>
      </c>
      <c r="N126" s="10" t="str">
        <f t="shared" si="3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s="11" customFormat="1" ht="21" customHeight="1" x14ac:dyDescent="0.25">
      <c r="A127" s="124">
        <v>7</v>
      </c>
      <c r="B127" s="48" t="s">
        <v>1098</v>
      </c>
      <c r="C127" s="25" t="s">
        <v>75</v>
      </c>
      <c r="D127" s="48" t="s">
        <v>662</v>
      </c>
      <c r="E127" s="10"/>
      <c r="F127" s="10"/>
      <c r="G127" s="10"/>
      <c r="H127" s="10"/>
      <c r="I127" s="10"/>
      <c r="J127" s="10"/>
      <c r="K127" s="10" t="s">
        <v>1377</v>
      </c>
      <c r="L127" s="9"/>
      <c r="M127" s="10" t="str">
        <f t="shared" si="2"/>
        <v/>
      </c>
      <c r="N127" s="10" t="str">
        <f t="shared" si="3"/>
        <v>YES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11" customFormat="1" ht="21" customHeight="1" x14ac:dyDescent="0.25">
      <c r="A128" s="124">
        <v>7</v>
      </c>
      <c r="B128" s="48" t="s">
        <v>1098</v>
      </c>
      <c r="C128" s="25" t="s">
        <v>336</v>
      </c>
      <c r="D128" s="48" t="s">
        <v>485</v>
      </c>
      <c r="E128" s="10"/>
      <c r="F128" s="10"/>
      <c r="G128" s="10"/>
      <c r="H128" s="10"/>
      <c r="I128" s="10"/>
      <c r="J128" s="10"/>
      <c r="K128" s="10"/>
      <c r="L128" s="9" t="s">
        <v>1401</v>
      </c>
      <c r="M128" s="10" t="str">
        <f t="shared" si="2"/>
        <v/>
      </c>
      <c r="N128" s="10" t="str">
        <f t="shared" si="3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11" customFormat="1" ht="21" customHeight="1" x14ac:dyDescent="0.25">
      <c r="A129" s="124">
        <v>7</v>
      </c>
      <c r="B129" s="48" t="s">
        <v>1098</v>
      </c>
      <c r="C129" s="25" t="s">
        <v>336</v>
      </c>
      <c r="D129" s="48" t="s">
        <v>189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11" customFormat="1" ht="21" customHeight="1" x14ac:dyDescent="0.25">
      <c r="A130" s="124">
        <v>7</v>
      </c>
      <c r="B130" s="48" t="s">
        <v>1099</v>
      </c>
      <c r="C130" s="25" t="s">
        <v>336</v>
      </c>
      <c r="D130" s="48" t="s">
        <v>515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ref="M130:M193" si="4">IF(AND(ISBLANK(E130),ISBLANK(F130),ISBLANK(G130),ISBLANK(H130),ISBLANK(I130),ISBLANK(J130)),"","YES")</f>
        <v/>
      </c>
      <c r="N130" s="10" t="str">
        <f t="shared" si="3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11" customFormat="1" ht="21" customHeight="1" x14ac:dyDescent="0.25">
      <c r="A131" s="64">
        <v>7</v>
      </c>
      <c r="B131" s="48" t="s">
        <v>1100</v>
      </c>
      <c r="C131" s="25" t="s">
        <v>336</v>
      </c>
      <c r="D131" s="48" t="s">
        <v>565</v>
      </c>
      <c r="E131" s="10"/>
      <c r="F131" s="10"/>
      <c r="G131" s="10"/>
      <c r="H131" s="10"/>
      <c r="I131" s="10"/>
      <c r="J131" s="10"/>
      <c r="K131" s="10"/>
      <c r="L131" s="9" t="s">
        <v>1401</v>
      </c>
      <c r="M131" s="10" t="str">
        <f t="shared" si="4"/>
        <v/>
      </c>
      <c r="N131" s="10" t="str">
        <f t="shared" ref="N131:N194" si="5">IF(AND(ISBLANK(E131),ISBLANK(F131),ISBLANK(G131),ISBLANK(H131),ISBLANK(I131),ISBLANK(J131),ISBLANK(K131)),"","YES")</f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s="11" customFormat="1" ht="21" customHeight="1" x14ac:dyDescent="0.25">
      <c r="A132" s="124">
        <v>7</v>
      </c>
      <c r="B132" s="48" t="s">
        <v>1101</v>
      </c>
      <c r="C132" s="25" t="s">
        <v>336</v>
      </c>
      <c r="D132" s="48" t="s">
        <v>597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s="11" customFormat="1" ht="21" customHeight="1" x14ac:dyDescent="0.25">
      <c r="A133" s="124">
        <v>7</v>
      </c>
      <c r="B133" s="48" t="s">
        <v>1102</v>
      </c>
      <c r="C133" s="25" t="s">
        <v>336</v>
      </c>
      <c r="D133" s="48" t="s">
        <v>630</v>
      </c>
      <c r="E133" s="10"/>
      <c r="F133" s="10"/>
      <c r="G133" s="10"/>
      <c r="H133" s="10" t="s">
        <v>1368</v>
      </c>
      <c r="I133" s="10"/>
      <c r="J133" s="10"/>
      <c r="K133" s="10"/>
      <c r="L133" s="9"/>
      <c r="M133" s="10" t="str">
        <f t="shared" si="4"/>
        <v>YES</v>
      </c>
      <c r="N133" s="10" t="str">
        <f t="shared" si="5"/>
        <v>YES</v>
      </c>
      <c r="O133" s="5"/>
      <c r="P133" s="5">
        <v>1</v>
      </c>
      <c r="Q133" s="5">
        <v>1</v>
      </c>
      <c r="R133" s="5">
        <v>1</v>
      </c>
      <c r="S133" s="5">
        <v>1</v>
      </c>
      <c r="T133" s="5"/>
      <c r="U133" s="5"/>
      <c r="V133" s="5"/>
      <c r="W133" s="5">
        <v>1</v>
      </c>
      <c r="X133" s="5"/>
      <c r="Y133" s="5"/>
    </row>
    <row r="134" spans="1:25" s="11" customFormat="1" ht="21" customHeight="1" x14ac:dyDescent="0.25">
      <c r="A134" s="124">
        <v>7</v>
      </c>
      <c r="B134" s="48" t="s">
        <v>1102</v>
      </c>
      <c r="C134" s="25" t="s">
        <v>336</v>
      </c>
      <c r="D134" s="48" t="s">
        <v>663</v>
      </c>
      <c r="E134" s="10"/>
      <c r="F134" s="10"/>
      <c r="G134" s="10"/>
      <c r="H134" s="10" t="s">
        <v>1368</v>
      </c>
      <c r="I134" s="10"/>
      <c r="J134" s="10"/>
      <c r="K134" s="10"/>
      <c r="L134" s="9"/>
      <c r="M134" s="10" t="str">
        <f t="shared" si="4"/>
        <v>YES</v>
      </c>
      <c r="N134" s="10" t="str">
        <f t="shared" si="5"/>
        <v>YES</v>
      </c>
      <c r="O134" s="5"/>
      <c r="P134" s="5">
        <v>1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11" customFormat="1" ht="21" customHeight="1" x14ac:dyDescent="0.25">
      <c r="A135" s="124">
        <v>7</v>
      </c>
      <c r="B135" s="48" t="s">
        <v>1102</v>
      </c>
      <c r="C135" s="25" t="s">
        <v>103</v>
      </c>
      <c r="D135" s="48" t="s">
        <v>212</v>
      </c>
      <c r="E135" s="10"/>
      <c r="F135" s="10"/>
      <c r="G135" s="10"/>
      <c r="H135" s="10" t="s">
        <v>1368</v>
      </c>
      <c r="I135" s="10"/>
      <c r="J135" s="10"/>
      <c r="K135" s="10"/>
      <c r="L135" s="9"/>
      <c r="M135" s="10" t="str">
        <f t="shared" si="4"/>
        <v>YES</v>
      </c>
      <c r="N135" s="10" t="str">
        <f t="shared" si="5"/>
        <v>YES</v>
      </c>
      <c r="O135" s="5"/>
      <c r="P135" s="5">
        <v>1</v>
      </c>
      <c r="Q135" s="5">
        <v>1</v>
      </c>
      <c r="R135" s="5">
        <v>1</v>
      </c>
      <c r="S135" s="5">
        <v>1</v>
      </c>
      <c r="T135" s="5"/>
      <c r="U135" s="5"/>
      <c r="V135" s="5"/>
      <c r="W135" s="5">
        <v>1</v>
      </c>
      <c r="X135" s="5"/>
      <c r="Y135" s="5"/>
    </row>
    <row r="136" spans="1:25" s="11" customFormat="1" ht="21" customHeight="1" x14ac:dyDescent="0.25">
      <c r="A136" s="124">
        <v>7</v>
      </c>
      <c r="B136" s="48" t="s">
        <v>1103</v>
      </c>
      <c r="C136" s="25" t="s">
        <v>336</v>
      </c>
      <c r="D136" s="48" t="s">
        <v>486</v>
      </c>
      <c r="E136" s="10"/>
      <c r="F136" s="10"/>
      <c r="G136" s="10"/>
      <c r="H136" s="10" t="s">
        <v>1366</v>
      </c>
      <c r="I136" s="10"/>
      <c r="J136" s="10"/>
      <c r="K136" s="10"/>
      <c r="L136" s="9"/>
      <c r="M136" s="10" t="str">
        <f t="shared" si="4"/>
        <v>YES</v>
      </c>
      <c r="N136" s="10" t="str">
        <f t="shared" si="5"/>
        <v>YES</v>
      </c>
      <c r="O136" s="5"/>
      <c r="P136" s="5">
        <v>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11" customFormat="1" ht="21" customHeight="1" x14ac:dyDescent="0.25">
      <c r="A137" s="124">
        <v>7</v>
      </c>
      <c r="B137" s="48" t="s">
        <v>1104</v>
      </c>
      <c r="C137" s="25" t="s">
        <v>336</v>
      </c>
      <c r="D137" s="48" t="s">
        <v>516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s="11" customFormat="1" ht="21" customHeight="1" x14ac:dyDescent="0.25">
      <c r="A138" s="124">
        <v>7</v>
      </c>
      <c r="B138" s="48" t="s">
        <v>1105</v>
      </c>
      <c r="C138" s="25" t="s">
        <v>336</v>
      </c>
      <c r="D138" s="48" t="s">
        <v>544</v>
      </c>
      <c r="E138" s="10"/>
      <c r="F138" s="10"/>
      <c r="G138" s="10"/>
      <c r="H138" s="10" t="s">
        <v>1368</v>
      </c>
      <c r="I138" s="10"/>
      <c r="J138" s="10"/>
      <c r="K138" s="10"/>
      <c r="L138" s="9"/>
      <c r="M138" s="10" t="str">
        <f t="shared" si="4"/>
        <v>YES</v>
      </c>
      <c r="N138" s="10" t="str">
        <f t="shared" si="5"/>
        <v>YES</v>
      </c>
      <c r="O138" s="5"/>
      <c r="P138" s="5">
        <v>1</v>
      </c>
      <c r="Q138" s="5">
        <v>1</v>
      </c>
      <c r="R138" s="5">
        <v>1</v>
      </c>
      <c r="S138" s="5">
        <v>1</v>
      </c>
      <c r="T138" s="5"/>
      <c r="U138" s="5"/>
      <c r="V138" s="5"/>
      <c r="W138" s="5">
        <v>1</v>
      </c>
      <c r="X138" s="5"/>
      <c r="Y138" s="5"/>
    </row>
    <row r="139" spans="1:25" s="11" customFormat="1" ht="21" customHeight="1" x14ac:dyDescent="0.25">
      <c r="A139" s="124">
        <v>7</v>
      </c>
      <c r="B139" s="48" t="s">
        <v>1106</v>
      </c>
      <c r="C139" s="25" t="s">
        <v>336</v>
      </c>
      <c r="D139" s="48" t="s">
        <v>566</v>
      </c>
      <c r="E139" s="10"/>
      <c r="F139" s="10"/>
      <c r="G139" s="10"/>
      <c r="H139" s="10"/>
      <c r="I139" s="10"/>
      <c r="J139" s="10"/>
      <c r="K139" s="10"/>
      <c r="L139" s="9" t="s">
        <v>1401</v>
      </c>
      <c r="M139" s="10" t="str">
        <f t="shared" si="4"/>
        <v/>
      </c>
      <c r="N139" s="10" t="str">
        <f t="shared" si="5"/>
        <v/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s="11" customFormat="1" ht="21" customHeight="1" x14ac:dyDescent="0.25">
      <c r="A140" s="124">
        <v>7</v>
      </c>
      <c r="B140" s="48" t="s">
        <v>1106</v>
      </c>
      <c r="C140" s="25" t="s">
        <v>80</v>
      </c>
      <c r="D140" s="48" t="s">
        <v>598</v>
      </c>
      <c r="E140" s="10"/>
      <c r="F140" s="10"/>
      <c r="G140" s="10"/>
      <c r="H140" s="10" t="s">
        <v>1368</v>
      </c>
      <c r="I140" s="10" t="s">
        <v>1368</v>
      </c>
      <c r="J140" s="10"/>
      <c r="K140" s="10"/>
      <c r="L140" s="9"/>
      <c r="M140" s="10" t="str">
        <f t="shared" si="4"/>
        <v>YES</v>
      </c>
      <c r="N140" s="10" t="str">
        <f t="shared" si="5"/>
        <v>YES</v>
      </c>
      <c r="O140" s="5"/>
      <c r="P140" s="5"/>
      <c r="Q140" s="5"/>
      <c r="R140" s="5"/>
      <c r="S140" s="5"/>
      <c r="T140" s="5">
        <v>1</v>
      </c>
      <c r="U140" s="5"/>
      <c r="V140" s="5"/>
      <c r="W140" s="5"/>
      <c r="X140" s="5"/>
      <c r="Y140" s="5"/>
    </row>
    <row r="141" spans="1:25" s="11" customFormat="1" ht="21" customHeight="1" x14ac:dyDescent="0.25">
      <c r="A141" s="124">
        <v>7</v>
      </c>
      <c r="B141" s="48" t="s">
        <v>1106</v>
      </c>
      <c r="C141" s="25" t="s">
        <v>336</v>
      </c>
      <c r="D141" s="48" t="s">
        <v>244</v>
      </c>
      <c r="E141" s="10"/>
      <c r="F141" s="10" t="s">
        <v>1369</v>
      </c>
      <c r="G141" s="10"/>
      <c r="H141" s="10"/>
      <c r="I141" s="10"/>
      <c r="J141" s="10"/>
      <c r="K141" s="10"/>
      <c r="L141" s="9" t="s">
        <v>1401</v>
      </c>
      <c r="M141" s="10" t="str">
        <f t="shared" si="4"/>
        <v>YES</v>
      </c>
      <c r="N141" s="10" t="str">
        <f t="shared" si="5"/>
        <v>YES</v>
      </c>
      <c r="O141" s="5"/>
      <c r="P141" s="5"/>
      <c r="Q141" s="5"/>
      <c r="R141" s="5"/>
      <c r="S141" s="5"/>
      <c r="T141" s="5">
        <v>1</v>
      </c>
      <c r="U141" s="5"/>
      <c r="V141" s="5"/>
      <c r="W141" s="5"/>
      <c r="X141" s="5"/>
      <c r="Y141" s="5"/>
    </row>
    <row r="142" spans="1:25" s="11" customFormat="1" ht="21" customHeight="1" x14ac:dyDescent="0.25">
      <c r="A142" s="124">
        <v>7</v>
      </c>
      <c r="B142" s="48" t="s">
        <v>1107</v>
      </c>
      <c r="C142" s="25" t="s">
        <v>336</v>
      </c>
      <c r="D142" s="48" t="s">
        <v>631</v>
      </c>
      <c r="E142" s="10"/>
      <c r="F142" s="10"/>
      <c r="G142" s="10"/>
      <c r="H142" s="10" t="s">
        <v>1368</v>
      </c>
      <c r="I142" s="10"/>
      <c r="J142" s="10"/>
      <c r="K142" s="10"/>
      <c r="L142" s="9"/>
      <c r="M142" s="10" t="str">
        <f t="shared" si="4"/>
        <v>YES</v>
      </c>
      <c r="N142" s="10" t="str">
        <f t="shared" si="5"/>
        <v>YES</v>
      </c>
      <c r="O142" s="5"/>
      <c r="P142" s="5"/>
      <c r="Q142" s="5"/>
      <c r="R142" s="5"/>
      <c r="S142" s="5"/>
      <c r="T142" s="5">
        <v>1</v>
      </c>
      <c r="U142" s="5"/>
      <c r="V142" s="5"/>
      <c r="W142" s="5"/>
      <c r="X142" s="5"/>
      <c r="Y142" s="5"/>
    </row>
    <row r="143" spans="1:25" s="11" customFormat="1" ht="21" customHeight="1" x14ac:dyDescent="0.25">
      <c r="A143" s="124">
        <v>7</v>
      </c>
      <c r="B143" s="48" t="s">
        <v>1108</v>
      </c>
      <c r="C143" s="25" t="s">
        <v>336</v>
      </c>
      <c r="D143" s="48" t="s">
        <v>664</v>
      </c>
      <c r="E143" s="10"/>
      <c r="F143" s="10"/>
      <c r="G143" s="10"/>
      <c r="H143" s="10" t="s">
        <v>1368</v>
      </c>
      <c r="I143" s="10"/>
      <c r="J143" s="10"/>
      <c r="K143" s="10"/>
      <c r="L143" s="9"/>
      <c r="M143" s="10" t="str">
        <f t="shared" si="4"/>
        <v>YES</v>
      </c>
      <c r="N143" s="10" t="str">
        <f t="shared" si="5"/>
        <v>YES</v>
      </c>
      <c r="O143" s="5"/>
      <c r="P143" s="5"/>
      <c r="Q143" s="5"/>
      <c r="R143" s="5"/>
      <c r="S143" s="5"/>
      <c r="T143" s="5">
        <v>1</v>
      </c>
      <c r="U143" s="5"/>
      <c r="V143" s="5"/>
      <c r="W143" s="5"/>
      <c r="X143" s="5"/>
      <c r="Y143" s="5"/>
    </row>
    <row r="144" spans="1:25" s="11" customFormat="1" ht="21" customHeight="1" x14ac:dyDescent="0.25">
      <c r="A144" s="124">
        <v>7</v>
      </c>
      <c r="B144" s="48" t="s">
        <v>1109</v>
      </c>
      <c r="C144" s="25" t="s">
        <v>336</v>
      </c>
      <c r="D144" s="48" t="s">
        <v>487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11" customFormat="1" ht="21" customHeight="1" x14ac:dyDescent="0.25">
      <c r="A145" s="124">
        <v>7</v>
      </c>
      <c r="B145" s="48" t="s">
        <v>1110</v>
      </c>
      <c r="C145" s="25" t="s">
        <v>142</v>
      </c>
      <c r="D145" s="48" t="s">
        <v>517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11" customFormat="1" ht="21" customHeight="1" x14ac:dyDescent="0.25">
      <c r="A146" s="124">
        <v>7</v>
      </c>
      <c r="B146" s="48" t="s">
        <v>1110</v>
      </c>
      <c r="C146" s="25" t="s">
        <v>336</v>
      </c>
      <c r="D146" s="48" t="s">
        <v>567</v>
      </c>
      <c r="E146" s="10"/>
      <c r="F146" s="10"/>
      <c r="G146" s="10"/>
      <c r="H146" s="10" t="s">
        <v>1368</v>
      </c>
      <c r="I146" s="10"/>
      <c r="J146" s="10"/>
      <c r="K146" s="10"/>
      <c r="L146" s="9"/>
      <c r="M146" s="10" t="str">
        <f t="shared" si="4"/>
        <v>YES</v>
      </c>
      <c r="N146" s="10" t="str">
        <f t="shared" si="5"/>
        <v>YES</v>
      </c>
      <c r="O146" s="5"/>
      <c r="P146" s="5"/>
      <c r="Q146" s="5"/>
      <c r="R146" s="5"/>
      <c r="S146" s="5"/>
      <c r="T146" s="5">
        <v>1</v>
      </c>
      <c r="U146" s="5"/>
      <c r="V146" s="5"/>
      <c r="W146" s="5"/>
      <c r="X146" s="5"/>
      <c r="Y146" s="5"/>
    </row>
    <row r="147" spans="1:25" s="11" customFormat="1" ht="21" customHeight="1" x14ac:dyDescent="0.25">
      <c r="A147" s="124">
        <v>7</v>
      </c>
      <c r="B147" s="48" t="s">
        <v>1110</v>
      </c>
      <c r="C147" s="25" t="s">
        <v>336</v>
      </c>
      <c r="D147" s="48" t="s">
        <v>281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11" customFormat="1" ht="21" customHeight="1" x14ac:dyDescent="0.25">
      <c r="A148" s="124">
        <v>7</v>
      </c>
      <c r="B148" s="48" t="s">
        <v>1111</v>
      </c>
      <c r="C148" s="25" t="s">
        <v>336</v>
      </c>
      <c r="D148" s="48" t="s">
        <v>599</v>
      </c>
      <c r="E148" s="10"/>
      <c r="F148" s="10"/>
      <c r="G148" s="10"/>
      <c r="H148" s="10"/>
      <c r="I148" s="10"/>
      <c r="J148" s="10"/>
      <c r="K148" s="10"/>
      <c r="L148" s="9"/>
      <c r="M148" s="10" t="str">
        <f t="shared" si="4"/>
        <v/>
      </c>
      <c r="N148" s="10" t="str">
        <f t="shared" si="5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11" customFormat="1" ht="21" customHeight="1" x14ac:dyDescent="0.25">
      <c r="A149" s="124">
        <v>7</v>
      </c>
      <c r="B149" s="48" t="s">
        <v>1112</v>
      </c>
      <c r="C149" s="25" t="s">
        <v>336</v>
      </c>
      <c r="D149" s="48" t="s">
        <v>632</v>
      </c>
      <c r="E149" s="10"/>
      <c r="F149" s="10"/>
      <c r="G149" s="10"/>
      <c r="H149" s="10"/>
      <c r="I149" s="10"/>
      <c r="J149" s="10"/>
      <c r="K149" s="10"/>
      <c r="L149" s="9"/>
      <c r="M149" s="10" t="str">
        <f t="shared" si="4"/>
        <v/>
      </c>
      <c r="N149" s="10" t="str">
        <f t="shared" si="5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s="11" customFormat="1" ht="21" customHeight="1" x14ac:dyDescent="0.25">
      <c r="A150" s="124">
        <v>7</v>
      </c>
      <c r="B150" s="48" t="s">
        <v>1113</v>
      </c>
      <c r="C150" s="25" t="s">
        <v>336</v>
      </c>
      <c r="D150" s="48" t="s">
        <v>665</v>
      </c>
      <c r="E150" s="10"/>
      <c r="F150" s="10"/>
      <c r="G150" s="10"/>
      <c r="H150" s="10" t="s">
        <v>1368</v>
      </c>
      <c r="I150" s="10"/>
      <c r="J150" s="10"/>
      <c r="K150" s="10"/>
      <c r="L150" s="9"/>
      <c r="M150" s="10" t="str">
        <f t="shared" si="4"/>
        <v>YES</v>
      </c>
      <c r="N150" s="10" t="str">
        <f t="shared" si="5"/>
        <v>YES</v>
      </c>
      <c r="O150" s="5"/>
      <c r="P150" s="5"/>
      <c r="Q150" s="5"/>
      <c r="R150" s="5"/>
      <c r="S150" s="5"/>
      <c r="T150" s="5">
        <v>1</v>
      </c>
      <c r="U150" s="5"/>
      <c r="V150" s="5"/>
      <c r="W150" s="5"/>
      <c r="X150" s="5"/>
      <c r="Y150" s="5"/>
    </row>
    <row r="151" spans="1:25" s="11" customFormat="1" ht="21" customHeight="1" x14ac:dyDescent="0.25">
      <c r="A151" s="124">
        <v>8</v>
      </c>
      <c r="B151" s="48" t="s">
        <v>1114</v>
      </c>
      <c r="C151" s="25" t="s">
        <v>78</v>
      </c>
      <c r="D151" s="48" t="s">
        <v>488</v>
      </c>
      <c r="E151" s="10"/>
      <c r="F151" s="10"/>
      <c r="G151" s="10"/>
      <c r="H151" s="10" t="s">
        <v>1368</v>
      </c>
      <c r="I151" s="10"/>
      <c r="J151" s="10"/>
      <c r="K151" s="10"/>
      <c r="L151" s="9"/>
      <c r="M151" s="10" t="str">
        <f t="shared" si="4"/>
        <v>YES</v>
      </c>
      <c r="N151" s="10" t="str">
        <f t="shared" si="5"/>
        <v>YES</v>
      </c>
      <c r="O151" s="5"/>
      <c r="P151" s="5"/>
      <c r="Q151" s="5">
        <v>1</v>
      </c>
      <c r="R151" s="5"/>
      <c r="S151" s="5"/>
      <c r="T151" s="5"/>
      <c r="U151" s="5"/>
      <c r="V151" s="5"/>
      <c r="W151" s="5"/>
      <c r="X151" s="5"/>
      <c r="Y151" s="5"/>
    </row>
    <row r="152" spans="1:25" s="11" customFormat="1" ht="21" customHeight="1" x14ac:dyDescent="0.25">
      <c r="A152" s="124">
        <v>8</v>
      </c>
      <c r="B152" s="48" t="s">
        <v>1114</v>
      </c>
      <c r="C152" s="25" t="s">
        <v>336</v>
      </c>
      <c r="D152" s="48" t="s">
        <v>518</v>
      </c>
      <c r="E152" s="10"/>
      <c r="F152" s="10"/>
      <c r="G152" s="10"/>
      <c r="H152" s="10" t="s">
        <v>1368</v>
      </c>
      <c r="I152" s="10"/>
      <c r="J152" s="10"/>
      <c r="K152" s="10"/>
      <c r="L152" s="9"/>
      <c r="M152" s="10" t="str">
        <f t="shared" si="4"/>
        <v>YES</v>
      </c>
      <c r="N152" s="10" t="str">
        <f t="shared" si="5"/>
        <v>YES</v>
      </c>
      <c r="O152" s="5"/>
      <c r="P152" s="5"/>
      <c r="Q152" s="5"/>
      <c r="R152" s="5"/>
      <c r="S152" s="5">
        <v>1</v>
      </c>
      <c r="T152" s="5"/>
      <c r="U152" s="5"/>
      <c r="V152" s="5"/>
      <c r="W152" s="5"/>
      <c r="X152" s="5"/>
      <c r="Y152" s="5"/>
    </row>
    <row r="153" spans="1:25" s="11" customFormat="1" ht="21" customHeight="1" x14ac:dyDescent="0.25">
      <c r="A153" s="124">
        <v>8</v>
      </c>
      <c r="B153" s="48" t="s">
        <v>1115</v>
      </c>
      <c r="C153" s="25" t="s">
        <v>336</v>
      </c>
      <c r="D153" s="48" t="s">
        <v>545</v>
      </c>
      <c r="E153" s="10"/>
      <c r="F153" s="10"/>
      <c r="G153" s="10"/>
      <c r="H153" s="10" t="s">
        <v>1368</v>
      </c>
      <c r="I153" s="10"/>
      <c r="J153" s="10"/>
      <c r="K153" s="10"/>
      <c r="L153" s="9"/>
      <c r="M153" s="10" t="str">
        <f t="shared" si="4"/>
        <v>YES</v>
      </c>
      <c r="N153" s="10" t="str">
        <f t="shared" si="5"/>
        <v>YES</v>
      </c>
      <c r="O153" s="5"/>
      <c r="P153" s="5">
        <v>1</v>
      </c>
      <c r="Q153" s="5"/>
      <c r="R153" s="5"/>
      <c r="S153" s="5"/>
      <c r="T153" s="5"/>
      <c r="U153" s="5"/>
      <c r="V153" s="5"/>
      <c r="W153" s="5"/>
      <c r="X153" s="5"/>
      <c r="Y153" s="5"/>
    </row>
    <row r="154" spans="1:25" s="11" customFormat="1" ht="21" customHeight="1" x14ac:dyDescent="0.25">
      <c r="A154" s="124">
        <v>8</v>
      </c>
      <c r="B154" s="48" t="s">
        <v>1116</v>
      </c>
      <c r="C154" s="25" t="s">
        <v>336</v>
      </c>
      <c r="D154" s="48" t="s">
        <v>568</v>
      </c>
      <c r="E154" s="10"/>
      <c r="F154" s="10"/>
      <c r="G154" s="10"/>
      <c r="H154" s="10" t="s">
        <v>1368</v>
      </c>
      <c r="I154" s="10"/>
      <c r="J154" s="10"/>
      <c r="K154" s="10"/>
      <c r="L154" s="9"/>
      <c r="M154" s="10" t="str">
        <f t="shared" si="4"/>
        <v>YES</v>
      </c>
      <c r="N154" s="10" t="str">
        <f t="shared" si="5"/>
        <v>YES</v>
      </c>
      <c r="O154" s="5"/>
      <c r="P154" s="5">
        <v>1</v>
      </c>
      <c r="Q154" s="5"/>
      <c r="R154" s="5"/>
      <c r="S154" s="5"/>
      <c r="T154" s="5"/>
      <c r="U154" s="5"/>
      <c r="V154" s="5"/>
      <c r="W154" s="5"/>
      <c r="X154" s="5"/>
      <c r="Y154" s="5"/>
    </row>
    <row r="155" spans="1:25" s="11" customFormat="1" ht="21" customHeight="1" x14ac:dyDescent="0.25">
      <c r="A155" s="124">
        <v>8</v>
      </c>
      <c r="B155" s="48" t="s">
        <v>1117</v>
      </c>
      <c r="C155" s="25" t="s">
        <v>336</v>
      </c>
      <c r="D155" s="48" t="s">
        <v>600</v>
      </c>
      <c r="E155" s="10"/>
      <c r="F155" s="10"/>
      <c r="G155" s="10"/>
      <c r="H155" s="10"/>
      <c r="I155" s="10"/>
      <c r="J155" s="10"/>
      <c r="K155" s="10"/>
      <c r="L155" s="9" t="s">
        <v>1401</v>
      </c>
      <c r="M155" s="10" t="str">
        <f t="shared" si="4"/>
        <v/>
      </c>
      <c r="N155" s="10" t="str">
        <f t="shared" si="5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s="11" customFormat="1" ht="21" customHeight="1" x14ac:dyDescent="0.25">
      <c r="A156" s="124">
        <v>8</v>
      </c>
      <c r="B156" s="48" t="s">
        <v>1117</v>
      </c>
      <c r="C156" s="25" t="s">
        <v>336</v>
      </c>
      <c r="D156" s="48" t="s">
        <v>633</v>
      </c>
      <c r="E156" s="10" t="s">
        <v>1369</v>
      </c>
      <c r="F156" s="10"/>
      <c r="G156" s="10"/>
      <c r="H156" s="10"/>
      <c r="I156" s="10"/>
      <c r="J156" s="10"/>
      <c r="K156" s="10"/>
      <c r="L156" s="9" t="s">
        <v>1401</v>
      </c>
      <c r="M156" s="10" t="str">
        <f t="shared" si="4"/>
        <v>YES</v>
      </c>
      <c r="N156" s="10" t="str">
        <f t="shared" si="5"/>
        <v>YES</v>
      </c>
      <c r="O156" s="5">
        <v>1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s="11" customFormat="1" ht="21" customHeight="1" x14ac:dyDescent="0.25">
      <c r="A157" s="124">
        <v>8</v>
      </c>
      <c r="B157" s="48" t="s">
        <v>1117</v>
      </c>
      <c r="C157" s="25" t="s">
        <v>88</v>
      </c>
      <c r="D157" s="48" t="s">
        <v>316</v>
      </c>
      <c r="E157" s="10"/>
      <c r="F157" s="10"/>
      <c r="G157" s="10"/>
      <c r="H157" s="10"/>
      <c r="I157" s="10"/>
      <c r="J157" s="10"/>
      <c r="K157" s="10"/>
      <c r="L157" s="9"/>
      <c r="M157" s="10" t="str">
        <f t="shared" si="4"/>
        <v/>
      </c>
      <c r="N157" s="10" t="str">
        <f t="shared" si="5"/>
        <v/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s="11" customFormat="1" ht="21" customHeight="1" x14ac:dyDescent="0.25">
      <c r="A158" s="124">
        <v>8</v>
      </c>
      <c r="B158" s="48" t="s">
        <v>1118</v>
      </c>
      <c r="C158" s="25" t="s">
        <v>336</v>
      </c>
      <c r="D158" s="48" t="s">
        <v>666</v>
      </c>
      <c r="E158" s="10"/>
      <c r="F158" s="10"/>
      <c r="G158" s="10"/>
      <c r="H158" s="10"/>
      <c r="I158" s="10"/>
      <c r="J158" s="10"/>
      <c r="K158" s="10"/>
      <c r="L158" s="9"/>
      <c r="M158" s="10" t="str">
        <f t="shared" si="4"/>
        <v/>
      </c>
      <c r="N158" s="10" t="str">
        <f t="shared" si="5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s="11" customFormat="1" ht="21" customHeight="1" x14ac:dyDescent="0.25">
      <c r="A159" s="64">
        <v>8</v>
      </c>
      <c r="B159" s="48" t="s">
        <v>1119</v>
      </c>
      <c r="C159" s="25" t="s">
        <v>336</v>
      </c>
      <c r="D159" s="48" t="s">
        <v>489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s="11" customFormat="1" ht="21" customHeight="1" x14ac:dyDescent="0.25">
      <c r="A160" s="124">
        <v>8</v>
      </c>
      <c r="B160" s="48" t="s">
        <v>1120</v>
      </c>
      <c r="C160" s="25" t="s">
        <v>336</v>
      </c>
      <c r="D160" s="48" t="s">
        <v>519</v>
      </c>
      <c r="E160" s="10"/>
      <c r="F160" s="10"/>
      <c r="G160" s="10"/>
      <c r="H160" s="10"/>
      <c r="I160" s="10"/>
      <c r="J160" s="10"/>
      <c r="K160" s="10"/>
      <c r="L160" s="9" t="s">
        <v>1401</v>
      </c>
      <c r="M160" s="10" t="str">
        <f t="shared" si="4"/>
        <v/>
      </c>
      <c r="N160" s="10" t="str">
        <f t="shared" si="5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s="11" customFormat="1" ht="21" customHeight="1" x14ac:dyDescent="0.25">
      <c r="A161" s="124">
        <v>8</v>
      </c>
      <c r="B161" s="48" t="s">
        <v>1121</v>
      </c>
      <c r="C161" s="25" t="s">
        <v>336</v>
      </c>
      <c r="D161" s="48" t="s">
        <v>569</v>
      </c>
      <c r="E161" s="10"/>
      <c r="F161" s="10"/>
      <c r="G161" s="10"/>
      <c r="H161" s="10"/>
      <c r="I161" s="10"/>
      <c r="J161" s="10"/>
      <c r="K161" s="10"/>
      <c r="L161" s="9"/>
      <c r="M161" s="10" t="str">
        <f t="shared" si="4"/>
        <v/>
      </c>
      <c r="N161" s="10" t="str">
        <f t="shared" si="5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s="11" customFormat="1" ht="21" customHeight="1" x14ac:dyDescent="0.25">
      <c r="A162" s="124">
        <v>8</v>
      </c>
      <c r="B162" s="48" t="s">
        <v>1121</v>
      </c>
      <c r="C162" s="25" t="s">
        <v>151</v>
      </c>
      <c r="D162" s="48" t="s">
        <v>601</v>
      </c>
      <c r="E162" s="10"/>
      <c r="F162" s="10"/>
      <c r="G162" s="10"/>
      <c r="H162" s="10" t="s">
        <v>1368</v>
      </c>
      <c r="I162" s="10"/>
      <c r="J162" s="10"/>
      <c r="K162" s="10"/>
      <c r="L162" s="9"/>
      <c r="M162" s="10" t="str">
        <f t="shared" si="4"/>
        <v>YES</v>
      </c>
      <c r="N162" s="10" t="str">
        <f t="shared" si="5"/>
        <v>YES</v>
      </c>
      <c r="O162" s="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s="11" customFormat="1" ht="21" customHeight="1" x14ac:dyDescent="0.25">
      <c r="A163" s="124">
        <v>8</v>
      </c>
      <c r="B163" s="48" t="s">
        <v>1121</v>
      </c>
      <c r="C163" s="25" t="s">
        <v>336</v>
      </c>
      <c r="D163" s="48" t="s">
        <v>702</v>
      </c>
      <c r="E163" s="10"/>
      <c r="F163" s="10"/>
      <c r="G163" s="10"/>
      <c r="H163" s="10"/>
      <c r="I163" s="10"/>
      <c r="J163" s="10"/>
      <c r="K163" s="10"/>
      <c r="L163" s="9" t="s">
        <v>1401</v>
      </c>
      <c r="M163" s="10" t="str">
        <f t="shared" si="4"/>
        <v/>
      </c>
      <c r="N163" s="10" t="str">
        <f t="shared" si="5"/>
        <v/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s="11" customFormat="1" ht="21" customHeight="1" x14ac:dyDescent="0.25">
      <c r="A164" s="124">
        <v>8</v>
      </c>
      <c r="B164" s="48" t="s">
        <v>1122</v>
      </c>
      <c r="C164" s="25" t="s">
        <v>336</v>
      </c>
      <c r="D164" s="48" t="s">
        <v>634</v>
      </c>
      <c r="E164" s="10"/>
      <c r="F164" s="10"/>
      <c r="G164" s="10"/>
      <c r="H164" s="10" t="s">
        <v>1368</v>
      </c>
      <c r="I164" s="10"/>
      <c r="J164" s="10"/>
      <c r="K164" s="10"/>
      <c r="L164" s="9"/>
      <c r="M164" s="10" t="str">
        <f t="shared" si="4"/>
        <v>YES</v>
      </c>
      <c r="N164" s="10" t="str">
        <f t="shared" si="5"/>
        <v>YES</v>
      </c>
      <c r="O164" s="5"/>
      <c r="P164" s="5"/>
      <c r="Q164" s="5"/>
      <c r="R164" s="5"/>
      <c r="S164" s="5"/>
      <c r="T164" s="5">
        <v>1</v>
      </c>
      <c r="U164" s="5"/>
      <c r="V164" s="5"/>
      <c r="W164" s="5"/>
      <c r="X164" s="5"/>
      <c r="Y164" s="5"/>
    </row>
    <row r="165" spans="1:25" s="11" customFormat="1" ht="21" customHeight="1" x14ac:dyDescent="0.25">
      <c r="A165" s="124">
        <v>8</v>
      </c>
      <c r="B165" s="48" t="s">
        <v>1123</v>
      </c>
      <c r="C165" s="25" t="s">
        <v>336</v>
      </c>
      <c r="D165" s="48" t="s">
        <v>667</v>
      </c>
      <c r="E165" s="10"/>
      <c r="F165" s="10"/>
      <c r="G165" s="10"/>
      <c r="H165" s="10"/>
      <c r="I165" s="10"/>
      <c r="J165" s="10"/>
      <c r="K165" s="10"/>
      <c r="L165" s="9" t="s">
        <v>1401</v>
      </c>
      <c r="M165" s="10" t="str">
        <f t="shared" si="4"/>
        <v/>
      </c>
      <c r="N165" s="10" t="str">
        <f t="shared" si="5"/>
        <v/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s="11" customFormat="1" ht="21" customHeight="1" x14ac:dyDescent="0.25">
      <c r="A166" s="124">
        <v>8</v>
      </c>
      <c r="B166" s="48" t="s">
        <v>1124</v>
      </c>
      <c r="C166" s="25" t="s">
        <v>336</v>
      </c>
      <c r="D166" s="48" t="s">
        <v>490</v>
      </c>
      <c r="E166" s="10"/>
      <c r="F166" s="10"/>
      <c r="G166" s="10"/>
      <c r="H166" s="10" t="s">
        <v>1368</v>
      </c>
      <c r="I166" s="10"/>
      <c r="J166" s="10"/>
      <c r="K166" s="10"/>
      <c r="L166" s="9"/>
      <c r="M166" s="10" t="str">
        <f t="shared" si="4"/>
        <v>YES</v>
      </c>
      <c r="N166" s="10" t="str">
        <f t="shared" si="5"/>
        <v>YES</v>
      </c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</row>
    <row r="167" spans="1:25" s="11" customFormat="1" ht="21" customHeight="1" x14ac:dyDescent="0.25">
      <c r="A167" s="124">
        <v>8</v>
      </c>
      <c r="B167" s="48" t="s">
        <v>1125</v>
      </c>
      <c r="C167" s="25" t="s">
        <v>102</v>
      </c>
      <c r="D167" s="48" t="s">
        <v>520</v>
      </c>
      <c r="E167" s="10"/>
      <c r="F167" s="10"/>
      <c r="G167" s="10"/>
      <c r="H167" s="10" t="s">
        <v>1368</v>
      </c>
      <c r="I167" s="10"/>
      <c r="J167" s="10"/>
      <c r="K167" s="10"/>
      <c r="L167" s="9"/>
      <c r="M167" s="10" t="str">
        <f t="shared" si="4"/>
        <v>YES</v>
      </c>
      <c r="N167" s="10" t="str">
        <f t="shared" si="5"/>
        <v>YES</v>
      </c>
      <c r="O167" s="5"/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</row>
    <row r="168" spans="1:25" s="11" customFormat="1" ht="21" customHeight="1" x14ac:dyDescent="0.25">
      <c r="A168" s="124">
        <v>8</v>
      </c>
      <c r="B168" s="48" t="s">
        <v>1125</v>
      </c>
      <c r="C168" s="25" t="s">
        <v>336</v>
      </c>
      <c r="D168" s="48" t="s">
        <v>546</v>
      </c>
      <c r="E168" s="10"/>
      <c r="F168" s="10"/>
      <c r="G168" s="10"/>
      <c r="H168" s="10"/>
      <c r="I168" s="10"/>
      <c r="J168" s="10"/>
      <c r="K168" s="10"/>
      <c r="L168" s="9"/>
      <c r="M168" s="10" t="str">
        <f t="shared" si="4"/>
        <v/>
      </c>
      <c r="N168" s="10" t="str">
        <f t="shared" si="5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s="11" customFormat="1" ht="21" customHeight="1" x14ac:dyDescent="0.25">
      <c r="A169" s="124">
        <v>8</v>
      </c>
      <c r="B169" s="48" t="s">
        <v>1126</v>
      </c>
      <c r="C169" s="25" t="s">
        <v>336</v>
      </c>
      <c r="D169" s="48" t="s">
        <v>570</v>
      </c>
      <c r="E169" s="10"/>
      <c r="F169" s="10"/>
      <c r="G169" s="10"/>
      <c r="H169" s="10"/>
      <c r="I169" s="10"/>
      <c r="J169" s="10"/>
      <c r="K169" s="10"/>
      <c r="L169" s="9"/>
      <c r="M169" s="10" t="str">
        <f t="shared" si="4"/>
        <v/>
      </c>
      <c r="N169" s="10" t="str">
        <f t="shared" si="5"/>
        <v/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s="11" customFormat="1" ht="21" customHeight="1" x14ac:dyDescent="0.25">
      <c r="A170" s="124">
        <v>8</v>
      </c>
      <c r="B170" s="48" t="s">
        <v>1127</v>
      </c>
      <c r="C170" s="25" t="s">
        <v>336</v>
      </c>
      <c r="D170" s="48" t="s">
        <v>602</v>
      </c>
      <c r="E170" s="10"/>
      <c r="F170" s="10"/>
      <c r="G170" s="10"/>
      <c r="H170" s="10"/>
      <c r="I170" s="10"/>
      <c r="J170" s="10"/>
      <c r="K170" s="10"/>
      <c r="L170" s="9" t="s">
        <v>1401</v>
      </c>
      <c r="M170" s="10" t="str">
        <f t="shared" si="4"/>
        <v/>
      </c>
      <c r="N170" s="10" t="str">
        <f t="shared" si="5"/>
        <v/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s="11" customFormat="1" ht="21" customHeight="1" x14ac:dyDescent="0.25">
      <c r="A171" s="124">
        <v>8</v>
      </c>
      <c r="B171" s="48" t="s">
        <v>325</v>
      </c>
      <c r="C171" s="25" t="s">
        <v>336</v>
      </c>
      <c r="D171" s="48" t="s">
        <v>328</v>
      </c>
      <c r="E171" s="10" t="s">
        <v>1369</v>
      </c>
      <c r="F171" s="10"/>
      <c r="G171" s="10"/>
      <c r="H171" s="10"/>
      <c r="I171" s="10" t="s">
        <v>1368</v>
      </c>
      <c r="J171" s="10"/>
      <c r="K171" s="10"/>
      <c r="L171" s="9"/>
      <c r="M171" s="10" t="str">
        <f t="shared" si="4"/>
        <v>YES</v>
      </c>
      <c r="N171" s="10" t="str">
        <f t="shared" si="5"/>
        <v>YES</v>
      </c>
      <c r="O171" s="5">
        <v>1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s="11" customFormat="1" ht="21" customHeight="1" x14ac:dyDescent="0.25">
      <c r="A172" s="124">
        <v>9</v>
      </c>
      <c r="B172" s="48" t="s">
        <v>1128</v>
      </c>
      <c r="C172" s="25" t="s">
        <v>336</v>
      </c>
      <c r="D172" s="48" t="s">
        <v>635</v>
      </c>
      <c r="E172" s="10"/>
      <c r="F172" s="10"/>
      <c r="G172" s="10"/>
      <c r="H172" s="10" t="s">
        <v>1368</v>
      </c>
      <c r="I172" s="10"/>
      <c r="J172" s="10"/>
      <c r="K172" s="10"/>
      <c r="L172" s="9"/>
      <c r="M172" s="10" t="str">
        <f t="shared" si="4"/>
        <v>YES</v>
      </c>
      <c r="N172" s="10" t="str">
        <f t="shared" si="5"/>
        <v>YES</v>
      </c>
      <c r="O172" s="5"/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</row>
    <row r="173" spans="1:25" s="11" customFormat="1" ht="21" customHeight="1" x14ac:dyDescent="0.25">
      <c r="A173" s="124">
        <v>9</v>
      </c>
      <c r="B173" s="48" t="s">
        <v>1128</v>
      </c>
      <c r="C173" s="25" t="s">
        <v>99</v>
      </c>
      <c r="D173" s="48" t="s">
        <v>668</v>
      </c>
      <c r="E173" s="10"/>
      <c r="F173" s="10"/>
      <c r="G173" s="10"/>
      <c r="H173" s="10"/>
      <c r="I173" s="10" t="s">
        <v>1368</v>
      </c>
      <c r="J173" s="10"/>
      <c r="K173" s="10"/>
      <c r="L173" s="9" t="s">
        <v>1401</v>
      </c>
      <c r="M173" s="10" t="str">
        <f t="shared" si="4"/>
        <v>YES</v>
      </c>
      <c r="N173" s="10" t="str">
        <f t="shared" si="5"/>
        <v>YES</v>
      </c>
      <c r="O173" s="5"/>
      <c r="P173" s="5"/>
      <c r="Q173" s="5"/>
      <c r="R173" s="5"/>
      <c r="S173" s="5"/>
      <c r="T173" s="5">
        <v>1</v>
      </c>
      <c r="U173" s="5"/>
      <c r="V173" s="5"/>
      <c r="W173" s="5"/>
      <c r="X173" s="5"/>
      <c r="Y173" s="5"/>
    </row>
    <row r="174" spans="1:25" s="11" customFormat="1" ht="21" customHeight="1" x14ac:dyDescent="0.25">
      <c r="A174" s="124">
        <v>9</v>
      </c>
      <c r="B174" s="48" t="s">
        <v>1128</v>
      </c>
      <c r="C174" s="25" t="s">
        <v>336</v>
      </c>
      <c r="D174" s="48" t="s">
        <v>190</v>
      </c>
      <c r="E174" s="10"/>
      <c r="F174" s="10"/>
      <c r="G174" s="10"/>
      <c r="H174" s="10" t="s">
        <v>1368</v>
      </c>
      <c r="I174" s="10"/>
      <c r="J174" s="10"/>
      <c r="K174" s="10"/>
      <c r="L174" s="9"/>
      <c r="M174" s="10" t="str">
        <f t="shared" si="4"/>
        <v>YES</v>
      </c>
      <c r="N174" s="10" t="str">
        <f t="shared" si="5"/>
        <v>YES</v>
      </c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</row>
    <row r="175" spans="1:25" s="11" customFormat="1" ht="21" customHeight="1" x14ac:dyDescent="0.25">
      <c r="A175" s="124">
        <v>9</v>
      </c>
      <c r="B175" s="48" t="s">
        <v>1129</v>
      </c>
      <c r="C175" s="25" t="s">
        <v>336</v>
      </c>
      <c r="D175" s="48" t="s">
        <v>491</v>
      </c>
      <c r="E175" s="10"/>
      <c r="F175" s="10"/>
      <c r="G175" s="10"/>
      <c r="H175" s="10" t="s">
        <v>1368</v>
      </c>
      <c r="I175" s="10"/>
      <c r="J175" s="10"/>
      <c r="K175" s="10"/>
      <c r="L175" s="9" t="s">
        <v>1401</v>
      </c>
      <c r="M175" s="10" t="str">
        <f t="shared" si="4"/>
        <v>YES</v>
      </c>
      <c r="N175" s="10" t="str">
        <f t="shared" si="5"/>
        <v>YES</v>
      </c>
      <c r="O175" s="5"/>
      <c r="P175" s="5"/>
      <c r="Q175" s="5"/>
      <c r="R175" s="5"/>
      <c r="S175" s="5"/>
      <c r="T175" s="5">
        <v>1</v>
      </c>
      <c r="U175" s="5"/>
      <c r="V175" s="5"/>
      <c r="W175" s="5"/>
      <c r="X175" s="5"/>
      <c r="Y175" s="5"/>
    </row>
    <row r="176" spans="1:25" s="11" customFormat="1" ht="21" customHeight="1" x14ac:dyDescent="0.25">
      <c r="A176" s="124">
        <v>9</v>
      </c>
      <c r="B176" s="48" t="s">
        <v>1130</v>
      </c>
      <c r="C176" s="25" t="s">
        <v>336</v>
      </c>
      <c r="D176" s="48" t="s">
        <v>521</v>
      </c>
      <c r="E176" s="10"/>
      <c r="F176" s="10"/>
      <c r="G176" s="10"/>
      <c r="H176" s="10"/>
      <c r="I176" s="10"/>
      <c r="J176" s="10"/>
      <c r="K176" s="10"/>
      <c r="L176" s="9"/>
      <c r="M176" s="10" t="str">
        <f t="shared" si="4"/>
        <v/>
      </c>
      <c r="N176" s="10" t="str">
        <f t="shared" si="5"/>
        <v/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s="11" customFormat="1" ht="21" customHeight="1" x14ac:dyDescent="0.25">
      <c r="A177" s="124">
        <v>9</v>
      </c>
      <c r="B177" s="48" t="s">
        <v>1131</v>
      </c>
      <c r="C177" s="25" t="s">
        <v>336</v>
      </c>
      <c r="D177" s="48" t="s">
        <v>122</v>
      </c>
      <c r="E177" s="10"/>
      <c r="F177" s="10"/>
      <c r="G177" s="10"/>
      <c r="H177" s="10"/>
      <c r="I177" s="10"/>
      <c r="J177" s="10"/>
      <c r="K177" s="10"/>
      <c r="L177" s="9"/>
      <c r="M177" s="10" t="str">
        <f t="shared" si="4"/>
        <v/>
      </c>
      <c r="N177" s="10" t="str">
        <f t="shared" si="5"/>
        <v/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s="11" customFormat="1" ht="21" customHeight="1" x14ac:dyDescent="0.25">
      <c r="A178" s="124">
        <v>9</v>
      </c>
      <c r="B178" s="48" t="s">
        <v>1132</v>
      </c>
      <c r="C178" s="25" t="s">
        <v>336</v>
      </c>
      <c r="D178" s="48" t="s">
        <v>603</v>
      </c>
      <c r="E178" s="10"/>
      <c r="F178" s="10"/>
      <c r="G178" s="10"/>
      <c r="H178" s="10"/>
      <c r="I178" s="10" t="s">
        <v>1368</v>
      </c>
      <c r="J178" s="10"/>
      <c r="K178" s="10"/>
      <c r="L178" s="9" t="s">
        <v>1401</v>
      </c>
      <c r="M178" s="10" t="str">
        <f t="shared" si="4"/>
        <v>YES</v>
      </c>
      <c r="N178" s="10" t="str">
        <f t="shared" si="5"/>
        <v>YES</v>
      </c>
      <c r="O178" s="5"/>
      <c r="P178" s="5"/>
      <c r="Q178" s="5"/>
      <c r="R178" s="5"/>
      <c r="S178" s="5"/>
      <c r="T178" s="5">
        <v>1</v>
      </c>
      <c r="U178" s="5"/>
      <c r="V178" s="5"/>
      <c r="W178" s="5"/>
      <c r="X178" s="5"/>
      <c r="Y178" s="5"/>
    </row>
    <row r="179" spans="1:25" s="11" customFormat="1" ht="21" customHeight="1" x14ac:dyDescent="0.25">
      <c r="A179" s="124">
        <v>9</v>
      </c>
      <c r="B179" s="48" t="s">
        <v>1132</v>
      </c>
      <c r="C179" s="25" t="s">
        <v>336</v>
      </c>
      <c r="D179" s="48" t="s">
        <v>636</v>
      </c>
      <c r="E179" s="10"/>
      <c r="F179" s="10"/>
      <c r="G179" s="10"/>
      <c r="H179" s="10"/>
      <c r="I179" s="10"/>
      <c r="J179" s="10"/>
      <c r="K179" s="10"/>
      <c r="L179" s="9"/>
      <c r="M179" s="10" t="str">
        <f t="shared" si="4"/>
        <v/>
      </c>
      <c r="N179" s="10" t="str">
        <f t="shared" si="5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s="11" customFormat="1" ht="21" customHeight="1" x14ac:dyDescent="0.25">
      <c r="A180" s="124">
        <v>9</v>
      </c>
      <c r="B180" s="48" t="s">
        <v>1132</v>
      </c>
      <c r="C180" s="25" t="s">
        <v>167</v>
      </c>
      <c r="D180" s="48" t="s">
        <v>245</v>
      </c>
      <c r="E180" s="10"/>
      <c r="F180" s="10"/>
      <c r="G180" s="10"/>
      <c r="H180" s="10"/>
      <c r="I180" s="10"/>
      <c r="J180" s="10"/>
      <c r="K180" s="10" t="s">
        <v>1377</v>
      </c>
      <c r="L180" s="9" t="s">
        <v>1401</v>
      </c>
      <c r="M180" s="10" t="str">
        <f t="shared" si="4"/>
        <v/>
      </c>
      <c r="N180" s="10" t="str">
        <f t="shared" si="5"/>
        <v>YES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s="11" customFormat="1" ht="21" customHeight="1" x14ac:dyDescent="0.25">
      <c r="A181" s="124">
        <v>9</v>
      </c>
      <c r="B181" s="48" t="s">
        <v>1133</v>
      </c>
      <c r="C181" s="25" t="s">
        <v>336</v>
      </c>
      <c r="D181" s="48" t="s">
        <v>669</v>
      </c>
      <c r="E181" s="10"/>
      <c r="F181" s="10"/>
      <c r="G181" s="10"/>
      <c r="H181" s="10" t="s">
        <v>1366</v>
      </c>
      <c r="I181" s="10"/>
      <c r="J181" s="10"/>
      <c r="K181" s="10"/>
      <c r="L181" s="9"/>
      <c r="M181" s="10" t="str">
        <f t="shared" si="4"/>
        <v>YES</v>
      </c>
      <c r="N181" s="10" t="str">
        <f t="shared" si="5"/>
        <v>YES</v>
      </c>
      <c r="O181" s="5"/>
      <c r="P181" s="5"/>
      <c r="Q181" s="5"/>
      <c r="R181" s="5"/>
      <c r="S181" s="5"/>
      <c r="T181" s="5">
        <v>1</v>
      </c>
      <c r="U181" s="5"/>
      <c r="V181" s="5"/>
      <c r="W181" s="5"/>
      <c r="X181" s="5"/>
      <c r="Y181" s="5"/>
    </row>
    <row r="182" spans="1:25" s="11" customFormat="1" ht="21" customHeight="1" x14ac:dyDescent="0.25">
      <c r="A182" s="124">
        <v>9</v>
      </c>
      <c r="B182" s="48" t="s">
        <v>1134</v>
      </c>
      <c r="C182" s="25" t="s">
        <v>336</v>
      </c>
      <c r="D182" s="48" t="s">
        <v>492</v>
      </c>
      <c r="E182" s="10"/>
      <c r="F182" s="10"/>
      <c r="G182" s="10"/>
      <c r="H182" s="10"/>
      <c r="I182" s="10"/>
      <c r="J182" s="10"/>
      <c r="K182" s="10"/>
      <c r="L182" s="9"/>
      <c r="M182" s="10" t="str">
        <f t="shared" si="4"/>
        <v/>
      </c>
      <c r="N182" s="10" t="str">
        <f t="shared" si="5"/>
        <v/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s="11" customFormat="1" ht="21" customHeight="1" x14ac:dyDescent="0.25">
      <c r="A183" s="124">
        <v>9</v>
      </c>
      <c r="B183" s="48" t="s">
        <v>1135</v>
      </c>
      <c r="C183" s="25" t="s">
        <v>336</v>
      </c>
      <c r="D183" s="48" t="s">
        <v>522</v>
      </c>
      <c r="E183" s="10"/>
      <c r="F183" s="10"/>
      <c r="G183" s="10"/>
      <c r="H183" s="10" t="s">
        <v>1368</v>
      </c>
      <c r="I183" s="10"/>
      <c r="J183" s="10"/>
      <c r="K183" s="10"/>
      <c r="L183" s="9"/>
      <c r="M183" s="10" t="str">
        <f t="shared" si="4"/>
        <v>YES</v>
      </c>
      <c r="N183" s="10" t="str">
        <f t="shared" si="5"/>
        <v>YES</v>
      </c>
      <c r="O183" s="5"/>
      <c r="P183" s="5"/>
      <c r="Q183" s="5"/>
      <c r="R183" s="5"/>
      <c r="S183" s="5"/>
      <c r="T183" s="5">
        <v>1</v>
      </c>
      <c r="U183" s="5"/>
      <c r="V183" s="5"/>
      <c r="W183" s="5"/>
      <c r="X183" s="5"/>
      <c r="Y183" s="5"/>
    </row>
    <row r="184" spans="1:25" s="11" customFormat="1" ht="21" customHeight="1" x14ac:dyDescent="0.25">
      <c r="A184" s="124">
        <v>9</v>
      </c>
      <c r="B184" s="48" t="s">
        <v>1136</v>
      </c>
      <c r="C184" s="25" t="s">
        <v>336</v>
      </c>
      <c r="D184" s="48" t="s">
        <v>547</v>
      </c>
      <c r="E184" s="10"/>
      <c r="F184" s="10"/>
      <c r="G184" s="10"/>
      <c r="H184" s="10"/>
      <c r="I184" s="10"/>
      <c r="J184" s="10"/>
      <c r="K184" s="10"/>
      <c r="L184" s="9"/>
      <c r="M184" s="10" t="str">
        <f t="shared" si="4"/>
        <v/>
      </c>
      <c r="N184" s="10" t="str">
        <f t="shared" si="5"/>
        <v/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s="11" customFormat="1" ht="21" customHeight="1" x14ac:dyDescent="0.25">
      <c r="A185" s="124">
        <v>9</v>
      </c>
      <c r="B185" s="48" t="s">
        <v>1136</v>
      </c>
      <c r="C185" s="25" t="s">
        <v>171</v>
      </c>
      <c r="D185" s="48" t="s">
        <v>571</v>
      </c>
      <c r="E185" s="10"/>
      <c r="F185" s="10"/>
      <c r="G185" s="10"/>
      <c r="H185" s="10"/>
      <c r="I185" s="10" t="s">
        <v>1368</v>
      </c>
      <c r="J185" s="10"/>
      <c r="K185" s="10"/>
      <c r="L185" s="9"/>
      <c r="M185" s="10" t="str">
        <f t="shared" si="4"/>
        <v>YES</v>
      </c>
      <c r="N185" s="10" t="str">
        <f t="shared" si="5"/>
        <v>YES</v>
      </c>
      <c r="O185" s="5"/>
      <c r="P185" s="5"/>
      <c r="Q185" s="5"/>
      <c r="R185" s="5"/>
      <c r="S185" s="5"/>
      <c r="T185" s="5">
        <v>1</v>
      </c>
      <c r="U185" s="5"/>
      <c r="V185" s="5"/>
      <c r="W185" s="5"/>
      <c r="X185" s="5"/>
      <c r="Y185" s="5"/>
    </row>
    <row r="186" spans="1:25" s="11" customFormat="1" ht="21" customHeight="1" x14ac:dyDescent="0.25">
      <c r="A186" s="124">
        <v>9</v>
      </c>
      <c r="B186" s="48" t="s">
        <v>1136</v>
      </c>
      <c r="C186" s="25" t="s">
        <v>336</v>
      </c>
      <c r="D186" s="48" t="s">
        <v>317</v>
      </c>
      <c r="E186" s="10"/>
      <c r="F186" s="10"/>
      <c r="G186" s="10"/>
      <c r="H186" s="10" t="s">
        <v>1368</v>
      </c>
      <c r="I186" s="10"/>
      <c r="J186" s="10"/>
      <c r="K186" s="10"/>
      <c r="L186" s="9"/>
      <c r="M186" s="10" t="str">
        <f t="shared" si="4"/>
        <v>YES</v>
      </c>
      <c r="N186" s="10" t="str">
        <f t="shared" si="5"/>
        <v>YES</v>
      </c>
      <c r="O186" s="5"/>
      <c r="P186" s="5"/>
      <c r="Q186" s="5"/>
      <c r="R186" s="5"/>
      <c r="S186" s="5"/>
      <c r="T186" s="5">
        <v>1</v>
      </c>
      <c r="U186" s="5"/>
      <c r="V186" s="5"/>
      <c r="W186" s="5"/>
      <c r="X186" s="5"/>
      <c r="Y186" s="5"/>
    </row>
    <row r="187" spans="1:25" s="11" customFormat="1" ht="21" customHeight="1" x14ac:dyDescent="0.25">
      <c r="A187" s="124">
        <v>9</v>
      </c>
      <c r="B187" s="48" t="s">
        <v>1137</v>
      </c>
      <c r="C187" s="25" t="s">
        <v>336</v>
      </c>
      <c r="D187" s="48" t="s">
        <v>604</v>
      </c>
      <c r="E187" s="10"/>
      <c r="F187" s="10" t="s">
        <v>1367</v>
      </c>
      <c r="G187" s="10"/>
      <c r="H187" s="10"/>
      <c r="I187" s="10"/>
      <c r="J187" s="10"/>
      <c r="K187" s="10"/>
      <c r="L187" s="9" t="s">
        <v>1401</v>
      </c>
      <c r="M187" s="10" t="str">
        <f t="shared" si="4"/>
        <v>YES</v>
      </c>
      <c r="N187" s="10" t="str">
        <f t="shared" si="5"/>
        <v>YES</v>
      </c>
      <c r="O187" s="5"/>
      <c r="P187" s="5"/>
      <c r="Q187" s="5"/>
      <c r="R187" s="5"/>
      <c r="S187" s="5"/>
      <c r="T187" s="5">
        <v>1</v>
      </c>
      <c r="U187" s="5"/>
      <c r="V187" s="5"/>
      <c r="W187" s="5"/>
      <c r="X187" s="5"/>
      <c r="Y187" s="5">
        <v>1</v>
      </c>
    </row>
    <row r="188" spans="1:25" s="11" customFormat="1" ht="21" customHeight="1" x14ac:dyDescent="0.25">
      <c r="A188" s="124">
        <v>9</v>
      </c>
      <c r="B188" s="48" t="s">
        <v>1138</v>
      </c>
      <c r="C188" s="25" t="s">
        <v>336</v>
      </c>
      <c r="D188" s="48" t="s">
        <v>637</v>
      </c>
      <c r="E188" s="10"/>
      <c r="F188" s="10"/>
      <c r="G188" s="10"/>
      <c r="H188" s="10"/>
      <c r="I188" s="10"/>
      <c r="J188" s="10"/>
      <c r="K188" s="10"/>
      <c r="L188" s="9"/>
      <c r="M188" s="10" t="str">
        <f t="shared" si="4"/>
        <v/>
      </c>
      <c r="N188" s="10" t="str">
        <f t="shared" si="5"/>
        <v/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s="11" customFormat="1" ht="21" customHeight="1" x14ac:dyDescent="0.25">
      <c r="A189" s="64">
        <v>9</v>
      </c>
      <c r="B189" s="48" t="s">
        <v>1139</v>
      </c>
      <c r="C189" s="25" t="s">
        <v>336</v>
      </c>
      <c r="D189" s="48" t="s">
        <v>670</v>
      </c>
      <c r="E189" s="10"/>
      <c r="F189" s="10"/>
      <c r="G189" s="10"/>
      <c r="H189" s="10"/>
      <c r="I189" s="10"/>
      <c r="J189" s="10"/>
      <c r="K189" s="10"/>
      <c r="L189" s="9"/>
      <c r="M189" s="10" t="str">
        <f t="shared" si="4"/>
        <v/>
      </c>
      <c r="N189" s="10" t="str">
        <f t="shared" si="5"/>
        <v/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s="11" customFormat="1" ht="21" customHeight="1" x14ac:dyDescent="0.25">
      <c r="A190" s="124">
        <v>9</v>
      </c>
      <c r="B190" s="48" t="s">
        <v>1140</v>
      </c>
      <c r="C190" s="25" t="s">
        <v>109</v>
      </c>
      <c r="D190" s="48" t="s">
        <v>493</v>
      </c>
      <c r="E190" s="10"/>
      <c r="F190" s="10"/>
      <c r="G190" s="10"/>
      <c r="H190" s="10"/>
      <c r="I190" s="10"/>
      <c r="J190" s="10" t="s">
        <v>1375</v>
      </c>
      <c r="K190" s="10"/>
      <c r="L190" s="9"/>
      <c r="M190" s="10" t="str">
        <f t="shared" si="4"/>
        <v>YES</v>
      </c>
      <c r="N190" s="10" t="str">
        <f t="shared" si="5"/>
        <v>YES</v>
      </c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</row>
    <row r="191" spans="1:25" s="11" customFormat="1" ht="21" customHeight="1" x14ac:dyDescent="0.25">
      <c r="A191" s="124">
        <v>9</v>
      </c>
      <c r="B191" s="48" t="s">
        <v>1140</v>
      </c>
      <c r="C191" s="25" t="s">
        <v>336</v>
      </c>
      <c r="D191" s="48" t="s">
        <v>523</v>
      </c>
      <c r="E191" s="10"/>
      <c r="F191" s="10"/>
      <c r="G191" s="10"/>
      <c r="H191" s="10"/>
      <c r="I191" s="10"/>
      <c r="J191" s="10"/>
      <c r="K191" s="10"/>
      <c r="L191" s="9" t="s">
        <v>1401</v>
      </c>
      <c r="M191" s="10" t="str">
        <f t="shared" si="4"/>
        <v/>
      </c>
      <c r="N191" s="10" t="str">
        <f t="shared" si="5"/>
        <v/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s="11" customFormat="1" ht="21" customHeight="1" x14ac:dyDescent="0.25">
      <c r="A192" s="124">
        <v>9</v>
      </c>
      <c r="B192" s="48" t="s">
        <v>1140</v>
      </c>
      <c r="C192" s="25" t="s">
        <v>336</v>
      </c>
      <c r="D192" s="48" t="s">
        <v>191</v>
      </c>
      <c r="E192" s="10"/>
      <c r="F192" s="10"/>
      <c r="G192" s="10"/>
      <c r="H192" s="10"/>
      <c r="I192" s="10"/>
      <c r="J192" s="10"/>
      <c r="K192" s="10"/>
      <c r="L192" s="9"/>
      <c r="M192" s="10" t="str">
        <f t="shared" si="4"/>
        <v/>
      </c>
      <c r="N192" s="10" t="str">
        <f t="shared" si="5"/>
        <v/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s="11" customFormat="1" ht="21" customHeight="1" x14ac:dyDescent="0.25">
      <c r="A193" s="124">
        <v>9</v>
      </c>
      <c r="B193" s="48" t="s">
        <v>1141</v>
      </c>
      <c r="C193" s="25" t="s">
        <v>336</v>
      </c>
      <c r="D193" s="48" t="s">
        <v>572</v>
      </c>
      <c r="E193" s="10"/>
      <c r="F193" s="10"/>
      <c r="G193" s="10"/>
      <c r="H193" s="10"/>
      <c r="I193" s="10"/>
      <c r="J193" s="10"/>
      <c r="K193" s="10"/>
      <c r="L193" s="9"/>
      <c r="M193" s="10" t="str">
        <f t="shared" si="4"/>
        <v/>
      </c>
      <c r="N193" s="10" t="str">
        <f t="shared" si="5"/>
        <v/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s="11" customFormat="1" ht="21" customHeight="1" x14ac:dyDescent="0.25">
      <c r="A194" s="124">
        <v>9</v>
      </c>
      <c r="B194" s="48" t="s">
        <v>1142</v>
      </c>
      <c r="C194" s="25" t="s">
        <v>336</v>
      </c>
      <c r="D194" s="48" t="s">
        <v>605</v>
      </c>
      <c r="E194" s="10"/>
      <c r="F194" s="10"/>
      <c r="G194" s="10"/>
      <c r="H194" s="10" t="s">
        <v>1368</v>
      </c>
      <c r="I194" s="10"/>
      <c r="J194" s="10"/>
      <c r="K194" s="10"/>
      <c r="L194" s="9"/>
      <c r="M194" s="10" t="str">
        <f t="shared" ref="M194:M258" si="6">IF(AND(ISBLANK(E194),ISBLANK(F194),ISBLANK(G194),ISBLANK(H194),ISBLANK(I194),ISBLANK(J194)),"","YES")</f>
        <v>YES</v>
      </c>
      <c r="N194" s="10" t="str">
        <f t="shared" si="5"/>
        <v>YES</v>
      </c>
      <c r="O194" s="5"/>
      <c r="P194" s="5"/>
      <c r="Q194" s="5"/>
      <c r="R194" s="5"/>
      <c r="S194" s="5"/>
      <c r="T194" s="5">
        <v>1</v>
      </c>
      <c r="U194" s="5"/>
      <c r="V194" s="5"/>
      <c r="W194" s="5"/>
      <c r="X194" s="5"/>
      <c r="Y194" s="5"/>
    </row>
    <row r="195" spans="1:25" s="11" customFormat="1" ht="21" customHeight="1" x14ac:dyDescent="0.25">
      <c r="A195" s="124">
        <v>9</v>
      </c>
      <c r="B195" s="48" t="s">
        <v>1143</v>
      </c>
      <c r="C195" s="25" t="s">
        <v>336</v>
      </c>
      <c r="D195" s="48" t="s">
        <v>638</v>
      </c>
      <c r="E195" s="10"/>
      <c r="F195" s="10"/>
      <c r="G195" s="10"/>
      <c r="H195" s="10" t="s">
        <v>1368</v>
      </c>
      <c r="I195" s="10"/>
      <c r="J195" s="10"/>
      <c r="K195" s="10"/>
      <c r="L195" s="9"/>
      <c r="M195" s="10" t="str">
        <f t="shared" si="6"/>
        <v>YES</v>
      </c>
      <c r="N195" s="10" t="str">
        <f t="shared" ref="N195:N259" si="7">IF(AND(ISBLANK(E195),ISBLANK(F195),ISBLANK(G195),ISBLANK(H195),ISBLANK(I195),ISBLANK(J195),ISBLANK(K195)),"","YES")</f>
        <v>YES</v>
      </c>
      <c r="O195" s="5"/>
      <c r="P195" s="5">
        <v>1</v>
      </c>
      <c r="Q195" s="5"/>
      <c r="R195" s="5"/>
      <c r="S195" s="5"/>
      <c r="T195" s="5"/>
      <c r="U195" s="5"/>
      <c r="V195" s="5"/>
      <c r="W195" s="5"/>
      <c r="X195" s="5"/>
      <c r="Y195" s="5"/>
    </row>
    <row r="196" spans="1:25" s="11" customFormat="1" ht="21" customHeight="1" x14ac:dyDescent="0.25">
      <c r="A196" s="124">
        <v>10</v>
      </c>
      <c r="B196" s="48" t="s">
        <v>1144</v>
      </c>
      <c r="C196" s="25" t="s">
        <v>170</v>
      </c>
      <c r="D196" s="48" t="s">
        <v>671</v>
      </c>
      <c r="E196" s="10"/>
      <c r="F196" s="10"/>
      <c r="G196" s="10"/>
      <c r="H196" s="10"/>
      <c r="I196" s="10"/>
      <c r="J196" s="10"/>
      <c r="K196" s="10" t="s">
        <v>1367</v>
      </c>
      <c r="L196" s="9" t="s">
        <v>1404</v>
      </c>
      <c r="M196" s="10" t="str">
        <f t="shared" si="6"/>
        <v/>
      </c>
      <c r="N196" s="10" t="str">
        <f t="shared" si="7"/>
        <v>YES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s="11" customFormat="1" ht="21" customHeight="1" x14ac:dyDescent="0.25">
      <c r="A197" s="124">
        <v>10</v>
      </c>
      <c r="B197" s="48" t="s">
        <v>1144</v>
      </c>
      <c r="C197" s="25" t="s">
        <v>336</v>
      </c>
      <c r="D197" s="48" t="s">
        <v>494</v>
      </c>
      <c r="E197" s="10"/>
      <c r="F197" s="10"/>
      <c r="G197" s="10"/>
      <c r="H197" s="10" t="s">
        <v>1368</v>
      </c>
      <c r="I197" s="10"/>
      <c r="J197" s="10"/>
      <c r="K197" s="10"/>
      <c r="L197" s="9"/>
      <c r="M197" s="10" t="str">
        <f t="shared" si="6"/>
        <v>YES</v>
      </c>
      <c r="N197" s="10" t="str">
        <f t="shared" si="7"/>
        <v>YES</v>
      </c>
      <c r="O197" s="5"/>
      <c r="P197" s="5"/>
      <c r="Q197" s="5"/>
      <c r="R197" s="5"/>
      <c r="S197" s="5"/>
      <c r="T197" s="5">
        <v>1</v>
      </c>
      <c r="U197" s="5"/>
      <c r="V197" s="5"/>
      <c r="W197" s="5"/>
      <c r="X197" s="5"/>
      <c r="Y197" s="5"/>
    </row>
    <row r="198" spans="1:25" s="11" customFormat="1" ht="21" customHeight="1" x14ac:dyDescent="0.25">
      <c r="A198" s="124">
        <v>10</v>
      </c>
      <c r="B198" s="48" t="s">
        <v>1145</v>
      </c>
      <c r="C198" s="25" t="s">
        <v>336</v>
      </c>
      <c r="D198" s="48" t="s">
        <v>524</v>
      </c>
      <c r="E198" s="10"/>
      <c r="F198" s="10"/>
      <c r="G198" s="10"/>
      <c r="H198" s="10"/>
      <c r="I198" s="10"/>
      <c r="J198" s="10"/>
      <c r="K198" s="10"/>
      <c r="L198" s="9"/>
      <c r="M198" s="10" t="str">
        <f t="shared" si="6"/>
        <v/>
      </c>
      <c r="N198" s="10" t="str">
        <f t="shared" si="7"/>
        <v/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s="11" customFormat="1" ht="21" customHeight="1" x14ac:dyDescent="0.25">
      <c r="A199" s="124">
        <v>10</v>
      </c>
      <c r="B199" s="48" t="s">
        <v>1146</v>
      </c>
      <c r="C199" s="25" t="s">
        <v>336</v>
      </c>
      <c r="D199" s="48" t="s">
        <v>548</v>
      </c>
      <c r="E199" s="10"/>
      <c r="F199" s="10"/>
      <c r="G199" s="10"/>
      <c r="H199" s="10"/>
      <c r="I199" s="10"/>
      <c r="J199" s="10"/>
      <c r="K199" s="10"/>
      <c r="L199" s="9" t="s">
        <v>1401</v>
      </c>
      <c r="M199" s="10" t="str">
        <f t="shared" si="6"/>
        <v/>
      </c>
      <c r="N199" s="10" t="str">
        <f t="shared" si="7"/>
        <v/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s="11" customFormat="1" ht="21" customHeight="1" x14ac:dyDescent="0.25">
      <c r="A200" s="124">
        <v>10</v>
      </c>
      <c r="B200" s="48" t="s">
        <v>1147</v>
      </c>
      <c r="C200" s="25" t="s">
        <v>336</v>
      </c>
      <c r="D200" s="48" t="s">
        <v>573</v>
      </c>
      <c r="E200" s="10"/>
      <c r="F200" s="10"/>
      <c r="G200" s="10"/>
      <c r="H200" s="10"/>
      <c r="I200" s="10"/>
      <c r="J200" s="10"/>
      <c r="K200" s="10"/>
      <c r="L200" s="9"/>
      <c r="M200" s="10" t="str">
        <f t="shared" si="6"/>
        <v/>
      </c>
      <c r="N200" s="10" t="str">
        <f t="shared" si="7"/>
        <v/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s="11" customFormat="1" ht="21" customHeight="1" x14ac:dyDescent="0.25">
      <c r="A201" s="124">
        <v>10</v>
      </c>
      <c r="B201" s="48" t="s">
        <v>1147</v>
      </c>
      <c r="C201" s="25" t="s">
        <v>336</v>
      </c>
      <c r="D201" s="48" t="s">
        <v>606</v>
      </c>
      <c r="E201" s="10"/>
      <c r="F201" s="10"/>
      <c r="G201" s="10"/>
      <c r="H201" s="10" t="s">
        <v>1368</v>
      </c>
      <c r="I201" s="10"/>
      <c r="J201" s="10"/>
      <c r="K201" s="10"/>
      <c r="L201" s="9"/>
      <c r="M201" s="10" t="str">
        <f t="shared" si="6"/>
        <v>YES</v>
      </c>
      <c r="N201" s="10" t="str">
        <f t="shared" si="7"/>
        <v>YES</v>
      </c>
      <c r="O201" s="5"/>
      <c r="P201" s="5"/>
      <c r="Q201" s="5"/>
      <c r="R201" s="5"/>
      <c r="S201" s="5"/>
      <c r="T201" s="5">
        <v>1</v>
      </c>
      <c r="U201" s="5"/>
      <c r="V201" s="5"/>
      <c r="W201" s="5"/>
      <c r="X201" s="5"/>
      <c r="Y201" s="5"/>
    </row>
    <row r="202" spans="1:25" s="11" customFormat="1" ht="21" customHeight="1" x14ac:dyDescent="0.25">
      <c r="A202" s="124">
        <v>10</v>
      </c>
      <c r="B202" s="48" t="s">
        <v>1147</v>
      </c>
      <c r="C202" s="25" t="s">
        <v>106</v>
      </c>
      <c r="D202" s="48" t="s">
        <v>213</v>
      </c>
      <c r="E202" s="10"/>
      <c r="F202" s="10"/>
      <c r="G202" s="10"/>
      <c r="H202" s="10" t="s">
        <v>1368</v>
      </c>
      <c r="I202" s="10"/>
      <c r="J202" s="10"/>
      <c r="K202" s="10"/>
      <c r="L202" s="9"/>
      <c r="M202" s="10" t="str">
        <f t="shared" si="6"/>
        <v>YES</v>
      </c>
      <c r="N202" s="10" t="str">
        <f t="shared" si="7"/>
        <v>YES</v>
      </c>
      <c r="O202" s="5"/>
      <c r="P202" s="5"/>
      <c r="Q202" s="5"/>
      <c r="R202" s="5"/>
      <c r="S202" s="5"/>
      <c r="T202" s="5">
        <v>1</v>
      </c>
      <c r="U202" s="5"/>
      <c r="V202" s="5"/>
      <c r="W202" s="5"/>
      <c r="X202" s="5"/>
      <c r="Y202" s="5"/>
    </row>
    <row r="203" spans="1:25" s="11" customFormat="1" ht="21" customHeight="1" x14ac:dyDescent="0.25">
      <c r="A203" s="124">
        <v>10</v>
      </c>
      <c r="B203" s="48" t="s">
        <v>1148</v>
      </c>
      <c r="C203" s="25" t="s">
        <v>336</v>
      </c>
      <c r="D203" s="48" t="s">
        <v>639</v>
      </c>
      <c r="E203" s="10"/>
      <c r="F203" s="10"/>
      <c r="G203" s="10"/>
      <c r="H203" s="10"/>
      <c r="I203" s="10"/>
      <c r="J203" s="10"/>
      <c r="K203" s="10"/>
      <c r="L203" s="9" t="s">
        <v>1401</v>
      </c>
      <c r="M203" s="10" t="str">
        <f t="shared" si="6"/>
        <v/>
      </c>
      <c r="N203" s="10" t="str">
        <f t="shared" si="7"/>
        <v/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s="11" customFormat="1" ht="21" customHeight="1" x14ac:dyDescent="0.25">
      <c r="A204" s="124">
        <v>10</v>
      </c>
      <c r="B204" s="48" t="s">
        <v>1150</v>
      </c>
      <c r="C204" s="25" t="s">
        <v>336</v>
      </c>
      <c r="D204" s="48" t="s">
        <v>672</v>
      </c>
      <c r="E204" s="10"/>
      <c r="F204" s="10"/>
      <c r="G204" s="10"/>
      <c r="H204" s="10"/>
      <c r="I204" s="10"/>
      <c r="J204" s="10"/>
      <c r="K204" s="10"/>
      <c r="L204" s="9" t="s">
        <v>1401</v>
      </c>
      <c r="M204" s="10" t="str">
        <f t="shared" si="6"/>
        <v/>
      </c>
      <c r="N204" s="10" t="str">
        <f t="shared" si="7"/>
        <v/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s="11" customFormat="1" ht="21" customHeight="1" x14ac:dyDescent="0.25">
      <c r="A205" s="124">
        <v>10</v>
      </c>
      <c r="B205" s="48" t="s">
        <v>1149</v>
      </c>
      <c r="C205" s="25" t="s">
        <v>336</v>
      </c>
      <c r="D205" s="48" t="s">
        <v>495</v>
      </c>
      <c r="E205" s="10"/>
      <c r="F205" s="10"/>
      <c r="G205" s="10"/>
      <c r="H205" s="10"/>
      <c r="I205" s="10"/>
      <c r="J205" s="10"/>
      <c r="K205" s="10"/>
      <c r="L205" s="9"/>
      <c r="M205" s="10" t="str">
        <f t="shared" si="6"/>
        <v/>
      </c>
      <c r="N205" s="10" t="str">
        <f t="shared" si="7"/>
        <v/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s="11" customFormat="1" ht="21" customHeight="1" x14ac:dyDescent="0.25">
      <c r="A206" s="124">
        <v>10</v>
      </c>
      <c r="B206" s="48" t="s">
        <v>1151</v>
      </c>
      <c r="C206" s="25" t="s">
        <v>336</v>
      </c>
      <c r="D206" s="48" t="s">
        <v>525</v>
      </c>
      <c r="E206" s="10"/>
      <c r="F206" s="10"/>
      <c r="G206" s="10"/>
      <c r="H206" s="10"/>
      <c r="I206" s="10"/>
      <c r="J206" s="10"/>
      <c r="K206" s="10"/>
      <c r="L206" s="9"/>
      <c r="M206" s="10" t="str">
        <f t="shared" si="6"/>
        <v/>
      </c>
      <c r="N206" s="10" t="str">
        <f t="shared" si="7"/>
        <v/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s="11" customFormat="1" ht="21" customHeight="1" x14ac:dyDescent="0.25">
      <c r="A207" s="124">
        <v>10</v>
      </c>
      <c r="B207" s="48" t="s">
        <v>1151</v>
      </c>
      <c r="C207" s="25" t="s">
        <v>123</v>
      </c>
      <c r="D207" s="48" t="s">
        <v>574</v>
      </c>
      <c r="E207" s="10"/>
      <c r="F207" s="10"/>
      <c r="G207" s="10"/>
      <c r="H207" s="10"/>
      <c r="I207" s="10"/>
      <c r="J207" s="10"/>
      <c r="K207" s="10"/>
      <c r="L207" s="9"/>
      <c r="M207" s="10" t="str">
        <f t="shared" si="6"/>
        <v/>
      </c>
      <c r="N207" s="10" t="str">
        <f t="shared" si="7"/>
        <v/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s="11" customFormat="1" ht="21" customHeight="1" x14ac:dyDescent="0.25">
      <c r="A208" s="124">
        <v>10</v>
      </c>
      <c r="B208" s="48" t="s">
        <v>1151</v>
      </c>
      <c r="C208" s="25" t="s">
        <v>336</v>
      </c>
      <c r="D208" s="48" t="s">
        <v>246</v>
      </c>
      <c r="E208" s="10"/>
      <c r="F208" s="10"/>
      <c r="G208" s="10"/>
      <c r="H208" s="10" t="s">
        <v>1368</v>
      </c>
      <c r="I208" s="10"/>
      <c r="J208" s="10"/>
      <c r="K208" s="10"/>
      <c r="L208" s="9"/>
      <c r="M208" s="10" t="str">
        <f t="shared" si="6"/>
        <v>YES</v>
      </c>
      <c r="N208" s="10" t="str">
        <f t="shared" si="7"/>
        <v>YES</v>
      </c>
      <c r="O208" s="5"/>
      <c r="P208" s="5"/>
      <c r="Q208" s="5"/>
      <c r="R208" s="5"/>
      <c r="S208" s="5"/>
      <c r="T208" s="5">
        <v>1</v>
      </c>
      <c r="U208" s="5"/>
      <c r="V208" s="5"/>
      <c r="W208" s="5"/>
      <c r="X208" s="5"/>
      <c r="Y208" s="5"/>
    </row>
    <row r="209" spans="1:25" s="11" customFormat="1" ht="21" customHeight="1" x14ac:dyDescent="0.25">
      <c r="A209" s="124">
        <v>10</v>
      </c>
      <c r="B209" s="48" t="s">
        <v>1152</v>
      </c>
      <c r="C209" s="25" t="s">
        <v>336</v>
      </c>
      <c r="D209" s="48" t="s">
        <v>607</v>
      </c>
      <c r="E209" s="10"/>
      <c r="F209" s="10"/>
      <c r="G209" s="10"/>
      <c r="H209" s="10" t="s">
        <v>1368</v>
      </c>
      <c r="I209" s="10"/>
      <c r="J209" s="10"/>
      <c r="K209" s="10"/>
      <c r="L209" s="9"/>
      <c r="M209" s="10" t="str">
        <f t="shared" si="6"/>
        <v>YES</v>
      </c>
      <c r="N209" s="10" t="str">
        <f t="shared" si="7"/>
        <v>YES</v>
      </c>
      <c r="O209" s="5"/>
      <c r="P209" s="5"/>
      <c r="Q209" s="5">
        <v>1</v>
      </c>
      <c r="R209" s="5"/>
      <c r="S209" s="5"/>
      <c r="T209" s="5"/>
      <c r="U209" s="5"/>
      <c r="V209" s="5"/>
      <c r="W209" s="5"/>
      <c r="X209" s="5"/>
      <c r="Y209" s="5"/>
    </row>
    <row r="210" spans="1:25" s="11" customFormat="1" ht="21" customHeight="1" x14ac:dyDescent="0.25">
      <c r="A210" s="124">
        <v>10</v>
      </c>
      <c r="B210" s="48" t="s">
        <v>1153</v>
      </c>
      <c r="C210" s="25" t="s">
        <v>336</v>
      </c>
      <c r="D210" s="48" t="s">
        <v>640</v>
      </c>
      <c r="E210" s="10"/>
      <c r="F210" s="10"/>
      <c r="G210" s="10"/>
      <c r="H210" s="10"/>
      <c r="I210" s="10"/>
      <c r="J210" s="10"/>
      <c r="K210" s="10"/>
      <c r="L210" s="9" t="s">
        <v>1401</v>
      </c>
      <c r="M210" s="10" t="str">
        <f t="shared" si="6"/>
        <v/>
      </c>
      <c r="N210" s="10" t="str">
        <f t="shared" si="7"/>
        <v/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s="11" customFormat="1" ht="21" customHeight="1" x14ac:dyDescent="0.25">
      <c r="A211" s="124">
        <v>10</v>
      </c>
      <c r="B211" s="48" t="s">
        <v>1154</v>
      </c>
      <c r="C211" s="25" t="s">
        <v>336</v>
      </c>
      <c r="D211" s="48" t="s">
        <v>496</v>
      </c>
      <c r="E211" s="10"/>
      <c r="F211" s="10"/>
      <c r="G211" s="10"/>
      <c r="H211" s="10" t="s">
        <v>1368</v>
      </c>
      <c r="I211" s="10"/>
      <c r="J211" s="10"/>
      <c r="K211" s="10"/>
      <c r="L211" s="9"/>
      <c r="M211" s="10" t="str">
        <f t="shared" si="6"/>
        <v>YES</v>
      </c>
      <c r="N211" s="10" t="str">
        <f t="shared" si="7"/>
        <v>YES</v>
      </c>
      <c r="O211" s="5"/>
      <c r="P211" s="5"/>
      <c r="Q211" s="5">
        <v>1</v>
      </c>
      <c r="R211" s="5"/>
      <c r="S211" s="5"/>
      <c r="T211" s="5"/>
      <c r="U211" s="5"/>
      <c r="V211" s="5"/>
      <c r="W211" s="5"/>
      <c r="X211" s="5"/>
      <c r="Y211" s="5"/>
    </row>
    <row r="212" spans="1:25" s="11" customFormat="1" ht="21" customHeight="1" x14ac:dyDescent="0.25">
      <c r="A212" s="124">
        <v>10</v>
      </c>
      <c r="B212" s="48" t="s">
        <v>1155</v>
      </c>
      <c r="C212" s="25" t="s">
        <v>76</v>
      </c>
      <c r="D212" s="48" t="s">
        <v>526</v>
      </c>
      <c r="E212" s="10"/>
      <c r="F212" s="10"/>
      <c r="G212" s="10"/>
      <c r="H212" s="10"/>
      <c r="I212" s="10" t="s">
        <v>1368</v>
      </c>
      <c r="J212" s="10"/>
      <c r="K212" s="10"/>
      <c r="L212" s="9"/>
      <c r="M212" s="10" t="str">
        <f t="shared" si="6"/>
        <v>YES</v>
      </c>
      <c r="N212" s="10" t="str">
        <f t="shared" si="7"/>
        <v>YES</v>
      </c>
      <c r="O212" s="5"/>
      <c r="P212" s="5"/>
      <c r="Q212" s="5"/>
      <c r="R212" s="5"/>
      <c r="S212" s="5"/>
      <c r="T212" s="5">
        <v>1</v>
      </c>
      <c r="U212" s="5"/>
      <c r="V212" s="5"/>
      <c r="W212" s="5"/>
      <c r="X212" s="5"/>
      <c r="Y212" s="5"/>
    </row>
    <row r="213" spans="1:25" s="11" customFormat="1" ht="21" customHeight="1" x14ac:dyDescent="0.25">
      <c r="A213" s="124">
        <v>10</v>
      </c>
      <c r="B213" s="48" t="s">
        <v>1155</v>
      </c>
      <c r="C213" s="25" t="s">
        <v>336</v>
      </c>
      <c r="D213" s="48" t="s">
        <v>549</v>
      </c>
      <c r="E213" s="10"/>
      <c r="F213" s="10" t="s">
        <v>1367</v>
      </c>
      <c r="G213" s="10"/>
      <c r="H213" s="10" t="s">
        <v>1368</v>
      </c>
      <c r="I213" s="10"/>
      <c r="J213" s="10"/>
      <c r="K213" s="10"/>
      <c r="L213" s="9"/>
      <c r="M213" s="10" t="str">
        <f t="shared" si="6"/>
        <v>YES</v>
      </c>
      <c r="N213" s="10" t="str">
        <f t="shared" si="7"/>
        <v>YES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>
        <v>1</v>
      </c>
    </row>
    <row r="214" spans="1:25" s="11" customFormat="1" ht="21" customHeight="1" x14ac:dyDescent="0.25">
      <c r="A214" s="124">
        <v>10</v>
      </c>
      <c r="B214" s="48" t="s">
        <v>1156</v>
      </c>
      <c r="C214" s="25" t="s">
        <v>336</v>
      </c>
      <c r="D214" s="48" t="s">
        <v>575</v>
      </c>
      <c r="E214" s="10"/>
      <c r="F214" s="10"/>
      <c r="G214" s="10"/>
      <c r="H214" s="10" t="s">
        <v>1366</v>
      </c>
      <c r="I214" s="10"/>
      <c r="J214" s="10"/>
      <c r="K214" s="10"/>
      <c r="L214" s="9"/>
      <c r="M214" s="10" t="str">
        <f t="shared" si="6"/>
        <v>YES</v>
      </c>
      <c r="N214" s="10" t="str">
        <f t="shared" si="7"/>
        <v>YES</v>
      </c>
      <c r="O214" s="5"/>
      <c r="P214" s="5">
        <v>1</v>
      </c>
      <c r="Q214" s="5">
        <v>1</v>
      </c>
      <c r="R214" s="5">
        <v>1</v>
      </c>
      <c r="S214" s="5">
        <v>1</v>
      </c>
      <c r="T214" s="5"/>
      <c r="U214" s="5"/>
      <c r="V214" s="5"/>
      <c r="W214" s="5">
        <v>1</v>
      </c>
      <c r="X214" s="5"/>
      <c r="Y214" s="5"/>
    </row>
    <row r="215" spans="1:25" s="11" customFormat="1" ht="21" customHeight="1" x14ac:dyDescent="0.25">
      <c r="A215" s="124">
        <v>10</v>
      </c>
      <c r="B215" s="48" t="s">
        <v>1157</v>
      </c>
      <c r="C215" s="25" t="s">
        <v>336</v>
      </c>
      <c r="D215" s="48" t="s">
        <v>608</v>
      </c>
      <c r="E215" s="10"/>
      <c r="F215" s="10"/>
      <c r="G215" s="10"/>
      <c r="H215" s="10"/>
      <c r="I215" s="10"/>
      <c r="J215" s="10"/>
      <c r="K215" s="10"/>
      <c r="L215" s="9"/>
      <c r="M215" s="10" t="str">
        <f t="shared" si="6"/>
        <v/>
      </c>
      <c r="N215" s="10" t="str">
        <f t="shared" si="7"/>
        <v/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s="11" customFormat="1" ht="21" customHeight="1" x14ac:dyDescent="0.25">
      <c r="A216" s="64">
        <v>10</v>
      </c>
      <c r="B216" s="48" t="s">
        <v>325</v>
      </c>
      <c r="C216" s="25" t="s">
        <v>336</v>
      </c>
      <c r="D216" s="48" t="s">
        <v>329</v>
      </c>
      <c r="E216" s="10"/>
      <c r="F216" s="10"/>
      <c r="G216" s="10"/>
      <c r="H216" s="10" t="s">
        <v>1368</v>
      </c>
      <c r="I216" s="10" t="s">
        <v>1368</v>
      </c>
      <c r="J216" s="10"/>
      <c r="K216" s="10"/>
      <c r="L216" s="9"/>
      <c r="M216" s="10" t="str">
        <f t="shared" si="6"/>
        <v>YES</v>
      </c>
      <c r="N216" s="10" t="str">
        <f t="shared" si="7"/>
        <v>YES</v>
      </c>
      <c r="O216" s="5"/>
      <c r="P216" s="5">
        <v>1</v>
      </c>
      <c r="Q216" s="5">
        <v>1</v>
      </c>
      <c r="R216" s="5">
        <v>1</v>
      </c>
      <c r="S216" s="5">
        <v>1</v>
      </c>
      <c r="T216" s="5"/>
      <c r="U216" s="5"/>
      <c r="V216" s="5"/>
      <c r="W216" s="5">
        <v>1</v>
      </c>
      <c r="X216" s="5"/>
      <c r="Y216" s="5"/>
    </row>
    <row r="217" spans="1:25" s="11" customFormat="1" ht="21" customHeight="1" x14ac:dyDescent="0.25">
      <c r="A217" s="124">
        <v>11</v>
      </c>
      <c r="B217" s="48" t="s">
        <v>1158</v>
      </c>
      <c r="C217" s="25" t="s">
        <v>173</v>
      </c>
      <c r="D217" s="48" t="s">
        <v>641</v>
      </c>
      <c r="E217" s="10"/>
      <c r="F217" s="10"/>
      <c r="G217" s="10"/>
      <c r="H217" s="10" t="s">
        <v>1366</v>
      </c>
      <c r="I217" s="10"/>
      <c r="J217" s="10"/>
      <c r="K217" s="10"/>
      <c r="L217" s="9"/>
      <c r="M217" s="10" t="str">
        <f t="shared" si="6"/>
        <v>YES</v>
      </c>
      <c r="N217" s="10" t="str">
        <f t="shared" si="7"/>
        <v>YES</v>
      </c>
      <c r="O217" s="5"/>
      <c r="P217" s="5"/>
      <c r="Q217" s="5"/>
      <c r="R217" s="5"/>
      <c r="S217" s="5"/>
      <c r="T217" s="5">
        <v>1</v>
      </c>
      <c r="U217" s="5"/>
      <c r="V217" s="5"/>
      <c r="W217" s="5"/>
      <c r="X217" s="5"/>
      <c r="Y217" s="5"/>
    </row>
    <row r="218" spans="1:25" s="11" customFormat="1" ht="21" customHeight="1" x14ac:dyDescent="0.25">
      <c r="A218" s="124">
        <v>11</v>
      </c>
      <c r="B218" s="48" t="s">
        <v>1158</v>
      </c>
      <c r="C218" s="25" t="s">
        <v>336</v>
      </c>
      <c r="D218" s="48" t="s">
        <v>497</v>
      </c>
      <c r="E218" s="10"/>
      <c r="F218" s="10"/>
      <c r="G218" s="10"/>
      <c r="H218" s="10" t="s">
        <v>1368</v>
      </c>
      <c r="I218" s="10"/>
      <c r="J218" s="10"/>
      <c r="K218" s="10"/>
      <c r="L218" s="9"/>
      <c r="M218" s="10" t="str">
        <f t="shared" si="6"/>
        <v>YES</v>
      </c>
      <c r="N218" s="10" t="str">
        <f t="shared" si="7"/>
        <v>YES</v>
      </c>
      <c r="O218" s="5"/>
      <c r="P218" s="5"/>
      <c r="Q218" s="5"/>
      <c r="R218" s="5"/>
      <c r="S218" s="5"/>
      <c r="T218" s="5">
        <v>1</v>
      </c>
      <c r="U218" s="5"/>
      <c r="V218" s="5"/>
      <c r="W218" s="5"/>
      <c r="X218" s="5"/>
      <c r="Y218" s="5"/>
    </row>
    <row r="219" spans="1:25" s="11" customFormat="1" ht="21" customHeight="1" x14ac:dyDescent="0.25">
      <c r="A219" s="124">
        <v>11</v>
      </c>
      <c r="B219" s="48" t="s">
        <v>1158</v>
      </c>
      <c r="C219" s="25" t="s">
        <v>336</v>
      </c>
      <c r="D219" s="48" t="s">
        <v>282</v>
      </c>
      <c r="E219" s="10"/>
      <c r="F219" s="10"/>
      <c r="G219" s="10"/>
      <c r="H219" s="10" t="s">
        <v>1368</v>
      </c>
      <c r="I219" s="10"/>
      <c r="J219" s="10"/>
      <c r="K219" s="10"/>
      <c r="L219" s="9"/>
      <c r="M219" s="10" t="str">
        <f t="shared" si="6"/>
        <v>YES</v>
      </c>
      <c r="N219" s="10" t="str">
        <f t="shared" si="7"/>
        <v>YES</v>
      </c>
      <c r="O219" s="5"/>
      <c r="P219" s="5"/>
      <c r="Q219" s="5"/>
      <c r="R219" s="5"/>
      <c r="S219" s="5"/>
      <c r="T219" s="5">
        <v>1</v>
      </c>
      <c r="U219" s="5"/>
      <c r="V219" s="5"/>
      <c r="W219" s="5"/>
      <c r="X219" s="5"/>
      <c r="Y219" s="5"/>
    </row>
    <row r="220" spans="1:25" s="11" customFormat="1" ht="21" customHeight="1" x14ac:dyDescent="0.25">
      <c r="A220" s="124">
        <v>11</v>
      </c>
      <c r="B220" s="48" t="s">
        <v>1159</v>
      </c>
      <c r="C220" s="25" t="s">
        <v>336</v>
      </c>
      <c r="D220" s="48" t="s">
        <v>527</v>
      </c>
      <c r="E220" s="10"/>
      <c r="F220" s="10"/>
      <c r="G220" s="10"/>
      <c r="H220" s="10"/>
      <c r="I220" s="10"/>
      <c r="J220" s="10"/>
      <c r="K220" s="10"/>
      <c r="L220" s="9"/>
      <c r="M220" s="10" t="str">
        <f t="shared" si="6"/>
        <v/>
      </c>
      <c r="N220" s="10" t="str">
        <f t="shared" si="7"/>
        <v/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s="11" customFormat="1" ht="21" customHeight="1" x14ac:dyDescent="0.25">
      <c r="A221" s="124">
        <v>11</v>
      </c>
      <c r="B221" s="48" t="s">
        <v>1160</v>
      </c>
      <c r="C221" s="25" t="s">
        <v>336</v>
      </c>
      <c r="D221" s="48" t="s">
        <v>576</v>
      </c>
      <c r="E221" s="10"/>
      <c r="F221" s="10"/>
      <c r="G221" s="10"/>
      <c r="H221" s="10"/>
      <c r="I221" s="10"/>
      <c r="J221" s="10"/>
      <c r="K221" s="10"/>
      <c r="L221" s="9"/>
      <c r="M221" s="10" t="str">
        <f t="shared" si="6"/>
        <v/>
      </c>
      <c r="N221" s="10" t="str">
        <f t="shared" si="7"/>
        <v/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s="11" customFormat="1" ht="21" customHeight="1" x14ac:dyDescent="0.25">
      <c r="A222" s="124">
        <v>11</v>
      </c>
      <c r="B222" s="48" t="s">
        <v>1162</v>
      </c>
      <c r="C222" s="25" t="s">
        <v>336</v>
      </c>
      <c r="D222" s="48" t="s">
        <v>609</v>
      </c>
      <c r="E222" s="10"/>
      <c r="F222" s="10"/>
      <c r="G222" s="10"/>
      <c r="H222" s="10"/>
      <c r="I222" s="10"/>
      <c r="J222" s="10"/>
      <c r="K222" s="10"/>
      <c r="L222" s="9"/>
      <c r="M222" s="10" t="str">
        <f t="shared" si="6"/>
        <v/>
      </c>
      <c r="N222" s="10" t="str">
        <f t="shared" si="7"/>
        <v/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s="11" customFormat="1" ht="21" customHeight="1" x14ac:dyDescent="0.25">
      <c r="A223" s="64">
        <v>11</v>
      </c>
      <c r="B223" s="48" t="s">
        <v>1161</v>
      </c>
      <c r="C223" s="25" t="s">
        <v>336</v>
      </c>
      <c r="D223" s="48" t="s">
        <v>642</v>
      </c>
      <c r="E223" s="10"/>
      <c r="F223" s="10"/>
      <c r="G223" s="10"/>
      <c r="H223" s="10"/>
      <c r="I223" s="10"/>
      <c r="J223" s="10"/>
      <c r="K223" s="10"/>
      <c r="L223" s="9"/>
      <c r="M223" s="10" t="str">
        <f t="shared" si="6"/>
        <v/>
      </c>
      <c r="N223" s="10" t="str">
        <f t="shared" si="7"/>
        <v/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s="11" customFormat="1" ht="21" customHeight="1" x14ac:dyDescent="0.25">
      <c r="A224" s="124">
        <v>11</v>
      </c>
      <c r="B224" s="48" t="s">
        <v>1161</v>
      </c>
      <c r="C224" s="25" t="s">
        <v>336</v>
      </c>
      <c r="D224" s="48" t="s">
        <v>498</v>
      </c>
      <c r="E224" s="10"/>
      <c r="F224" s="10"/>
      <c r="G224" s="10"/>
      <c r="H224" s="10" t="s">
        <v>1368</v>
      </c>
      <c r="I224" s="10"/>
      <c r="J224" s="10"/>
      <c r="K224" s="10"/>
      <c r="L224" s="9"/>
      <c r="M224" s="10" t="str">
        <f t="shared" si="6"/>
        <v>YES</v>
      </c>
      <c r="N224" s="10" t="str">
        <f t="shared" si="7"/>
        <v>YES</v>
      </c>
      <c r="O224" s="5"/>
      <c r="P224" s="5"/>
      <c r="Q224" s="5"/>
      <c r="R224" s="5"/>
      <c r="S224" s="5"/>
      <c r="T224" s="5">
        <v>1</v>
      </c>
      <c r="U224" s="5"/>
      <c r="V224" s="5"/>
      <c r="W224" s="5"/>
      <c r="X224" s="5"/>
      <c r="Y224" s="5"/>
    </row>
    <row r="225" spans="1:25" s="11" customFormat="1" ht="21" customHeight="1" x14ac:dyDescent="0.25">
      <c r="A225" s="124">
        <v>11</v>
      </c>
      <c r="B225" s="48" t="s">
        <v>1161</v>
      </c>
      <c r="C225" s="25" t="s">
        <v>160</v>
      </c>
      <c r="D225" s="48" t="s">
        <v>318</v>
      </c>
      <c r="E225" s="10"/>
      <c r="F225" s="10"/>
      <c r="G225" s="10"/>
      <c r="H225" s="10" t="s">
        <v>1368</v>
      </c>
      <c r="I225" s="10"/>
      <c r="J225" s="10"/>
      <c r="K225" s="10"/>
      <c r="L225" s="9"/>
      <c r="M225" s="10" t="str">
        <f t="shared" si="6"/>
        <v>YES</v>
      </c>
      <c r="N225" s="10" t="str">
        <f t="shared" si="7"/>
        <v>YES</v>
      </c>
      <c r="O225" s="5"/>
      <c r="P225" s="5"/>
      <c r="Q225" s="5"/>
      <c r="R225" s="5"/>
      <c r="S225" s="5"/>
      <c r="T225" s="5">
        <v>1</v>
      </c>
      <c r="U225" s="5"/>
      <c r="V225" s="5"/>
      <c r="W225" s="5"/>
      <c r="X225" s="5"/>
      <c r="Y225" s="5"/>
    </row>
    <row r="226" spans="1:25" s="11" customFormat="1" ht="21" customHeight="1" x14ac:dyDescent="0.25">
      <c r="A226" s="124">
        <v>11</v>
      </c>
      <c r="B226" s="48" t="s">
        <v>1163</v>
      </c>
      <c r="C226" s="25" t="s">
        <v>336</v>
      </c>
      <c r="D226" s="48" t="s">
        <v>528</v>
      </c>
      <c r="E226" s="10"/>
      <c r="F226" s="10"/>
      <c r="G226" s="10"/>
      <c r="H226" s="10"/>
      <c r="I226" s="10"/>
      <c r="J226" s="10"/>
      <c r="K226" s="10"/>
      <c r="L226" s="9"/>
      <c r="M226" s="10" t="str">
        <f t="shared" si="6"/>
        <v/>
      </c>
      <c r="N226" s="10" t="str">
        <f t="shared" si="7"/>
        <v/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s="11" customFormat="1" ht="21" customHeight="1" x14ac:dyDescent="0.25">
      <c r="A227" s="124">
        <v>11</v>
      </c>
      <c r="B227" s="48" t="s">
        <v>1164</v>
      </c>
      <c r="C227" s="25" t="s">
        <v>336</v>
      </c>
      <c r="D227" s="48" t="s">
        <v>550</v>
      </c>
      <c r="E227" s="10"/>
      <c r="F227" s="10"/>
      <c r="G227" s="10"/>
      <c r="H227" s="10" t="s">
        <v>1368</v>
      </c>
      <c r="I227" s="10"/>
      <c r="J227" s="10"/>
      <c r="K227" s="10"/>
      <c r="L227" s="9"/>
      <c r="M227" s="10" t="str">
        <f t="shared" si="6"/>
        <v>YES</v>
      </c>
      <c r="N227" s="10" t="str">
        <f t="shared" si="7"/>
        <v>YES</v>
      </c>
      <c r="O227" s="5"/>
      <c r="P227" s="5"/>
      <c r="Q227" s="5"/>
      <c r="R227" s="5"/>
      <c r="S227" s="5"/>
      <c r="T227" s="5">
        <v>1</v>
      </c>
      <c r="U227" s="5"/>
      <c r="V227" s="5"/>
      <c r="W227" s="5"/>
      <c r="X227" s="5"/>
      <c r="Y227" s="5"/>
    </row>
    <row r="228" spans="1:25" s="11" customFormat="1" ht="21" customHeight="1" x14ac:dyDescent="0.25">
      <c r="A228" s="124">
        <v>11</v>
      </c>
      <c r="B228" s="48" t="s">
        <v>1165</v>
      </c>
      <c r="C228" s="25" t="s">
        <v>336</v>
      </c>
      <c r="D228" s="48" t="s">
        <v>577</v>
      </c>
      <c r="E228" s="10"/>
      <c r="F228" s="10"/>
      <c r="G228" s="10"/>
      <c r="H228" s="10"/>
      <c r="I228" s="10"/>
      <c r="J228" s="10"/>
      <c r="K228" s="10"/>
      <c r="L228" s="9" t="s">
        <v>1401</v>
      </c>
      <c r="M228" s="10" t="str">
        <f t="shared" si="6"/>
        <v/>
      </c>
      <c r="N228" s="10" t="str">
        <f t="shared" si="7"/>
        <v/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s="11" customFormat="1" ht="21" customHeight="1" x14ac:dyDescent="0.25">
      <c r="A229" s="124">
        <v>11</v>
      </c>
      <c r="B229" s="48" t="s">
        <v>1166</v>
      </c>
      <c r="C229" s="25" t="s">
        <v>336</v>
      </c>
      <c r="D229" s="48" t="s">
        <v>610</v>
      </c>
      <c r="E229" s="10"/>
      <c r="F229" s="10"/>
      <c r="G229" s="10"/>
      <c r="H229" s="10"/>
      <c r="I229" s="10"/>
      <c r="J229" s="10"/>
      <c r="K229" s="10"/>
      <c r="L229" s="9"/>
      <c r="M229" s="10" t="str">
        <f t="shared" si="6"/>
        <v/>
      </c>
      <c r="N229" s="10" t="str">
        <f t="shared" si="7"/>
        <v/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s="11" customFormat="1" ht="21" customHeight="1" x14ac:dyDescent="0.25">
      <c r="A230" s="124">
        <v>11</v>
      </c>
      <c r="B230" s="48" t="s">
        <v>1166</v>
      </c>
      <c r="C230" s="25" t="s">
        <v>143</v>
      </c>
      <c r="D230" s="48" t="s">
        <v>643</v>
      </c>
      <c r="E230" s="10"/>
      <c r="F230" s="10"/>
      <c r="G230" s="10"/>
      <c r="H230" s="10"/>
      <c r="I230" s="10"/>
      <c r="J230" s="10"/>
      <c r="K230" s="10"/>
      <c r="L230" s="9"/>
      <c r="M230" s="10" t="str">
        <f t="shared" si="6"/>
        <v/>
      </c>
      <c r="N230" s="10" t="str">
        <f t="shared" si="7"/>
        <v/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s="11" customFormat="1" ht="21" customHeight="1" x14ac:dyDescent="0.25">
      <c r="A231" s="124">
        <v>11</v>
      </c>
      <c r="B231" s="48" t="s">
        <v>1166</v>
      </c>
      <c r="C231" s="25" t="s">
        <v>336</v>
      </c>
      <c r="D231" s="48" t="s">
        <v>703</v>
      </c>
      <c r="E231" s="10"/>
      <c r="F231" s="10"/>
      <c r="G231" s="10"/>
      <c r="H231" s="10" t="s">
        <v>1368</v>
      </c>
      <c r="I231" s="10"/>
      <c r="J231" s="10"/>
      <c r="K231" s="10"/>
      <c r="L231" s="9" t="s">
        <v>1401</v>
      </c>
      <c r="M231" s="10" t="str">
        <f t="shared" si="6"/>
        <v>YES</v>
      </c>
      <c r="N231" s="10" t="str">
        <f t="shared" si="7"/>
        <v>YES</v>
      </c>
      <c r="O231" s="5"/>
      <c r="P231" s="5"/>
      <c r="Q231" s="5"/>
      <c r="R231" s="5"/>
      <c r="S231" s="5"/>
      <c r="T231" s="5">
        <v>1</v>
      </c>
      <c r="U231" s="5"/>
      <c r="V231" s="5"/>
      <c r="W231" s="5"/>
      <c r="X231" s="5"/>
      <c r="Y231" s="5"/>
    </row>
    <row r="232" spans="1:25" s="11" customFormat="1" ht="21" customHeight="1" x14ac:dyDescent="0.25">
      <c r="A232" s="124">
        <v>11</v>
      </c>
      <c r="B232" s="48" t="s">
        <v>1167</v>
      </c>
      <c r="C232" s="25" t="s">
        <v>336</v>
      </c>
      <c r="D232" s="48" t="s">
        <v>499</v>
      </c>
      <c r="E232" s="10"/>
      <c r="F232" s="10"/>
      <c r="G232" s="10"/>
      <c r="H232" s="10"/>
      <c r="I232" s="10"/>
      <c r="J232" s="10"/>
      <c r="K232" s="10"/>
      <c r="L232" s="9" t="s">
        <v>1401</v>
      </c>
      <c r="M232" s="10" t="str">
        <f t="shared" si="6"/>
        <v/>
      </c>
      <c r="N232" s="10" t="str">
        <f t="shared" si="7"/>
        <v/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s="11" customFormat="1" ht="21" customHeight="1" x14ac:dyDescent="0.25">
      <c r="A233" s="124">
        <v>11</v>
      </c>
      <c r="B233" s="48" t="s">
        <v>1168</v>
      </c>
      <c r="C233" s="25" t="s">
        <v>336</v>
      </c>
      <c r="D233" s="48" t="s">
        <v>529</v>
      </c>
      <c r="E233" s="10"/>
      <c r="F233" s="10"/>
      <c r="G233" s="10"/>
      <c r="H233" s="10"/>
      <c r="I233" s="10"/>
      <c r="J233" s="10"/>
      <c r="K233" s="10"/>
      <c r="L233" s="9" t="s">
        <v>1401</v>
      </c>
      <c r="M233" s="10" t="str">
        <f t="shared" si="6"/>
        <v/>
      </c>
      <c r="N233" s="10" t="str">
        <f t="shared" si="7"/>
        <v/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s="11" customFormat="1" ht="21" customHeight="1" x14ac:dyDescent="0.25">
      <c r="A234" s="124">
        <v>11</v>
      </c>
      <c r="B234" s="48" t="s">
        <v>1169</v>
      </c>
      <c r="C234" s="25" t="s">
        <v>336</v>
      </c>
      <c r="D234" s="48" t="s">
        <v>578</v>
      </c>
      <c r="E234" s="10"/>
      <c r="F234" s="10"/>
      <c r="G234" s="10"/>
      <c r="H234" s="10"/>
      <c r="I234" s="10"/>
      <c r="J234" s="10"/>
      <c r="K234" s="10"/>
      <c r="L234" s="9"/>
      <c r="M234" s="10" t="str">
        <f t="shared" si="6"/>
        <v/>
      </c>
      <c r="N234" s="10" t="str">
        <f t="shared" si="7"/>
        <v/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s="11" customFormat="1" ht="21" customHeight="1" x14ac:dyDescent="0.25">
      <c r="A235" s="124">
        <v>11</v>
      </c>
      <c r="B235" s="48" t="s">
        <v>1170</v>
      </c>
      <c r="C235" s="25" t="s">
        <v>81</v>
      </c>
      <c r="D235" s="48" t="s">
        <v>611</v>
      </c>
      <c r="E235" s="10"/>
      <c r="F235" s="10"/>
      <c r="G235" s="10"/>
      <c r="H235" s="10"/>
      <c r="I235" s="10"/>
      <c r="J235" s="10" t="s">
        <v>1375</v>
      </c>
      <c r="K235" s="10"/>
      <c r="L235" s="9"/>
      <c r="M235" s="10" t="str">
        <f t="shared" si="6"/>
        <v>YES</v>
      </c>
      <c r="N235" s="10" t="str">
        <f t="shared" si="7"/>
        <v>YES</v>
      </c>
      <c r="O235" s="5"/>
      <c r="P235" s="5"/>
      <c r="Q235" s="5"/>
      <c r="R235" s="5"/>
      <c r="S235" s="5"/>
      <c r="T235" s="5"/>
      <c r="U235" s="5"/>
      <c r="V235" s="5">
        <v>1</v>
      </c>
      <c r="W235" s="5"/>
      <c r="X235" s="5"/>
      <c r="Y235" s="5"/>
    </row>
    <row r="236" spans="1:25" s="11" customFormat="1" ht="21" customHeight="1" x14ac:dyDescent="0.25">
      <c r="A236" s="124">
        <v>11</v>
      </c>
      <c r="B236" s="48" t="s">
        <v>1170</v>
      </c>
      <c r="C236" s="25" t="s">
        <v>336</v>
      </c>
      <c r="D236" s="48" t="s">
        <v>644</v>
      </c>
      <c r="E236" s="10"/>
      <c r="F236" s="10"/>
      <c r="G236" s="10"/>
      <c r="H236" s="10"/>
      <c r="I236" s="10"/>
      <c r="J236" s="10"/>
      <c r="K236" s="10"/>
      <c r="L236" s="9"/>
      <c r="M236" s="10" t="str">
        <f t="shared" si="6"/>
        <v/>
      </c>
      <c r="N236" s="10" t="str">
        <f t="shared" si="7"/>
        <v/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s="11" customFormat="1" ht="21" customHeight="1" x14ac:dyDescent="0.25">
      <c r="A237" s="124">
        <v>11</v>
      </c>
      <c r="B237" s="48" t="s">
        <v>1170</v>
      </c>
      <c r="C237" s="25" t="s">
        <v>336</v>
      </c>
      <c r="D237" s="48" t="s">
        <v>192</v>
      </c>
      <c r="E237" s="10"/>
      <c r="F237" s="10"/>
      <c r="G237" s="10"/>
      <c r="H237" s="10" t="s">
        <v>1368</v>
      </c>
      <c r="I237" s="10"/>
      <c r="J237" s="10"/>
      <c r="K237" s="10"/>
      <c r="L237" s="9"/>
      <c r="M237" s="10" t="str">
        <f t="shared" si="6"/>
        <v>YES</v>
      </c>
      <c r="N237" s="10" t="str">
        <f t="shared" si="7"/>
        <v>YES</v>
      </c>
      <c r="O237" s="5"/>
      <c r="P237" s="5"/>
      <c r="Q237" s="5"/>
      <c r="R237" s="5"/>
      <c r="S237" s="5"/>
      <c r="T237" s="5">
        <v>1</v>
      </c>
      <c r="U237" s="5"/>
      <c r="V237" s="5"/>
      <c r="W237" s="5"/>
      <c r="X237" s="5"/>
      <c r="Y237" s="5"/>
    </row>
    <row r="238" spans="1:25" s="11" customFormat="1" ht="21" customHeight="1" x14ac:dyDescent="0.25">
      <c r="A238" s="124">
        <v>11</v>
      </c>
      <c r="B238" s="48" t="s">
        <v>1171</v>
      </c>
      <c r="C238" s="25" t="s">
        <v>336</v>
      </c>
      <c r="D238" s="48" t="s">
        <v>500</v>
      </c>
      <c r="E238" s="10"/>
      <c r="F238" s="10" t="s">
        <v>1369</v>
      </c>
      <c r="G238" s="10"/>
      <c r="H238" s="10" t="s">
        <v>1366</v>
      </c>
      <c r="I238" s="10"/>
      <c r="J238" s="10"/>
      <c r="K238" s="10"/>
      <c r="L238" s="9"/>
      <c r="M238" s="10" t="str">
        <f t="shared" si="6"/>
        <v>YES</v>
      </c>
      <c r="N238" s="10" t="str">
        <f t="shared" si="7"/>
        <v>YES</v>
      </c>
      <c r="O238" s="5"/>
      <c r="P238" s="5"/>
      <c r="Q238" s="5"/>
      <c r="R238" s="5"/>
      <c r="S238" s="5"/>
      <c r="T238" s="5">
        <v>1</v>
      </c>
      <c r="U238" s="5"/>
      <c r="V238" s="5"/>
      <c r="W238" s="5"/>
      <c r="X238" s="5"/>
      <c r="Y238" s="5">
        <v>1</v>
      </c>
    </row>
    <row r="239" spans="1:25" s="11" customFormat="1" ht="21" customHeight="1" x14ac:dyDescent="0.25">
      <c r="A239" s="124">
        <v>11</v>
      </c>
      <c r="B239" s="48" t="s">
        <v>1172</v>
      </c>
      <c r="C239" s="25" t="s">
        <v>336</v>
      </c>
      <c r="D239" s="48" t="s">
        <v>530</v>
      </c>
      <c r="E239" s="10"/>
      <c r="F239" s="10"/>
      <c r="G239" s="10"/>
      <c r="H239" s="10"/>
      <c r="I239" s="10"/>
      <c r="J239" s="10"/>
      <c r="K239" s="10"/>
      <c r="L239" s="9"/>
      <c r="M239" s="10" t="str">
        <f t="shared" si="6"/>
        <v/>
      </c>
      <c r="N239" s="10" t="str">
        <f t="shared" si="7"/>
        <v/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s="11" customFormat="1" ht="21" customHeight="1" x14ac:dyDescent="0.25">
      <c r="A240" s="124">
        <v>11</v>
      </c>
      <c r="B240" s="48" t="s">
        <v>1173</v>
      </c>
      <c r="C240" s="25" t="s">
        <v>336</v>
      </c>
      <c r="D240" s="48" t="s">
        <v>551</v>
      </c>
      <c r="E240" s="10"/>
      <c r="F240" s="10"/>
      <c r="G240" s="10"/>
      <c r="H240" s="10" t="s">
        <v>1368</v>
      </c>
      <c r="I240" s="10"/>
      <c r="J240" s="10"/>
      <c r="K240" s="10"/>
      <c r="L240" s="9"/>
      <c r="M240" s="10" t="str">
        <f t="shared" si="6"/>
        <v>YES</v>
      </c>
      <c r="N240" s="10" t="str">
        <f t="shared" si="7"/>
        <v>YES</v>
      </c>
      <c r="O240" s="5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s="11" customFormat="1" ht="21" customHeight="1" x14ac:dyDescent="0.25">
      <c r="A241" s="124">
        <v>12</v>
      </c>
      <c r="B241" s="48" t="s">
        <v>1174</v>
      </c>
      <c r="C241" s="25" t="s">
        <v>149</v>
      </c>
      <c r="D241" s="48" t="s">
        <v>579</v>
      </c>
      <c r="E241" s="10"/>
      <c r="F241" s="10"/>
      <c r="G241" s="10"/>
      <c r="H241" s="10"/>
      <c r="I241" s="10"/>
      <c r="J241" s="10"/>
      <c r="K241" s="10"/>
      <c r="L241" s="9" t="s">
        <v>1401</v>
      </c>
      <c r="M241" s="10" t="str">
        <f t="shared" si="6"/>
        <v/>
      </c>
      <c r="N241" s="10" t="str">
        <f t="shared" si="7"/>
        <v/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s="11" customFormat="1" ht="21" customHeight="1" x14ac:dyDescent="0.25">
      <c r="A242" s="124">
        <v>12</v>
      </c>
      <c r="B242" s="48" t="s">
        <v>1174</v>
      </c>
      <c r="C242" s="25" t="s">
        <v>336</v>
      </c>
      <c r="D242" s="48" t="s">
        <v>612</v>
      </c>
      <c r="E242" s="10"/>
      <c r="F242" s="10"/>
      <c r="G242" s="10"/>
      <c r="H242" s="10"/>
      <c r="I242" s="10"/>
      <c r="J242" s="10"/>
      <c r="K242" s="10"/>
      <c r="L242" s="9"/>
      <c r="M242" s="10" t="str">
        <f t="shared" si="6"/>
        <v/>
      </c>
      <c r="N242" s="10" t="str">
        <f t="shared" si="7"/>
        <v/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s="11" customFormat="1" ht="21" customHeight="1" x14ac:dyDescent="0.25">
      <c r="A243" s="124">
        <v>12</v>
      </c>
      <c r="B243" s="48" t="s">
        <v>1175</v>
      </c>
      <c r="C243" s="25" t="s">
        <v>336</v>
      </c>
      <c r="D243" s="48" t="s">
        <v>645</v>
      </c>
      <c r="E243" s="10"/>
      <c r="F243" s="10"/>
      <c r="G243" s="10"/>
      <c r="H243" s="10"/>
      <c r="I243" s="10"/>
      <c r="J243" s="10"/>
      <c r="K243" s="10"/>
      <c r="L243" s="9"/>
      <c r="M243" s="10" t="str">
        <f t="shared" si="6"/>
        <v/>
      </c>
      <c r="N243" s="10" t="str">
        <f t="shared" si="7"/>
        <v/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s="11" customFormat="1" ht="21" customHeight="1" x14ac:dyDescent="0.25">
      <c r="A244" s="124">
        <v>12</v>
      </c>
      <c r="B244" s="48" t="s">
        <v>1176</v>
      </c>
      <c r="C244" s="25" t="s">
        <v>336</v>
      </c>
      <c r="D244" s="48" t="s">
        <v>501</v>
      </c>
      <c r="E244" s="10"/>
      <c r="F244" s="10"/>
      <c r="G244" s="10"/>
      <c r="H244" s="10"/>
      <c r="I244" s="10"/>
      <c r="J244" s="10"/>
      <c r="K244" s="10"/>
      <c r="L244" s="9"/>
      <c r="M244" s="10" t="str">
        <f t="shared" si="6"/>
        <v/>
      </c>
      <c r="N244" s="10" t="str">
        <f t="shared" si="7"/>
        <v/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s="11" customFormat="1" ht="21" customHeight="1" x14ac:dyDescent="0.25">
      <c r="A245" s="124">
        <v>12</v>
      </c>
      <c r="B245" s="48" t="s">
        <v>1177</v>
      </c>
      <c r="C245" s="25" t="s">
        <v>336</v>
      </c>
      <c r="D245" s="48" t="s">
        <v>531</v>
      </c>
      <c r="E245" s="10"/>
      <c r="F245" s="10"/>
      <c r="G245" s="10"/>
      <c r="H245" s="10"/>
      <c r="I245" s="10"/>
      <c r="J245" s="10"/>
      <c r="K245" s="10"/>
      <c r="L245" s="9"/>
      <c r="M245" s="10" t="str">
        <f t="shared" si="6"/>
        <v/>
      </c>
      <c r="N245" s="10" t="str">
        <f t="shared" si="7"/>
        <v/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s="11" customFormat="1" ht="21" customHeight="1" x14ac:dyDescent="0.25">
      <c r="A246" s="124">
        <v>12</v>
      </c>
      <c r="B246" s="48" t="s">
        <v>1177</v>
      </c>
      <c r="C246" s="25" t="s">
        <v>336</v>
      </c>
      <c r="D246" s="48" t="s">
        <v>580</v>
      </c>
      <c r="E246" s="10"/>
      <c r="F246" s="10"/>
      <c r="G246" s="10"/>
      <c r="H246" s="10" t="s">
        <v>1368</v>
      </c>
      <c r="I246" s="10" t="s">
        <v>1375</v>
      </c>
      <c r="J246" s="10"/>
      <c r="K246" s="10"/>
      <c r="L246" s="9"/>
      <c r="M246" s="10" t="str">
        <f t="shared" si="6"/>
        <v>YES</v>
      </c>
      <c r="N246" s="10" t="str">
        <f t="shared" si="7"/>
        <v>YES</v>
      </c>
      <c r="O246" s="5"/>
      <c r="P246" s="5">
        <v>1</v>
      </c>
      <c r="Q246" s="5">
        <v>1</v>
      </c>
      <c r="R246" s="5"/>
      <c r="S246" s="5"/>
      <c r="T246" s="5"/>
      <c r="U246" s="5"/>
      <c r="V246" s="5"/>
      <c r="W246" s="5"/>
      <c r="X246" s="5"/>
      <c r="Y246" s="5"/>
    </row>
    <row r="247" spans="1:25" s="11" customFormat="1" ht="21" customHeight="1" x14ac:dyDescent="0.25">
      <c r="A247" s="124">
        <v>12</v>
      </c>
      <c r="B247" s="48" t="s">
        <v>1177</v>
      </c>
      <c r="C247" s="25" t="s">
        <v>124</v>
      </c>
      <c r="D247" s="48" t="s">
        <v>323</v>
      </c>
      <c r="E247" s="10"/>
      <c r="F247" s="10"/>
      <c r="G247" s="10"/>
      <c r="H247" s="10"/>
      <c r="I247" s="10"/>
      <c r="J247" s="10"/>
      <c r="K247" s="10"/>
      <c r="L247" s="9"/>
      <c r="M247" s="10" t="str">
        <f t="shared" si="6"/>
        <v/>
      </c>
      <c r="N247" s="10" t="str">
        <f t="shared" si="7"/>
        <v/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s="11" customFormat="1" ht="21" customHeight="1" x14ac:dyDescent="0.25">
      <c r="A248" s="124">
        <v>12</v>
      </c>
      <c r="B248" s="48" t="s">
        <v>1178</v>
      </c>
      <c r="C248" s="25" t="s">
        <v>336</v>
      </c>
      <c r="D248" s="48" t="s">
        <v>613</v>
      </c>
      <c r="E248" s="10"/>
      <c r="F248" s="10"/>
      <c r="G248" s="10"/>
      <c r="H248" s="10"/>
      <c r="I248" s="10"/>
      <c r="J248" s="10"/>
      <c r="K248" s="10"/>
      <c r="L248" s="9"/>
      <c r="M248" s="10" t="str">
        <f t="shared" si="6"/>
        <v/>
      </c>
      <c r="N248" s="10" t="str">
        <f t="shared" si="7"/>
        <v/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s="11" customFormat="1" ht="21" customHeight="1" x14ac:dyDescent="0.25">
      <c r="A249" s="124">
        <v>12</v>
      </c>
      <c r="B249" s="48" t="s">
        <v>1179</v>
      </c>
      <c r="C249" s="25" t="s">
        <v>336</v>
      </c>
      <c r="D249" s="48" t="s">
        <v>646</v>
      </c>
      <c r="E249" s="10"/>
      <c r="F249" s="10"/>
      <c r="G249" s="10"/>
      <c r="H249" s="10" t="s">
        <v>1366</v>
      </c>
      <c r="I249" s="10"/>
      <c r="J249" s="10"/>
      <c r="K249" s="10"/>
      <c r="L249" s="9"/>
      <c r="M249" s="10" t="str">
        <f t="shared" si="6"/>
        <v>YES</v>
      </c>
      <c r="N249" s="10" t="str">
        <f t="shared" si="7"/>
        <v>YES</v>
      </c>
      <c r="O249" s="5">
        <v>1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s="11" customFormat="1" ht="21" customHeight="1" x14ac:dyDescent="0.25">
      <c r="A250" s="124">
        <v>12</v>
      </c>
      <c r="B250" s="48" t="s">
        <v>1402</v>
      </c>
      <c r="C250" s="25"/>
      <c r="D250" s="48" t="s">
        <v>1403</v>
      </c>
      <c r="E250" s="10"/>
      <c r="F250" s="10"/>
      <c r="G250" s="10"/>
      <c r="H250" s="10" t="s">
        <v>1368</v>
      </c>
      <c r="I250" s="10"/>
      <c r="J250" s="10"/>
      <c r="K250" s="10"/>
      <c r="L250" s="9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s="11" customFormat="1" ht="21" customHeight="1" x14ac:dyDescent="0.25">
      <c r="A251" s="124">
        <v>12</v>
      </c>
      <c r="B251" s="48" t="s">
        <v>1180</v>
      </c>
      <c r="C251" s="25" t="s">
        <v>336</v>
      </c>
      <c r="D251" s="48" t="s">
        <v>532</v>
      </c>
      <c r="E251" s="10"/>
      <c r="F251" s="10"/>
      <c r="G251" s="10"/>
      <c r="H251" s="10"/>
      <c r="I251" s="10"/>
      <c r="J251" s="10"/>
      <c r="K251" s="10"/>
      <c r="L251" s="9"/>
      <c r="M251" s="10" t="str">
        <f t="shared" si="6"/>
        <v/>
      </c>
      <c r="N251" s="10" t="str">
        <f t="shared" si="7"/>
        <v/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s="11" customFormat="1" ht="21" customHeight="1" x14ac:dyDescent="0.25">
      <c r="A252" s="64">
        <v>12</v>
      </c>
      <c r="B252" s="48" t="s">
        <v>1180</v>
      </c>
      <c r="C252" s="25" t="s">
        <v>90</v>
      </c>
      <c r="D252" s="48" t="s">
        <v>552</v>
      </c>
      <c r="E252" s="10"/>
      <c r="F252" s="10"/>
      <c r="G252" s="10"/>
      <c r="H252" s="10" t="s">
        <v>1368</v>
      </c>
      <c r="I252" s="10"/>
      <c r="J252" s="10" t="s">
        <v>1375</v>
      </c>
      <c r="K252" s="10"/>
      <c r="L252" s="9"/>
      <c r="M252" s="10" t="str">
        <f t="shared" si="6"/>
        <v>YES</v>
      </c>
      <c r="N252" s="10" t="str">
        <f t="shared" si="7"/>
        <v>YES</v>
      </c>
      <c r="O252" s="5"/>
      <c r="P252" s="5"/>
      <c r="Q252" s="5"/>
      <c r="R252" s="5">
        <v>1</v>
      </c>
      <c r="S252" s="5"/>
      <c r="T252" s="5">
        <v>1</v>
      </c>
      <c r="U252" s="5"/>
      <c r="V252" s="5">
        <v>1</v>
      </c>
      <c r="W252" s="5"/>
      <c r="X252" s="5"/>
      <c r="Y252" s="5"/>
    </row>
    <row r="253" spans="1:25" s="11" customFormat="1" ht="21" customHeight="1" x14ac:dyDescent="0.25">
      <c r="A253" s="124">
        <v>12</v>
      </c>
      <c r="B253" s="48" t="s">
        <v>1180</v>
      </c>
      <c r="C253" s="25" t="s">
        <v>336</v>
      </c>
      <c r="D253" s="48" t="s">
        <v>286</v>
      </c>
      <c r="E253" s="10"/>
      <c r="F253" s="10"/>
      <c r="G253" s="10"/>
      <c r="H253" s="10"/>
      <c r="I253" s="10"/>
      <c r="J253" s="10"/>
      <c r="K253" s="10"/>
      <c r="L253" s="9"/>
      <c r="M253" s="10" t="str">
        <f t="shared" si="6"/>
        <v/>
      </c>
      <c r="N253" s="10" t="str">
        <f t="shared" si="7"/>
        <v/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s="11" customFormat="1" ht="21" customHeight="1" x14ac:dyDescent="0.25">
      <c r="A254" s="124">
        <v>12</v>
      </c>
      <c r="B254" s="48" t="s">
        <v>1181</v>
      </c>
      <c r="C254" s="25" t="s">
        <v>336</v>
      </c>
      <c r="D254" s="48" t="s">
        <v>581</v>
      </c>
      <c r="E254" s="10"/>
      <c r="F254" s="10"/>
      <c r="G254" s="10"/>
      <c r="H254" s="10"/>
      <c r="I254" s="10"/>
      <c r="J254" s="10"/>
      <c r="K254" s="10"/>
      <c r="L254" s="9" t="s">
        <v>1401</v>
      </c>
      <c r="M254" s="10" t="str">
        <f t="shared" si="6"/>
        <v/>
      </c>
      <c r="N254" s="10" t="str">
        <f t="shared" si="7"/>
        <v/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s="11" customFormat="1" ht="21" customHeight="1" x14ac:dyDescent="0.25">
      <c r="A255" s="124">
        <v>12</v>
      </c>
      <c r="B255" s="48" t="s">
        <v>1182</v>
      </c>
      <c r="C255" s="25" t="s">
        <v>336</v>
      </c>
      <c r="D255" s="48" t="s">
        <v>614</v>
      </c>
      <c r="E255" s="10"/>
      <c r="F255" s="10"/>
      <c r="G255" s="10"/>
      <c r="H255" s="10"/>
      <c r="I255" s="10"/>
      <c r="J255" s="10"/>
      <c r="K255" s="10"/>
      <c r="L255" s="9"/>
      <c r="M255" s="10" t="str">
        <f t="shared" si="6"/>
        <v/>
      </c>
      <c r="N255" s="10" t="str">
        <f t="shared" si="7"/>
        <v/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s="11" customFormat="1" ht="21" customHeight="1" x14ac:dyDescent="0.25">
      <c r="A256" s="124">
        <v>12</v>
      </c>
      <c r="B256" s="48" t="s">
        <v>1183</v>
      </c>
      <c r="C256" s="25" t="s">
        <v>336</v>
      </c>
      <c r="D256" s="48" t="s">
        <v>647</v>
      </c>
      <c r="E256" s="10"/>
      <c r="F256" s="10"/>
      <c r="G256" s="10"/>
      <c r="H256" s="10" t="s">
        <v>1368</v>
      </c>
      <c r="I256" s="10"/>
      <c r="J256" s="10"/>
      <c r="K256" s="10"/>
      <c r="L256" s="9"/>
      <c r="M256" s="10" t="str">
        <f t="shared" si="6"/>
        <v>YES</v>
      </c>
      <c r="N256" s="10" t="str">
        <f t="shared" si="7"/>
        <v>YES</v>
      </c>
      <c r="O256" s="5"/>
      <c r="P256" s="5"/>
      <c r="Q256" s="5"/>
      <c r="R256" s="5"/>
      <c r="S256" s="5">
        <v>1</v>
      </c>
      <c r="T256" s="5"/>
      <c r="U256" s="5"/>
      <c r="V256" s="5"/>
      <c r="W256" s="5"/>
      <c r="X256" s="5"/>
      <c r="Y256" s="5"/>
    </row>
    <row r="257" spans="1:25" s="11" customFormat="1" ht="21" customHeight="1" x14ac:dyDescent="0.25">
      <c r="A257" s="124">
        <v>12</v>
      </c>
      <c r="B257" s="48" t="s">
        <v>1184</v>
      </c>
      <c r="C257" s="25" t="s">
        <v>79</v>
      </c>
      <c r="D257" s="48" t="s">
        <v>502</v>
      </c>
      <c r="E257" s="10"/>
      <c r="F257" s="10"/>
      <c r="G257" s="10"/>
      <c r="H257" s="10"/>
      <c r="I257" s="10" t="s">
        <v>1375</v>
      </c>
      <c r="J257" s="10"/>
      <c r="K257" s="10"/>
      <c r="L257" s="9" t="s">
        <v>1401</v>
      </c>
      <c r="M257" s="10" t="str">
        <f t="shared" si="6"/>
        <v>YES</v>
      </c>
      <c r="N257" s="10" t="str">
        <f t="shared" si="7"/>
        <v>YES</v>
      </c>
      <c r="O257" s="5"/>
      <c r="P257" s="5"/>
      <c r="Q257" s="5"/>
      <c r="R257" s="5"/>
      <c r="S257" s="5"/>
      <c r="T257" s="5"/>
      <c r="U257" s="5"/>
      <c r="V257" s="5">
        <v>1</v>
      </c>
      <c r="W257" s="5"/>
      <c r="X257" s="5"/>
      <c r="Y257" s="5"/>
    </row>
    <row r="258" spans="1:25" s="11" customFormat="1" ht="21" customHeight="1" x14ac:dyDescent="0.25">
      <c r="A258" s="124">
        <v>12</v>
      </c>
      <c r="B258" s="48" t="s">
        <v>1184</v>
      </c>
      <c r="C258" s="25" t="s">
        <v>336</v>
      </c>
      <c r="D258" s="48" t="s">
        <v>533</v>
      </c>
      <c r="E258" s="10"/>
      <c r="F258" s="10"/>
      <c r="G258" s="10"/>
      <c r="H258" s="10"/>
      <c r="I258" s="10" t="s">
        <v>1368</v>
      </c>
      <c r="J258" s="10"/>
      <c r="K258" s="10"/>
      <c r="L258" s="9"/>
      <c r="M258" s="10" t="str">
        <f t="shared" si="6"/>
        <v>YES</v>
      </c>
      <c r="N258" s="10" t="str">
        <f t="shared" si="7"/>
        <v>YES</v>
      </c>
      <c r="O258" s="5"/>
      <c r="P258" s="5"/>
      <c r="Q258" s="5"/>
      <c r="R258" s="5"/>
      <c r="S258" s="5"/>
      <c r="T258" s="5">
        <v>1</v>
      </c>
      <c r="U258" s="5"/>
      <c r="V258" s="5"/>
      <c r="W258" s="5"/>
      <c r="X258" s="5"/>
      <c r="Y258" s="5"/>
    </row>
    <row r="259" spans="1:25" s="11" customFormat="1" ht="21" customHeight="1" x14ac:dyDescent="0.25">
      <c r="A259" s="124">
        <v>12</v>
      </c>
      <c r="B259" s="48" t="s">
        <v>1185</v>
      </c>
      <c r="C259" s="25" t="s">
        <v>336</v>
      </c>
      <c r="D259" s="48" t="s">
        <v>582</v>
      </c>
      <c r="E259" s="10"/>
      <c r="F259" s="10"/>
      <c r="G259" s="10"/>
      <c r="H259" s="10" t="s">
        <v>1368</v>
      </c>
      <c r="I259" s="10"/>
      <c r="J259" s="10"/>
      <c r="K259" s="10"/>
      <c r="L259" s="9"/>
      <c r="M259" s="10" t="str">
        <f t="shared" ref="M259:M322" si="8">IF(AND(ISBLANK(E259),ISBLANK(F259),ISBLANK(G259),ISBLANK(H259),ISBLANK(I259),ISBLANK(J259)),"","YES")</f>
        <v>YES</v>
      </c>
      <c r="N259" s="10" t="str">
        <f t="shared" si="7"/>
        <v>YES</v>
      </c>
      <c r="O259" s="5"/>
      <c r="P259" s="5">
        <v>1</v>
      </c>
      <c r="Q259" s="5"/>
      <c r="R259" s="5"/>
      <c r="S259" s="5"/>
      <c r="T259" s="5">
        <v>1</v>
      </c>
      <c r="U259" s="5"/>
      <c r="V259" s="5"/>
      <c r="W259" s="5"/>
      <c r="X259" s="5"/>
      <c r="Y259" s="5"/>
    </row>
    <row r="260" spans="1:25" s="11" customFormat="1" ht="21" customHeight="1" x14ac:dyDescent="0.25">
      <c r="A260" s="124">
        <v>12</v>
      </c>
      <c r="B260" s="48" t="s">
        <v>1186</v>
      </c>
      <c r="C260" s="25" t="s">
        <v>336</v>
      </c>
      <c r="D260" s="48" t="s">
        <v>615</v>
      </c>
      <c r="E260" s="10"/>
      <c r="F260" s="10"/>
      <c r="G260" s="10"/>
      <c r="H260" s="10" t="s">
        <v>1368</v>
      </c>
      <c r="I260" s="10"/>
      <c r="J260" s="10"/>
      <c r="K260" s="10"/>
      <c r="L260" s="9"/>
      <c r="M260" s="10" t="str">
        <f t="shared" si="8"/>
        <v>YES</v>
      </c>
      <c r="N260" s="10" t="str">
        <f t="shared" ref="N260:N323" si="9">IF(AND(ISBLANK(E260),ISBLANK(F260),ISBLANK(G260),ISBLANK(H260),ISBLANK(I260),ISBLANK(J260),ISBLANK(K260)),"","YES")</f>
        <v>YES</v>
      </c>
      <c r="O260" s="5"/>
      <c r="P260" s="5"/>
      <c r="Q260" s="5"/>
      <c r="R260" s="5"/>
      <c r="S260" s="5"/>
      <c r="T260" s="5">
        <v>1</v>
      </c>
      <c r="U260" s="5"/>
      <c r="V260" s="5"/>
      <c r="W260" s="5"/>
      <c r="X260" s="5"/>
      <c r="Y260" s="5"/>
    </row>
    <row r="261" spans="1:25" s="11" customFormat="1" ht="21" customHeight="1" x14ac:dyDescent="0.25">
      <c r="A261" s="124">
        <v>12</v>
      </c>
      <c r="B261" s="48" t="s">
        <v>325</v>
      </c>
      <c r="C261" s="25" t="s">
        <v>336</v>
      </c>
      <c r="D261" s="48" t="s">
        <v>330</v>
      </c>
      <c r="E261" s="10"/>
      <c r="F261" s="10"/>
      <c r="G261" s="10"/>
      <c r="H261" s="10"/>
      <c r="I261" s="10" t="s">
        <v>1368</v>
      </c>
      <c r="J261" s="10" t="s">
        <v>1368</v>
      </c>
      <c r="K261" s="10"/>
      <c r="L261" s="9" t="s">
        <v>1401</v>
      </c>
      <c r="M261" s="10" t="str">
        <f t="shared" si="8"/>
        <v>YES</v>
      </c>
      <c r="N261" s="10" t="str">
        <f t="shared" si="9"/>
        <v>YES</v>
      </c>
      <c r="O261" s="5"/>
      <c r="P261" s="5"/>
      <c r="Q261" s="5"/>
      <c r="R261" s="5"/>
      <c r="S261" s="5"/>
      <c r="T261" s="5">
        <v>1</v>
      </c>
      <c r="U261" s="5"/>
      <c r="V261" s="5"/>
      <c r="W261" s="5"/>
      <c r="X261" s="5"/>
      <c r="Y261" s="5"/>
    </row>
    <row r="262" spans="1:25" s="11" customFormat="1" ht="21" customHeight="1" x14ac:dyDescent="0.25">
      <c r="A262" s="124">
        <v>13</v>
      </c>
      <c r="B262" s="48" t="s">
        <v>1187</v>
      </c>
      <c r="C262" s="25" t="s">
        <v>141</v>
      </c>
      <c r="D262" s="48" t="s">
        <v>648</v>
      </c>
      <c r="E262" s="10"/>
      <c r="F262" s="10"/>
      <c r="G262" s="10"/>
      <c r="H262" s="10"/>
      <c r="I262" s="10"/>
      <c r="J262" s="10"/>
      <c r="K262" s="10"/>
      <c r="L262" s="9" t="s">
        <v>1401</v>
      </c>
      <c r="M262" s="10" t="str">
        <f t="shared" si="8"/>
        <v/>
      </c>
      <c r="N262" s="10" t="str">
        <f t="shared" si="9"/>
        <v/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s="11" customFormat="1" ht="21" customHeight="1" x14ac:dyDescent="0.25">
      <c r="A263" s="124">
        <v>13</v>
      </c>
      <c r="B263" s="48" t="s">
        <v>1187</v>
      </c>
      <c r="C263" s="25" t="s">
        <v>336</v>
      </c>
      <c r="D263" s="48" t="s">
        <v>503</v>
      </c>
      <c r="E263" s="10"/>
      <c r="F263" s="10"/>
      <c r="G263" s="10"/>
      <c r="H263" s="10"/>
      <c r="I263" s="10" t="s">
        <v>1375</v>
      </c>
      <c r="J263" s="10"/>
      <c r="K263" s="10"/>
      <c r="L263" s="9" t="s">
        <v>1401</v>
      </c>
      <c r="M263" s="10" t="str">
        <f t="shared" si="8"/>
        <v>YES</v>
      </c>
      <c r="N263" s="10" t="str">
        <f t="shared" si="9"/>
        <v>YES</v>
      </c>
      <c r="O263" s="5"/>
      <c r="P263" s="5"/>
      <c r="Q263" s="5"/>
      <c r="R263" s="5"/>
      <c r="S263" s="5"/>
      <c r="T263" s="5"/>
      <c r="U263" s="5"/>
      <c r="V263" s="5"/>
      <c r="W263" s="5">
        <v>1</v>
      </c>
      <c r="X263" s="5"/>
      <c r="Y263" s="5"/>
    </row>
    <row r="264" spans="1:25" s="11" customFormat="1" ht="21" customHeight="1" x14ac:dyDescent="0.25">
      <c r="A264" s="124">
        <v>13</v>
      </c>
      <c r="B264" s="48" t="s">
        <v>1187</v>
      </c>
      <c r="C264" s="25" t="s">
        <v>336</v>
      </c>
      <c r="D264" s="48" t="s">
        <v>253</v>
      </c>
      <c r="E264" s="10"/>
      <c r="F264" s="10"/>
      <c r="G264" s="10"/>
      <c r="H264" s="10" t="s">
        <v>1368</v>
      </c>
      <c r="I264" s="10"/>
      <c r="J264" s="10"/>
      <c r="K264" s="10"/>
      <c r="L264" s="9"/>
      <c r="M264" s="10" t="str">
        <f t="shared" si="8"/>
        <v>YES</v>
      </c>
      <c r="N264" s="10" t="str">
        <f t="shared" si="9"/>
        <v>YES</v>
      </c>
      <c r="O264" s="5"/>
      <c r="P264" s="5"/>
      <c r="Q264" s="5"/>
      <c r="R264" s="5"/>
      <c r="S264" s="5"/>
      <c r="T264" s="5">
        <v>1</v>
      </c>
      <c r="U264" s="5"/>
      <c r="V264" s="5"/>
      <c r="W264" s="5"/>
      <c r="X264" s="5"/>
      <c r="Y264" s="5"/>
    </row>
    <row r="265" spans="1:25" s="11" customFormat="1" ht="21" customHeight="1" x14ac:dyDescent="0.25">
      <c r="A265" s="124">
        <v>13</v>
      </c>
      <c r="B265" s="48" t="s">
        <v>1188</v>
      </c>
      <c r="C265" s="25" t="s">
        <v>336</v>
      </c>
      <c r="D265" s="48" t="s">
        <v>534</v>
      </c>
      <c r="E265" s="10"/>
      <c r="F265" s="10"/>
      <c r="G265" s="10"/>
      <c r="H265" s="10" t="s">
        <v>1368</v>
      </c>
      <c r="I265" s="10"/>
      <c r="J265" s="10"/>
      <c r="K265" s="10"/>
      <c r="L265" s="9"/>
      <c r="M265" s="10" t="str">
        <f t="shared" si="8"/>
        <v>YES</v>
      </c>
      <c r="N265" s="10" t="str">
        <f t="shared" si="9"/>
        <v>YES</v>
      </c>
      <c r="O265" s="5"/>
      <c r="P265" s="5"/>
      <c r="Q265" s="5"/>
      <c r="R265" s="5"/>
      <c r="S265" s="5"/>
      <c r="T265" s="5">
        <v>1</v>
      </c>
      <c r="U265" s="5"/>
      <c r="V265" s="5"/>
      <c r="W265" s="5"/>
      <c r="X265" s="5"/>
      <c r="Y265" s="5"/>
    </row>
    <row r="266" spans="1:25" s="11" customFormat="1" ht="21" customHeight="1" x14ac:dyDescent="0.25">
      <c r="A266" s="124">
        <v>13</v>
      </c>
      <c r="B266" s="48" t="s">
        <v>1189</v>
      </c>
      <c r="C266" s="25" t="s">
        <v>336</v>
      </c>
      <c r="D266" s="48" t="s">
        <v>553</v>
      </c>
      <c r="E266" s="10"/>
      <c r="F266" s="10"/>
      <c r="G266" s="10"/>
      <c r="H266" s="10"/>
      <c r="I266" s="10"/>
      <c r="J266" s="10"/>
      <c r="K266" s="10"/>
      <c r="L266" s="9"/>
      <c r="M266" s="10" t="str">
        <f t="shared" si="8"/>
        <v/>
      </c>
      <c r="N266" s="10" t="str">
        <f t="shared" si="9"/>
        <v/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s="11" customFormat="1" ht="21" customHeight="1" x14ac:dyDescent="0.25">
      <c r="A267" s="124">
        <v>13</v>
      </c>
      <c r="B267" s="48" t="s">
        <v>1190</v>
      </c>
      <c r="C267" s="25" t="s">
        <v>336</v>
      </c>
      <c r="D267" s="48" t="s">
        <v>583</v>
      </c>
      <c r="E267" s="10"/>
      <c r="F267" s="10"/>
      <c r="G267" s="10"/>
      <c r="H267" s="10"/>
      <c r="I267" s="10"/>
      <c r="J267" s="10"/>
      <c r="K267" s="10"/>
      <c r="L267" s="9"/>
      <c r="M267" s="10" t="str">
        <f t="shared" si="8"/>
        <v/>
      </c>
      <c r="N267" s="10" t="str">
        <f t="shared" si="9"/>
        <v/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s="11" customFormat="1" ht="21" customHeight="1" x14ac:dyDescent="0.25">
      <c r="A268" s="124">
        <v>13</v>
      </c>
      <c r="B268" s="48" t="s">
        <v>1191</v>
      </c>
      <c r="C268" s="25" t="s">
        <v>336</v>
      </c>
      <c r="D268" s="48" t="s">
        <v>616</v>
      </c>
      <c r="E268" s="10"/>
      <c r="F268" s="10"/>
      <c r="G268" s="10"/>
      <c r="H268" s="10"/>
      <c r="I268" s="10" t="s">
        <v>1368</v>
      </c>
      <c r="J268" s="10"/>
      <c r="K268" s="10"/>
      <c r="L268" s="9" t="s">
        <v>1401</v>
      </c>
      <c r="M268" s="10" t="str">
        <f t="shared" si="8"/>
        <v>YES</v>
      </c>
      <c r="N268" s="10" t="str">
        <f t="shared" si="9"/>
        <v>YES</v>
      </c>
      <c r="O268" s="5"/>
      <c r="P268" s="5"/>
      <c r="Q268" s="5"/>
      <c r="R268" s="5"/>
      <c r="S268" s="5"/>
      <c r="T268" s="5">
        <v>1</v>
      </c>
      <c r="U268" s="5"/>
      <c r="V268" s="5"/>
      <c r="W268" s="5"/>
      <c r="X268" s="5"/>
      <c r="Y268" s="5"/>
    </row>
    <row r="269" spans="1:25" s="11" customFormat="1" ht="21" customHeight="1" x14ac:dyDescent="0.25">
      <c r="A269" s="124">
        <v>13</v>
      </c>
      <c r="B269" s="48" t="s">
        <v>1191</v>
      </c>
      <c r="C269" s="25" t="s">
        <v>336</v>
      </c>
      <c r="D269" s="48" t="s">
        <v>649</v>
      </c>
      <c r="E269" s="10"/>
      <c r="F269" s="10"/>
      <c r="G269" s="10"/>
      <c r="H269" s="10"/>
      <c r="I269" s="10"/>
      <c r="J269" s="10"/>
      <c r="K269" s="10"/>
      <c r="L269" s="9"/>
      <c r="M269" s="10" t="str">
        <f t="shared" si="8"/>
        <v/>
      </c>
      <c r="N269" s="10" t="str">
        <f t="shared" si="9"/>
        <v/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s="11" customFormat="1" ht="21" customHeight="1" x14ac:dyDescent="0.25">
      <c r="A270" s="124">
        <v>13</v>
      </c>
      <c r="B270" s="48" t="s">
        <v>1191</v>
      </c>
      <c r="C270" s="25" t="s">
        <v>125</v>
      </c>
      <c r="D270" s="48" t="s">
        <v>287</v>
      </c>
      <c r="E270" s="10"/>
      <c r="F270" s="10"/>
      <c r="G270" s="10"/>
      <c r="H270" s="10"/>
      <c r="I270" s="10"/>
      <c r="J270" s="10"/>
      <c r="K270" s="10" t="s">
        <v>1377</v>
      </c>
      <c r="L270" s="9"/>
      <c r="M270" s="10" t="str">
        <f t="shared" si="8"/>
        <v/>
      </c>
      <c r="N270" s="10" t="str">
        <f t="shared" si="9"/>
        <v>YES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s="11" customFormat="1" ht="21" customHeight="1" x14ac:dyDescent="0.25">
      <c r="A271" s="124">
        <v>13</v>
      </c>
      <c r="B271" s="48" t="s">
        <v>1192</v>
      </c>
      <c r="C271" s="25" t="s">
        <v>336</v>
      </c>
      <c r="D271" s="48" t="s">
        <v>504</v>
      </c>
      <c r="E271" s="10"/>
      <c r="F271" s="10"/>
      <c r="G271" s="10"/>
      <c r="H271" s="10"/>
      <c r="I271" s="10"/>
      <c r="J271" s="10"/>
      <c r="K271" s="10"/>
      <c r="L271" s="9"/>
      <c r="M271" s="10" t="str">
        <f t="shared" si="8"/>
        <v/>
      </c>
      <c r="N271" s="10" t="str">
        <f t="shared" si="9"/>
        <v/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s="11" customFormat="1" ht="21" customHeight="1" x14ac:dyDescent="0.25">
      <c r="A272" s="124">
        <v>13</v>
      </c>
      <c r="B272" s="48" t="s">
        <v>1193</v>
      </c>
      <c r="C272" s="25" t="s">
        <v>336</v>
      </c>
      <c r="D272" s="48" t="s">
        <v>535</v>
      </c>
      <c r="E272" s="10"/>
      <c r="F272" s="10"/>
      <c r="G272" s="10"/>
      <c r="H272" s="10" t="s">
        <v>1368</v>
      </c>
      <c r="I272" s="10"/>
      <c r="J272" s="10"/>
      <c r="K272" s="10"/>
      <c r="L272" s="9"/>
      <c r="M272" s="10" t="str">
        <f t="shared" si="8"/>
        <v>YES</v>
      </c>
      <c r="N272" s="10" t="str">
        <f t="shared" si="9"/>
        <v>YES</v>
      </c>
      <c r="O272" s="5"/>
      <c r="P272" s="5"/>
      <c r="Q272" s="5"/>
      <c r="R272" s="5"/>
      <c r="S272" s="5"/>
      <c r="T272" s="5">
        <v>1</v>
      </c>
      <c r="U272" s="5"/>
      <c r="V272" s="5"/>
      <c r="W272" s="5"/>
      <c r="X272" s="5"/>
      <c r="Y272" s="5"/>
    </row>
    <row r="273" spans="1:25" s="11" customFormat="1" ht="21" customHeight="1" x14ac:dyDescent="0.25">
      <c r="A273" s="124">
        <v>13</v>
      </c>
      <c r="B273" s="48" t="s">
        <v>1194</v>
      </c>
      <c r="C273" s="25" t="s">
        <v>336</v>
      </c>
      <c r="D273" s="48" t="s">
        <v>584</v>
      </c>
      <c r="E273" s="10"/>
      <c r="F273" s="10"/>
      <c r="G273" s="10"/>
      <c r="H273" s="10"/>
      <c r="I273" s="10"/>
      <c r="J273" s="10"/>
      <c r="K273" s="10"/>
      <c r="L273" s="9" t="s">
        <v>1401</v>
      </c>
      <c r="M273" s="10" t="str">
        <f t="shared" si="8"/>
        <v/>
      </c>
      <c r="N273" s="10" t="str">
        <f t="shared" si="9"/>
        <v/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s="11" customFormat="1" ht="21" customHeight="1" x14ac:dyDescent="0.25">
      <c r="A274" s="124">
        <v>13</v>
      </c>
      <c r="B274" s="48" t="s">
        <v>1195</v>
      </c>
      <c r="C274" s="25" t="s">
        <v>336</v>
      </c>
      <c r="D274" s="48" t="s">
        <v>617</v>
      </c>
      <c r="E274" s="10"/>
      <c r="F274" s="10"/>
      <c r="G274" s="10"/>
      <c r="H274" s="10"/>
      <c r="I274" s="10"/>
      <c r="J274" s="10"/>
      <c r="K274" s="10"/>
      <c r="L274" s="9"/>
      <c r="M274" s="10" t="str">
        <f t="shared" si="8"/>
        <v/>
      </c>
      <c r="N274" s="10" t="str">
        <f t="shared" si="9"/>
        <v/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s="37" customFormat="1" ht="21" customHeight="1" x14ac:dyDescent="0.25">
      <c r="A275" s="128">
        <v>13</v>
      </c>
      <c r="B275" s="129" t="s">
        <v>1195</v>
      </c>
      <c r="C275" s="36" t="s">
        <v>110</v>
      </c>
      <c r="D275" s="129" t="s">
        <v>650</v>
      </c>
      <c r="E275" s="10"/>
      <c r="F275" s="10"/>
      <c r="G275" s="10"/>
      <c r="H275" s="10"/>
      <c r="I275" s="10"/>
      <c r="J275" s="10"/>
      <c r="K275" s="10"/>
      <c r="L275" s="9"/>
      <c r="M275" s="10" t="str">
        <f t="shared" si="8"/>
        <v/>
      </c>
      <c r="N275" s="10" t="str">
        <f t="shared" si="9"/>
        <v/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s="11" customFormat="1" ht="21" customHeight="1" x14ac:dyDescent="0.25">
      <c r="A276" s="124">
        <v>13</v>
      </c>
      <c r="B276" s="48" t="s">
        <v>1195</v>
      </c>
      <c r="C276" s="25" t="s">
        <v>336</v>
      </c>
      <c r="D276" s="48" t="s">
        <v>252</v>
      </c>
      <c r="E276" s="10"/>
      <c r="F276" s="10"/>
      <c r="G276" s="10"/>
      <c r="H276" s="10"/>
      <c r="I276" s="10"/>
      <c r="J276" s="10"/>
      <c r="K276" s="10"/>
      <c r="L276" s="9"/>
      <c r="M276" s="10" t="str">
        <f t="shared" si="8"/>
        <v/>
      </c>
      <c r="N276" s="10" t="str">
        <f t="shared" si="9"/>
        <v/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s="11" customFormat="1" ht="21" customHeight="1" x14ac:dyDescent="0.25">
      <c r="A277" s="124">
        <v>13</v>
      </c>
      <c r="B277" s="48" t="s">
        <v>1196</v>
      </c>
      <c r="C277" s="25" t="s">
        <v>336</v>
      </c>
      <c r="D277" s="48" t="s">
        <v>505</v>
      </c>
      <c r="E277" s="10"/>
      <c r="F277" s="10"/>
      <c r="G277" s="10"/>
      <c r="H277" s="10"/>
      <c r="I277" s="10"/>
      <c r="J277" s="10"/>
      <c r="K277" s="10"/>
      <c r="L277" s="9" t="s">
        <v>1401</v>
      </c>
      <c r="M277" s="10" t="str">
        <f t="shared" si="8"/>
        <v/>
      </c>
      <c r="N277" s="10" t="str">
        <f t="shared" si="9"/>
        <v/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s="11" customFormat="1" ht="21" customHeight="1" x14ac:dyDescent="0.25">
      <c r="A278" s="124">
        <v>13</v>
      </c>
      <c r="B278" s="48" t="s">
        <v>1197</v>
      </c>
      <c r="C278" s="25" t="s">
        <v>336</v>
      </c>
      <c r="D278" s="48" t="s">
        <v>536</v>
      </c>
      <c r="E278" s="10"/>
      <c r="F278" s="10"/>
      <c r="G278" s="10"/>
      <c r="H278" s="10" t="s">
        <v>1368</v>
      </c>
      <c r="I278" s="10"/>
      <c r="J278" s="10"/>
      <c r="K278" s="10"/>
      <c r="L278" s="9"/>
      <c r="M278" s="10" t="str">
        <f t="shared" si="8"/>
        <v>YES</v>
      </c>
      <c r="N278" s="10" t="str">
        <f t="shared" si="9"/>
        <v>YES</v>
      </c>
      <c r="O278" s="5"/>
      <c r="P278" s="5"/>
      <c r="Q278" s="5"/>
      <c r="R278" s="5"/>
      <c r="S278" s="5"/>
      <c r="T278" s="5">
        <v>1</v>
      </c>
      <c r="U278" s="5"/>
      <c r="V278" s="5"/>
      <c r="W278" s="5"/>
      <c r="X278" s="5"/>
      <c r="Y278" s="5"/>
    </row>
    <row r="279" spans="1:25" s="11" customFormat="1" ht="21" customHeight="1" x14ac:dyDescent="0.25">
      <c r="A279" s="124">
        <v>13</v>
      </c>
      <c r="B279" s="48" t="s">
        <v>1198</v>
      </c>
      <c r="C279" s="25" t="s">
        <v>336</v>
      </c>
      <c r="D279" s="48" t="s">
        <v>554</v>
      </c>
      <c r="E279" s="10"/>
      <c r="F279" s="10"/>
      <c r="G279" s="10"/>
      <c r="H279" s="10"/>
      <c r="I279" s="10"/>
      <c r="J279" s="10"/>
      <c r="K279" s="10"/>
      <c r="L279" s="9"/>
      <c r="M279" s="10" t="str">
        <f t="shared" si="8"/>
        <v/>
      </c>
      <c r="N279" s="10" t="str">
        <f t="shared" si="9"/>
        <v/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s="11" customFormat="1" ht="21" customHeight="1" x14ac:dyDescent="0.25">
      <c r="A280" s="124">
        <v>13</v>
      </c>
      <c r="B280" s="48" t="s">
        <v>1199</v>
      </c>
      <c r="C280" s="25" t="s">
        <v>153</v>
      </c>
      <c r="D280" s="48" t="s">
        <v>585</v>
      </c>
      <c r="E280" s="10"/>
      <c r="F280" s="10"/>
      <c r="G280" s="10"/>
      <c r="H280" s="10"/>
      <c r="I280" s="10" t="s">
        <v>1368</v>
      </c>
      <c r="J280" s="10"/>
      <c r="K280" s="10"/>
      <c r="L280" s="9"/>
      <c r="M280" s="10" t="str">
        <f t="shared" si="8"/>
        <v>YES</v>
      </c>
      <c r="N280" s="10" t="str">
        <f t="shared" si="9"/>
        <v>YES</v>
      </c>
      <c r="O280" s="5"/>
      <c r="P280" s="5"/>
      <c r="Q280" s="5"/>
      <c r="R280" s="5"/>
      <c r="S280" s="5"/>
      <c r="T280" s="5">
        <v>1</v>
      </c>
      <c r="U280" s="5"/>
      <c r="V280" s="5"/>
      <c r="W280" s="5"/>
      <c r="X280" s="5"/>
      <c r="Y280" s="5"/>
    </row>
    <row r="281" spans="1:25" s="11" customFormat="1" ht="21" customHeight="1" x14ac:dyDescent="0.25">
      <c r="A281" s="64">
        <v>13</v>
      </c>
      <c r="B281" s="48" t="s">
        <v>1199</v>
      </c>
      <c r="C281" s="25" t="s">
        <v>336</v>
      </c>
      <c r="D281" s="48" t="s">
        <v>618</v>
      </c>
      <c r="E281" s="10"/>
      <c r="F281" s="10"/>
      <c r="G281" s="10"/>
      <c r="H281" s="10"/>
      <c r="I281" s="10"/>
      <c r="J281" s="10"/>
      <c r="K281" s="10"/>
      <c r="L281" s="9"/>
      <c r="M281" s="10" t="str">
        <f t="shared" si="8"/>
        <v/>
      </c>
      <c r="N281" s="10" t="str">
        <f t="shared" si="9"/>
        <v/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s="11" customFormat="1" ht="21" customHeight="1" x14ac:dyDescent="0.25">
      <c r="A282" s="124">
        <v>13</v>
      </c>
      <c r="B282" s="48" t="s">
        <v>1199</v>
      </c>
      <c r="C282" s="25" t="s">
        <v>336</v>
      </c>
      <c r="D282" s="48" t="s">
        <v>216</v>
      </c>
      <c r="E282" s="10"/>
      <c r="F282" s="10"/>
      <c r="G282" s="10"/>
      <c r="H282" s="10"/>
      <c r="I282" s="10"/>
      <c r="J282" s="10"/>
      <c r="K282" s="10"/>
      <c r="L282" s="9"/>
      <c r="M282" s="10" t="str">
        <f t="shared" si="8"/>
        <v/>
      </c>
      <c r="N282" s="10" t="str">
        <f t="shared" si="9"/>
        <v/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s="11" customFormat="1" ht="21" customHeight="1" x14ac:dyDescent="0.25">
      <c r="A283" s="124">
        <v>13</v>
      </c>
      <c r="B283" s="48" t="s">
        <v>1200</v>
      </c>
      <c r="C283" s="25" t="s">
        <v>336</v>
      </c>
      <c r="D283" s="48" t="s">
        <v>651</v>
      </c>
      <c r="E283" s="10"/>
      <c r="F283" s="10"/>
      <c r="G283" s="10"/>
      <c r="H283" s="10"/>
      <c r="I283" s="10" t="s">
        <v>1368</v>
      </c>
      <c r="J283" s="10"/>
      <c r="K283" s="10"/>
      <c r="L283" s="9" t="s">
        <v>1401</v>
      </c>
      <c r="M283" s="10" t="str">
        <f t="shared" si="8"/>
        <v>YES</v>
      </c>
      <c r="N283" s="10" t="str">
        <f t="shared" si="9"/>
        <v>YES</v>
      </c>
      <c r="O283" s="5"/>
      <c r="P283" s="5">
        <v>1</v>
      </c>
      <c r="Q283" s="5">
        <v>1</v>
      </c>
      <c r="R283" s="5">
        <v>1</v>
      </c>
      <c r="S283" s="5">
        <v>1</v>
      </c>
      <c r="T283" s="5"/>
      <c r="U283" s="5"/>
      <c r="V283" s="5"/>
      <c r="W283" s="5">
        <v>1</v>
      </c>
      <c r="X283" s="5"/>
      <c r="Y283" s="5"/>
    </row>
    <row r="284" spans="1:25" s="11" customFormat="1" ht="21" customHeight="1" x14ac:dyDescent="0.25">
      <c r="A284" s="124">
        <v>13</v>
      </c>
      <c r="B284" s="48" t="s">
        <v>1201</v>
      </c>
      <c r="C284" s="25" t="s">
        <v>336</v>
      </c>
      <c r="D284" s="48" t="s">
        <v>506</v>
      </c>
      <c r="E284" s="10"/>
      <c r="F284" s="10"/>
      <c r="G284" s="10"/>
      <c r="H284" s="10"/>
      <c r="I284" s="10"/>
      <c r="J284" s="10"/>
      <c r="K284" s="10"/>
      <c r="L284" s="9" t="s">
        <v>1401</v>
      </c>
      <c r="M284" s="10" t="str">
        <f t="shared" si="8"/>
        <v/>
      </c>
      <c r="N284" s="10" t="str">
        <f t="shared" si="9"/>
        <v/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s="11" customFormat="1" ht="21" customHeight="1" x14ac:dyDescent="0.25">
      <c r="A285" s="124">
        <v>13</v>
      </c>
      <c r="B285" s="48" t="s">
        <v>1202</v>
      </c>
      <c r="C285" s="25" t="s">
        <v>336</v>
      </c>
      <c r="D285" s="48" t="s">
        <v>537</v>
      </c>
      <c r="E285" s="10"/>
      <c r="F285" s="10"/>
      <c r="G285" s="10"/>
      <c r="H285" s="10"/>
      <c r="I285" s="10"/>
      <c r="J285" s="10"/>
      <c r="K285" s="10"/>
      <c r="L285" s="9" t="s">
        <v>1401</v>
      </c>
      <c r="M285" s="10" t="str">
        <f t="shared" si="8"/>
        <v/>
      </c>
      <c r="N285" s="10" t="str">
        <f t="shared" si="9"/>
        <v/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s="11" customFormat="1" ht="21" customHeight="1" x14ac:dyDescent="0.25">
      <c r="A286" s="124">
        <v>14</v>
      </c>
      <c r="B286" s="48" t="s">
        <v>1203</v>
      </c>
      <c r="C286" s="25" t="s">
        <v>111</v>
      </c>
      <c r="D286" s="48" t="s">
        <v>586</v>
      </c>
      <c r="E286" s="10"/>
      <c r="F286" s="10"/>
      <c r="G286" s="10"/>
      <c r="H286" s="10"/>
      <c r="I286" s="10"/>
      <c r="J286" s="10"/>
      <c r="K286" s="10"/>
      <c r="L286" s="9"/>
      <c r="M286" s="10" t="str">
        <f t="shared" si="8"/>
        <v/>
      </c>
      <c r="N286" s="10" t="str">
        <f t="shared" si="9"/>
        <v/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s="11" customFormat="1" ht="21" customHeight="1" x14ac:dyDescent="0.25">
      <c r="A287" s="124">
        <v>14</v>
      </c>
      <c r="B287" s="48" t="s">
        <v>1203</v>
      </c>
      <c r="C287" s="25" t="s">
        <v>336</v>
      </c>
      <c r="D287" s="48" t="s">
        <v>619</v>
      </c>
      <c r="E287" s="10"/>
      <c r="F287" s="10"/>
      <c r="G287" s="10"/>
      <c r="H287" s="10"/>
      <c r="I287" s="10"/>
      <c r="J287" s="10"/>
      <c r="K287" s="10"/>
      <c r="L287" s="9" t="s">
        <v>1401</v>
      </c>
      <c r="M287" s="10" t="str">
        <f t="shared" si="8"/>
        <v/>
      </c>
      <c r="N287" s="10" t="str">
        <f t="shared" si="9"/>
        <v/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s="11" customFormat="1" ht="21" customHeight="1" x14ac:dyDescent="0.25">
      <c r="A288" s="124">
        <v>14</v>
      </c>
      <c r="B288" s="48" t="s">
        <v>1204</v>
      </c>
      <c r="C288" s="25" t="s">
        <v>336</v>
      </c>
      <c r="D288" s="48" t="s">
        <v>652</v>
      </c>
      <c r="E288" s="10"/>
      <c r="F288" s="10"/>
      <c r="G288" s="10"/>
      <c r="H288" s="10" t="s">
        <v>1368</v>
      </c>
      <c r="I288" s="10"/>
      <c r="J288" s="10"/>
      <c r="K288" s="10"/>
      <c r="L288" s="9"/>
      <c r="M288" s="10" t="str">
        <f t="shared" si="8"/>
        <v>YES</v>
      </c>
      <c r="N288" s="10" t="str">
        <f t="shared" si="9"/>
        <v>YES</v>
      </c>
      <c r="O288" s="5"/>
      <c r="P288" s="5"/>
      <c r="Q288" s="5"/>
      <c r="R288" s="5"/>
      <c r="S288" s="5"/>
      <c r="T288" s="5">
        <v>1</v>
      </c>
      <c r="U288" s="5"/>
      <c r="V288" s="5"/>
      <c r="W288" s="5"/>
      <c r="X288" s="5"/>
      <c r="Y288" s="5"/>
    </row>
    <row r="289" spans="1:25" s="11" customFormat="1" ht="21" customHeight="1" x14ac:dyDescent="0.25">
      <c r="A289" s="124">
        <v>14</v>
      </c>
      <c r="B289" s="48" t="s">
        <v>1205</v>
      </c>
      <c r="C289" s="25" t="s">
        <v>336</v>
      </c>
      <c r="D289" s="48" t="s">
        <v>538</v>
      </c>
      <c r="E289" s="10" t="s">
        <v>1369</v>
      </c>
      <c r="F289" s="10"/>
      <c r="G289" s="10"/>
      <c r="H289" s="10"/>
      <c r="I289" s="10"/>
      <c r="J289" s="10"/>
      <c r="K289" s="10"/>
      <c r="L289" s="9"/>
      <c r="M289" s="10" t="str">
        <f t="shared" si="8"/>
        <v>YES</v>
      </c>
      <c r="N289" s="10" t="str">
        <f t="shared" si="9"/>
        <v>YES</v>
      </c>
      <c r="O289" s="5">
        <v>1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s="11" customFormat="1" ht="21" customHeight="1" x14ac:dyDescent="0.25">
      <c r="A290" s="124">
        <v>14</v>
      </c>
      <c r="B290" s="48" t="s">
        <v>1206</v>
      </c>
      <c r="C290" s="25" t="s">
        <v>336</v>
      </c>
      <c r="D290" s="48" t="s">
        <v>555</v>
      </c>
      <c r="E290" s="10"/>
      <c r="F290" s="10"/>
      <c r="G290" s="10"/>
      <c r="H290" s="10" t="s">
        <v>1368</v>
      </c>
      <c r="I290" s="10"/>
      <c r="J290" s="10"/>
      <c r="K290" s="10"/>
      <c r="L290" s="9"/>
      <c r="M290" s="10" t="str">
        <f t="shared" si="8"/>
        <v>YES</v>
      </c>
      <c r="N290" s="10" t="str">
        <f t="shared" si="9"/>
        <v>YES</v>
      </c>
      <c r="O290" s="5"/>
      <c r="P290" s="5">
        <v>1</v>
      </c>
      <c r="Q290" s="5"/>
      <c r="R290" s="5"/>
      <c r="S290" s="5"/>
      <c r="T290" s="5"/>
      <c r="U290" s="5"/>
      <c r="V290" s="5"/>
      <c r="W290" s="5"/>
      <c r="X290" s="5"/>
      <c r="Y290" s="5"/>
    </row>
    <row r="291" spans="1:25" s="11" customFormat="1" ht="21" customHeight="1" x14ac:dyDescent="0.25">
      <c r="A291" s="124">
        <v>14</v>
      </c>
      <c r="B291" s="48" t="s">
        <v>1206</v>
      </c>
      <c r="C291" s="25" t="s">
        <v>336</v>
      </c>
      <c r="D291" s="48" t="s">
        <v>587</v>
      </c>
      <c r="E291" s="10"/>
      <c r="F291" s="10"/>
      <c r="G291" s="10"/>
      <c r="H291" s="10"/>
      <c r="I291" s="10" t="s">
        <v>1368</v>
      </c>
      <c r="J291" s="10"/>
      <c r="K291" s="10"/>
      <c r="L291" s="9"/>
      <c r="M291" s="10" t="str">
        <f t="shared" si="8"/>
        <v>YES</v>
      </c>
      <c r="N291" s="10" t="str">
        <f t="shared" si="9"/>
        <v>YES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s="11" customFormat="1" ht="21" customHeight="1" x14ac:dyDescent="0.25">
      <c r="A292" s="124">
        <v>14</v>
      </c>
      <c r="B292" s="48" t="s">
        <v>1206</v>
      </c>
      <c r="C292" s="25" t="s">
        <v>115</v>
      </c>
      <c r="D292" s="48" t="s">
        <v>708</v>
      </c>
      <c r="E292" s="10"/>
      <c r="F292" s="10"/>
      <c r="G292" s="10"/>
      <c r="H292" s="10" t="s">
        <v>1368</v>
      </c>
      <c r="I292" s="10" t="s">
        <v>1368</v>
      </c>
      <c r="J292" s="10" t="s">
        <v>1368</v>
      </c>
      <c r="K292" s="10"/>
      <c r="L292" s="9"/>
      <c r="M292" s="10" t="str">
        <f t="shared" si="8"/>
        <v>YES</v>
      </c>
      <c r="N292" s="10" t="str">
        <f t="shared" si="9"/>
        <v>YES</v>
      </c>
      <c r="O292" s="5"/>
      <c r="P292" s="5">
        <v>1</v>
      </c>
      <c r="Q292" s="5">
        <v>1</v>
      </c>
      <c r="R292" s="5">
        <v>1</v>
      </c>
      <c r="S292" s="5">
        <v>1</v>
      </c>
      <c r="T292" s="5"/>
      <c r="U292" s="5">
        <v>1</v>
      </c>
      <c r="V292" s="5"/>
      <c r="W292" s="5">
        <v>1</v>
      </c>
      <c r="X292" s="5"/>
      <c r="Y292" s="5"/>
    </row>
    <row r="293" spans="1:25" s="11" customFormat="1" ht="21" customHeight="1" x14ac:dyDescent="0.25">
      <c r="A293" s="124">
        <v>14</v>
      </c>
      <c r="B293" s="48" t="s">
        <v>1207</v>
      </c>
      <c r="C293" s="25" t="s">
        <v>336</v>
      </c>
      <c r="D293" s="48" t="s">
        <v>620</v>
      </c>
      <c r="E293" s="10"/>
      <c r="F293" s="10"/>
      <c r="G293" s="10"/>
      <c r="H293" s="10" t="s">
        <v>1368</v>
      </c>
      <c r="I293" s="10"/>
      <c r="J293" s="10"/>
      <c r="K293" s="10"/>
      <c r="L293" s="9"/>
      <c r="M293" s="10" t="str">
        <f t="shared" si="8"/>
        <v>YES</v>
      </c>
      <c r="N293" s="10" t="str">
        <f t="shared" si="9"/>
        <v>YES</v>
      </c>
      <c r="O293" s="5"/>
      <c r="P293" s="5"/>
      <c r="Q293" s="5"/>
      <c r="R293" s="5"/>
      <c r="S293" s="5"/>
      <c r="T293" s="5">
        <v>1</v>
      </c>
      <c r="U293" s="5"/>
      <c r="V293" s="5"/>
      <c r="W293" s="5"/>
      <c r="X293" s="5"/>
      <c r="Y293" s="5"/>
    </row>
    <row r="294" spans="1:25" s="11" customFormat="1" ht="21" customHeight="1" x14ac:dyDescent="0.25">
      <c r="A294" s="124">
        <v>14</v>
      </c>
      <c r="B294" s="48" t="s">
        <v>1208</v>
      </c>
      <c r="C294" s="25" t="s">
        <v>336</v>
      </c>
      <c r="D294" s="48" t="s">
        <v>653</v>
      </c>
      <c r="E294" s="10"/>
      <c r="F294" s="10"/>
      <c r="G294" s="10"/>
      <c r="H294" s="10"/>
      <c r="I294" s="10"/>
      <c r="J294" s="10"/>
      <c r="K294" s="10"/>
      <c r="L294" s="9"/>
      <c r="M294" s="10" t="str">
        <f t="shared" si="8"/>
        <v/>
      </c>
      <c r="N294" s="10" t="str">
        <f t="shared" si="9"/>
        <v/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s="11" customFormat="1" ht="21" customHeight="1" x14ac:dyDescent="0.25">
      <c r="A295" s="124">
        <v>14</v>
      </c>
      <c r="B295" s="48" t="s">
        <v>1209</v>
      </c>
      <c r="C295" s="25" t="s">
        <v>336</v>
      </c>
      <c r="D295" s="48" t="s">
        <v>673</v>
      </c>
      <c r="E295" s="10"/>
      <c r="F295" s="10"/>
      <c r="G295" s="10"/>
      <c r="H295" s="10" t="s">
        <v>1368</v>
      </c>
      <c r="I295" s="10"/>
      <c r="J295" s="10"/>
      <c r="K295" s="10"/>
      <c r="L295" s="9"/>
      <c r="M295" s="10" t="str">
        <f t="shared" si="8"/>
        <v>YES</v>
      </c>
      <c r="N295" s="10" t="str">
        <f t="shared" si="9"/>
        <v>YES</v>
      </c>
      <c r="O295" s="6"/>
      <c r="P295" s="5"/>
      <c r="Q295" s="5"/>
      <c r="R295" s="5"/>
      <c r="S295" s="5"/>
      <c r="T295" s="5">
        <v>1</v>
      </c>
      <c r="U295" s="5"/>
      <c r="V295" s="5"/>
      <c r="W295" s="5"/>
      <c r="X295" s="5"/>
      <c r="Y295" s="5"/>
    </row>
    <row r="296" spans="1:25" s="11" customFormat="1" ht="21" customHeight="1" x14ac:dyDescent="0.25">
      <c r="A296" s="124">
        <v>14</v>
      </c>
      <c r="B296" s="48" t="s">
        <v>1210</v>
      </c>
      <c r="C296" s="25">
        <v>13727</v>
      </c>
      <c r="D296" s="48" t="s">
        <v>198</v>
      </c>
      <c r="E296" s="10"/>
      <c r="F296" s="10"/>
      <c r="G296" s="10"/>
      <c r="H296" s="10"/>
      <c r="I296" s="10"/>
      <c r="J296" s="10"/>
      <c r="K296" s="10"/>
      <c r="L296" s="9"/>
      <c r="M296" s="10" t="str">
        <f t="shared" si="8"/>
        <v/>
      </c>
      <c r="N296" s="10" t="str">
        <f t="shared" si="9"/>
        <v/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s="11" customFormat="1" ht="21" customHeight="1" x14ac:dyDescent="0.25">
      <c r="A297" s="124">
        <v>14</v>
      </c>
      <c r="B297" s="48" t="s">
        <v>1210</v>
      </c>
      <c r="C297" s="25" t="s">
        <v>336</v>
      </c>
      <c r="D297" s="48" t="s">
        <v>217</v>
      </c>
      <c r="E297" s="10"/>
      <c r="F297" s="10"/>
      <c r="G297" s="10"/>
      <c r="H297" s="10"/>
      <c r="I297" s="10"/>
      <c r="J297" s="10"/>
      <c r="K297" s="10"/>
      <c r="L297" s="9"/>
      <c r="M297" s="10" t="str">
        <f t="shared" si="8"/>
        <v/>
      </c>
      <c r="N297" s="10" t="str">
        <f t="shared" si="9"/>
        <v/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s="11" customFormat="1" ht="21" customHeight="1" x14ac:dyDescent="0.25">
      <c r="A298" s="124">
        <v>14</v>
      </c>
      <c r="B298" s="48" t="s">
        <v>1210</v>
      </c>
      <c r="C298" s="25" t="s">
        <v>336</v>
      </c>
      <c r="D298" s="48" t="s">
        <v>197</v>
      </c>
      <c r="E298" s="10"/>
      <c r="F298" s="10"/>
      <c r="G298" s="10"/>
      <c r="H298" s="10"/>
      <c r="I298" s="10"/>
      <c r="J298" s="10"/>
      <c r="K298" s="10"/>
      <c r="L298" s="9"/>
      <c r="M298" s="10" t="str">
        <f t="shared" si="8"/>
        <v/>
      </c>
      <c r="N298" s="10" t="str">
        <f t="shared" si="9"/>
        <v/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s="11" customFormat="1" ht="21" customHeight="1" x14ac:dyDescent="0.25">
      <c r="A299" s="124">
        <v>14</v>
      </c>
      <c r="B299" s="48" t="s">
        <v>1211</v>
      </c>
      <c r="C299" s="25" t="s">
        <v>336</v>
      </c>
      <c r="D299" s="48" t="s">
        <v>254</v>
      </c>
      <c r="E299" s="10"/>
      <c r="F299" s="10"/>
      <c r="G299" s="10"/>
      <c r="H299" s="10"/>
      <c r="I299" s="10"/>
      <c r="J299" s="10"/>
      <c r="K299" s="10"/>
      <c r="L299" s="9" t="s">
        <v>1401</v>
      </c>
      <c r="M299" s="10" t="str">
        <f t="shared" si="8"/>
        <v/>
      </c>
      <c r="N299" s="10" t="str">
        <f t="shared" si="9"/>
        <v/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s="11" customFormat="1" ht="21" customHeight="1" x14ac:dyDescent="0.25">
      <c r="A300" s="124">
        <v>14</v>
      </c>
      <c r="B300" s="48" t="s">
        <v>1212</v>
      </c>
      <c r="C300" s="25" t="s">
        <v>336</v>
      </c>
      <c r="D300" s="48" t="s">
        <v>288</v>
      </c>
      <c r="E300" s="10"/>
      <c r="F300" s="10"/>
      <c r="G300" s="10"/>
      <c r="H300" s="10"/>
      <c r="I300" s="10"/>
      <c r="J300" s="10"/>
      <c r="K300" s="10"/>
      <c r="L300" s="9"/>
      <c r="M300" s="10" t="str">
        <f t="shared" si="8"/>
        <v/>
      </c>
      <c r="N300" s="10" t="str">
        <f t="shared" si="9"/>
        <v/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s="11" customFormat="1" ht="21" customHeight="1" x14ac:dyDescent="0.25">
      <c r="A301" s="124">
        <v>14</v>
      </c>
      <c r="B301" s="48" t="s">
        <v>1213</v>
      </c>
      <c r="C301" s="25" t="s">
        <v>336</v>
      </c>
      <c r="D301" s="48" t="s">
        <v>674</v>
      </c>
      <c r="E301" s="10"/>
      <c r="F301" s="10"/>
      <c r="G301" s="10"/>
      <c r="H301" s="10"/>
      <c r="I301" s="10"/>
      <c r="J301" s="10"/>
      <c r="K301" s="10"/>
      <c r="L301" s="9"/>
      <c r="M301" s="10" t="str">
        <f t="shared" si="8"/>
        <v/>
      </c>
      <c r="N301" s="10" t="str">
        <f t="shared" si="9"/>
        <v/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s="11" customFormat="1" ht="21" customHeight="1" x14ac:dyDescent="0.25">
      <c r="A302" s="124">
        <v>14</v>
      </c>
      <c r="B302" s="48" t="s">
        <v>1214</v>
      </c>
      <c r="C302" s="25" t="s">
        <v>163</v>
      </c>
      <c r="D302" s="48" t="s">
        <v>709</v>
      </c>
      <c r="E302" s="10"/>
      <c r="F302" s="10"/>
      <c r="G302" s="10"/>
      <c r="H302" s="10"/>
      <c r="I302" s="10"/>
      <c r="J302" s="10"/>
      <c r="K302" s="10"/>
      <c r="L302" s="9" t="s">
        <v>1401</v>
      </c>
      <c r="M302" s="10" t="str">
        <f t="shared" si="8"/>
        <v/>
      </c>
      <c r="N302" s="10" t="str">
        <f t="shared" si="9"/>
        <v/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s="11" customFormat="1" ht="21" customHeight="1" x14ac:dyDescent="0.25">
      <c r="A303" s="124">
        <v>14</v>
      </c>
      <c r="B303" s="48" t="s">
        <v>1214</v>
      </c>
      <c r="C303" s="25" t="s">
        <v>336</v>
      </c>
      <c r="D303" s="48" t="s">
        <v>199</v>
      </c>
      <c r="E303" s="10"/>
      <c r="F303" s="10"/>
      <c r="G303" s="10"/>
      <c r="H303" s="10" t="s">
        <v>1368</v>
      </c>
      <c r="I303" s="10"/>
      <c r="J303" s="10"/>
      <c r="K303" s="10"/>
      <c r="L303" s="9"/>
      <c r="M303" s="10" t="str">
        <f t="shared" si="8"/>
        <v>YES</v>
      </c>
      <c r="N303" s="10" t="str">
        <f t="shared" si="9"/>
        <v>YES</v>
      </c>
      <c r="O303" s="5"/>
      <c r="P303" s="5">
        <v>1</v>
      </c>
      <c r="Q303" s="5">
        <v>1</v>
      </c>
      <c r="R303" s="5">
        <v>1</v>
      </c>
      <c r="S303" s="5">
        <v>1</v>
      </c>
      <c r="T303" s="5"/>
      <c r="U303" s="5"/>
      <c r="V303" s="5"/>
      <c r="W303" s="5"/>
      <c r="X303" s="5">
        <v>1</v>
      </c>
      <c r="Y303" s="5"/>
    </row>
    <row r="304" spans="1:25" s="11" customFormat="1" ht="21" customHeight="1" x14ac:dyDescent="0.25">
      <c r="A304" s="124">
        <v>14</v>
      </c>
      <c r="B304" s="48" t="s">
        <v>1215</v>
      </c>
      <c r="C304" s="25" t="s">
        <v>336</v>
      </c>
      <c r="D304" s="48" t="s">
        <v>218</v>
      </c>
      <c r="E304" s="10"/>
      <c r="F304" s="10"/>
      <c r="G304" s="10"/>
      <c r="H304" s="10"/>
      <c r="I304" s="10"/>
      <c r="J304" s="10"/>
      <c r="K304" s="10"/>
      <c r="L304" s="9"/>
      <c r="M304" s="10" t="str">
        <f t="shared" si="8"/>
        <v/>
      </c>
      <c r="N304" s="10" t="str">
        <f t="shared" si="9"/>
        <v/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s="11" customFormat="1" ht="21" customHeight="1" x14ac:dyDescent="0.25">
      <c r="A305" s="124">
        <v>14</v>
      </c>
      <c r="B305" s="48" t="s">
        <v>1216</v>
      </c>
      <c r="C305" s="25" t="s">
        <v>336</v>
      </c>
      <c r="D305" s="48" t="s">
        <v>255</v>
      </c>
      <c r="E305" s="10"/>
      <c r="F305" s="10"/>
      <c r="G305" s="10"/>
      <c r="H305" s="10"/>
      <c r="I305" s="10"/>
      <c r="J305" s="10"/>
      <c r="K305" s="10"/>
      <c r="L305" s="9"/>
      <c r="M305" s="10" t="str">
        <f t="shared" si="8"/>
        <v/>
      </c>
      <c r="N305" s="10" t="str">
        <f t="shared" si="9"/>
        <v/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s="11" customFormat="1" ht="21" customHeight="1" x14ac:dyDescent="0.25">
      <c r="A306" s="124">
        <v>14</v>
      </c>
      <c r="B306" s="48" t="s">
        <v>325</v>
      </c>
      <c r="C306" s="25" t="s">
        <v>336</v>
      </c>
      <c r="D306" s="48" t="s">
        <v>331</v>
      </c>
      <c r="E306" s="10"/>
      <c r="F306" s="10"/>
      <c r="G306" s="10"/>
      <c r="H306" s="10"/>
      <c r="I306" s="10"/>
      <c r="J306" s="10"/>
      <c r="K306" s="10"/>
      <c r="L306" s="9"/>
      <c r="M306" s="10" t="str">
        <f t="shared" si="8"/>
        <v/>
      </c>
      <c r="N306" s="10" t="str">
        <f t="shared" si="9"/>
        <v/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s="11" customFormat="1" ht="21" customHeight="1" x14ac:dyDescent="0.25">
      <c r="A307" s="124">
        <v>15</v>
      </c>
      <c r="B307" s="48" t="s">
        <v>1217</v>
      </c>
      <c r="C307" s="25" t="s">
        <v>105</v>
      </c>
      <c r="D307" s="48" t="s">
        <v>289</v>
      </c>
      <c r="E307" s="10"/>
      <c r="F307" s="10"/>
      <c r="G307" s="10"/>
      <c r="H307" s="10"/>
      <c r="I307" s="10"/>
      <c r="J307" s="10"/>
      <c r="K307" s="10"/>
      <c r="L307" s="9"/>
      <c r="M307" s="10" t="str">
        <f t="shared" si="8"/>
        <v/>
      </c>
      <c r="N307" s="10" t="str">
        <f t="shared" si="9"/>
        <v/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s="11" customFormat="1" ht="21" customHeight="1" x14ac:dyDescent="0.25">
      <c r="A308" s="124">
        <v>15</v>
      </c>
      <c r="B308" s="48" t="s">
        <v>1217</v>
      </c>
      <c r="C308" s="25" t="s">
        <v>336</v>
      </c>
      <c r="D308" s="48" t="s">
        <v>675</v>
      </c>
      <c r="E308" s="10"/>
      <c r="F308" s="10"/>
      <c r="G308" s="10"/>
      <c r="H308" s="10" t="s">
        <v>1368</v>
      </c>
      <c r="I308" s="10"/>
      <c r="J308" s="10"/>
      <c r="K308" s="10"/>
      <c r="L308" s="9"/>
      <c r="M308" s="10" t="str">
        <f t="shared" si="8"/>
        <v>YES</v>
      </c>
      <c r="N308" s="10" t="str">
        <f t="shared" si="9"/>
        <v>YES</v>
      </c>
      <c r="O308" s="5"/>
      <c r="P308" s="5"/>
      <c r="Q308" s="5"/>
      <c r="R308" s="5"/>
      <c r="S308" s="5"/>
      <c r="T308" s="5">
        <v>1</v>
      </c>
      <c r="U308" s="5"/>
      <c r="V308" s="5"/>
      <c r="W308" s="5"/>
      <c r="X308" s="5"/>
      <c r="Y308" s="5"/>
    </row>
    <row r="309" spans="1:25" s="11" customFormat="1" ht="21" customHeight="1" x14ac:dyDescent="0.25">
      <c r="A309" s="124">
        <v>15</v>
      </c>
      <c r="B309" s="48" t="s">
        <v>1217</v>
      </c>
      <c r="C309" s="25" t="s">
        <v>336</v>
      </c>
      <c r="D309" s="48" t="s">
        <v>322</v>
      </c>
      <c r="E309" s="10"/>
      <c r="F309" s="10"/>
      <c r="G309" s="10"/>
      <c r="H309" s="10"/>
      <c r="I309" s="10"/>
      <c r="J309" s="10"/>
      <c r="K309" s="10"/>
      <c r="L309" s="9"/>
      <c r="M309" s="10" t="str">
        <f t="shared" si="8"/>
        <v/>
      </c>
      <c r="N309" s="10" t="str">
        <f t="shared" si="9"/>
        <v/>
      </c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s="11" customFormat="1" ht="21" customHeight="1" x14ac:dyDescent="0.25">
      <c r="A310" s="124">
        <v>15</v>
      </c>
      <c r="B310" s="48" t="s">
        <v>1218</v>
      </c>
      <c r="C310" s="25" t="s">
        <v>336</v>
      </c>
      <c r="D310" s="48" t="s">
        <v>710</v>
      </c>
      <c r="E310" s="10"/>
      <c r="F310" s="10"/>
      <c r="G310" s="10"/>
      <c r="H310" s="10" t="s">
        <v>1366</v>
      </c>
      <c r="I310" s="10"/>
      <c r="J310" s="10"/>
      <c r="K310" s="10"/>
      <c r="L310" s="9"/>
      <c r="M310" s="10" t="str">
        <f t="shared" si="8"/>
        <v>YES</v>
      </c>
      <c r="N310" s="10" t="str">
        <f t="shared" si="9"/>
        <v>YES</v>
      </c>
      <c r="O310" s="5"/>
      <c r="P310" s="5"/>
      <c r="Q310" s="5"/>
      <c r="R310" s="5"/>
      <c r="S310" s="5"/>
      <c r="T310" s="5">
        <v>1</v>
      </c>
      <c r="U310" s="5"/>
      <c r="V310" s="5"/>
      <c r="W310" s="5"/>
      <c r="X310" s="5"/>
      <c r="Y310" s="5"/>
    </row>
    <row r="311" spans="1:25" s="11" customFormat="1" ht="21" customHeight="1" x14ac:dyDescent="0.25">
      <c r="A311" s="124">
        <v>15</v>
      </c>
      <c r="B311" s="48" t="s">
        <v>1219</v>
      </c>
      <c r="C311" s="25" t="s">
        <v>336</v>
      </c>
      <c r="D311" s="48" t="s">
        <v>219</v>
      </c>
      <c r="E311" s="10"/>
      <c r="F311" s="10"/>
      <c r="G311" s="10"/>
      <c r="H311" s="10" t="s">
        <v>1368</v>
      </c>
      <c r="I311" s="10"/>
      <c r="J311" s="10"/>
      <c r="K311" s="10"/>
      <c r="L311" s="9"/>
      <c r="M311" s="10" t="str">
        <f t="shared" si="8"/>
        <v>YES</v>
      </c>
      <c r="N311" s="10" t="str">
        <f t="shared" si="9"/>
        <v>YES</v>
      </c>
      <c r="O311" s="5"/>
      <c r="P311" s="5"/>
      <c r="Q311" s="5"/>
      <c r="R311" s="5"/>
      <c r="S311" s="5"/>
      <c r="T311" s="5">
        <v>1</v>
      </c>
      <c r="U311" s="5"/>
      <c r="V311" s="5"/>
      <c r="W311" s="5"/>
      <c r="X311" s="5"/>
      <c r="Y311" s="5"/>
    </row>
    <row r="312" spans="1:25" s="11" customFormat="1" ht="21" customHeight="1" x14ac:dyDescent="0.25">
      <c r="A312" s="124">
        <v>15</v>
      </c>
      <c r="B312" s="48" t="s">
        <v>1220</v>
      </c>
      <c r="C312" s="25" t="s">
        <v>336</v>
      </c>
      <c r="D312" s="48" t="s">
        <v>256</v>
      </c>
      <c r="E312" s="10"/>
      <c r="F312" s="10"/>
      <c r="G312" s="10"/>
      <c r="H312" s="10" t="s">
        <v>1368</v>
      </c>
      <c r="I312" s="10"/>
      <c r="J312" s="10"/>
      <c r="K312" s="10"/>
      <c r="L312" s="9"/>
      <c r="M312" s="10" t="str">
        <f t="shared" si="8"/>
        <v>YES</v>
      </c>
      <c r="N312" s="10" t="str">
        <f t="shared" si="9"/>
        <v>YES</v>
      </c>
      <c r="O312" s="5"/>
      <c r="P312" s="5"/>
      <c r="Q312" s="5"/>
      <c r="R312" s="5"/>
      <c r="S312" s="5"/>
      <c r="T312" s="5">
        <v>1</v>
      </c>
      <c r="U312" s="5"/>
      <c r="V312" s="5"/>
      <c r="W312" s="5"/>
      <c r="X312" s="5"/>
      <c r="Y312" s="5"/>
    </row>
    <row r="313" spans="1:25" s="11" customFormat="1" ht="21" customHeight="1" x14ac:dyDescent="0.25">
      <c r="A313" s="124">
        <v>15</v>
      </c>
      <c r="B313" s="48" t="s">
        <v>1221</v>
      </c>
      <c r="C313" s="25" t="s">
        <v>336</v>
      </c>
      <c r="D313" s="48" t="s">
        <v>290</v>
      </c>
      <c r="E313" s="10"/>
      <c r="F313" s="10"/>
      <c r="G313" s="10"/>
      <c r="H313" s="10"/>
      <c r="I313" s="10" t="s">
        <v>1375</v>
      </c>
      <c r="J313" s="10"/>
      <c r="K313" s="10"/>
      <c r="L313" s="9"/>
      <c r="M313" s="10" t="str">
        <f t="shared" si="8"/>
        <v>YES</v>
      </c>
      <c r="N313" s="10" t="str">
        <f t="shared" si="9"/>
        <v>YES</v>
      </c>
      <c r="O313" s="5"/>
      <c r="P313" s="5"/>
      <c r="Q313" s="5"/>
      <c r="R313" s="5"/>
      <c r="S313" s="5"/>
      <c r="T313" s="5"/>
      <c r="U313" s="5"/>
      <c r="V313" s="5"/>
      <c r="W313" s="5"/>
      <c r="X313" s="5">
        <v>1</v>
      </c>
      <c r="Y313" s="5"/>
    </row>
    <row r="314" spans="1:25" s="11" customFormat="1" ht="21" customHeight="1" x14ac:dyDescent="0.25">
      <c r="A314" s="124">
        <v>15</v>
      </c>
      <c r="B314" s="48" t="s">
        <v>1221</v>
      </c>
      <c r="C314" s="25" t="s">
        <v>336</v>
      </c>
      <c r="D314" s="48" t="s">
        <v>676</v>
      </c>
      <c r="E314" s="10"/>
      <c r="F314" s="10"/>
      <c r="G314" s="10"/>
      <c r="H314" s="10" t="s">
        <v>1375</v>
      </c>
      <c r="I314" s="10"/>
      <c r="J314" s="10"/>
      <c r="K314" s="10"/>
      <c r="L314" s="9" t="s">
        <v>1401</v>
      </c>
      <c r="M314" s="10" t="str">
        <f t="shared" si="8"/>
        <v>YES</v>
      </c>
      <c r="N314" s="10" t="str">
        <f t="shared" si="9"/>
        <v>YES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s="37" customFormat="1" ht="21" customHeight="1" x14ac:dyDescent="0.25">
      <c r="A315" s="128">
        <v>15</v>
      </c>
      <c r="B315" s="129" t="s">
        <v>1221</v>
      </c>
      <c r="C315" s="36" t="s">
        <v>116</v>
      </c>
      <c r="D315" s="129" t="s">
        <v>285</v>
      </c>
      <c r="E315" s="10"/>
      <c r="F315" s="10"/>
      <c r="G315" s="10"/>
      <c r="H315" s="10"/>
      <c r="I315" s="10" t="s">
        <v>1375</v>
      </c>
      <c r="J315" s="10"/>
      <c r="K315" s="10"/>
      <c r="L315" s="9"/>
      <c r="M315" s="10" t="str">
        <f t="shared" si="8"/>
        <v>YES</v>
      </c>
      <c r="N315" s="10" t="str">
        <f t="shared" si="9"/>
        <v>YES</v>
      </c>
      <c r="O315" s="5"/>
      <c r="P315" s="5"/>
      <c r="Q315" s="5"/>
      <c r="R315" s="5"/>
      <c r="S315" s="5"/>
      <c r="T315" s="5"/>
      <c r="U315" s="5"/>
      <c r="V315" s="5"/>
      <c r="W315" s="5"/>
      <c r="X315" s="5">
        <v>1</v>
      </c>
      <c r="Y315" s="5"/>
    </row>
    <row r="316" spans="1:25" s="11" customFormat="1" ht="21" customHeight="1" x14ac:dyDescent="0.25">
      <c r="A316" s="64">
        <v>15</v>
      </c>
      <c r="B316" s="48" t="s">
        <v>1222</v>
      </c>
      <c r="C316" s="25" t="s">
        <v>336</v>
      </c>
      <c r="D316" s="48" t="s">
        <v>711</v>
      </c>
      <c r="E316" s="10"/>
      <c r="F316" s="10"/>
      <c r="G316" s="10"/>
      <c r="H316" s="10"/>
      <c r="I316" s="10"/>
      <c r="J316" s="10"/>
      <c r="K316" s="10"/>
      <c r="L316" s="9"/>
      <c r="M316" s="10" t="str">
        <f t="shared" si="8"/>
        <v/>
      </c>
      <c r="N316" s="10" t="str">
        <f t="shared" si="9"/>
        <v/>
      </c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s="11" customFormat="1" ht="21" customHeight="1" x14ac:dyDescent="0.25">
      <c r="A317" s="124">
        <v>15</v>
      </c>
      <c r="B317" s="48" t="s">
        <v>1223</v>
      </c>
      <c r="C317" s="25" t="s">
        <v>336</v>
      </c>
      <c r="D317" s="48" t="s">
        <v>200</v>
      </c>
      <c r="E317" s="10"/>
      <c r="F317" s="10"/>
      <c r="G317" s="10"/>
      <c r="H317" s="10" t="s">
        <v>1375</v>
      </c>
      <c r="I317" s="10"/>
      <c r="J317" s="10"/>
      <c r="K317" s="10"/>
      <c r="L317" s="9"/>
      <c r="M317" s="10" t="str">
        <f t="shared" si="8"/>
        <v>YES</v>
      </c>
      <c r="N317" s="10" t="str">
        <f t="shared" si="9"/>
        <v>YES</v>
      </c>
      <c r="O317" s="5"/>
      <c r="P317" s="5"/>
      <c r="Q317" s="5"/>
      <c r="R317" s="5"/>
      <c r="S317" s="5"/>
      <c r="T317" s="5"/>
      <c r="U317" s="5"/>
      <c r="V317" s="5"/>
      <c r="W317" s="5"/>
      <c r="X317" s="5">
        <v>1</v>
      </c>
      <c r="Y317" s="5"/>
    </row>
    <row r="318" spans="1:25" s="11" customFormat="1" ht="21" customHeight="1" x14ac:dyDescent="0.25">
      <c r="A318" s="124">
        <v>15</v>
      </c>
      <c r="B318" s="48" t="s">
        <v>1224</v>
      </c>
      <c r="C318" s="25" t="s">
        <v>336</v>
      </c>
      <c r="D318" s="48" t="s">
        <v>220</v>
      </c>
      <c r="E318" s="10"/>
      <c r="F318" s="10"/>
      <c r="G318" s="10"/>
      <c r="H318" s="10" t="s">
        <v>1368</v>
      </c>
      <c r="I318" s="10" t="s">
        <v>1375</v>
      </c>
      <c r="J318" s="10"/>
      <c r="K318" s="10"/>
      <c r="L318" s="9"/>
      <c r="M318" s="10" t="str">
        <f t="shared" si="8"/>
        <v>YES</v>
      </c>
      <c r="N318" s="10" t="str">
        <f t="shared" si="9"/>
        <v>YES</v>
      </c>
      <c r="O318" s="5"/>
      <c r="P318" s="5"/>
      <c r="Q318" s="5"/>
      <c r="R318" s="5"/>
      <c r="S318" s="5"/>
      <c r="T318" s="5">
        <v>1</v>
      </c>
      <c r="U318" s="5"/>
      <c r="V318" s="5"/>
      <c r="W318" s="5"/>
      <c r="X318" s="5">
        <v>1</v>
      </c>
      <c r="Y318" s="5"/>
    </row>
    <row r="319" spans="1:25" s="11" customFormat="1" ht="21" customHeight="1" x14ac:dyDescent="0.25">
      <c r="A319" s="124">
        <v>15</v>
      </c>
      <c r="B319" s="48" t="s">
        <v>1225</v>
      </c>
      <c r="C319" s="25" t="s">
        <v>336</v>
      </c>
      <c r="D319" s="48" t="s">
        <v>257</v>
      </c>
      <c r="E319" s="10"/>
      <c r="F319" s="10"/>
      <c r="G319" s="10"/>
      <c r="H319" s="10"/>
      <c r="I319" s="10"/>
      <c r="J319" s="10"/>
      <c r="K319" s="10"/>
      <c r="L319" s="9"/>
      <c r="M319" s="10" t="str">
        <f t="shared" si="8"/>
        <v/>
      </c>
      <c r="N319" s="10" t="str">
        <f t="shared" si="9"/>
        <v/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s="11" customFormat="1" ht="21" customHeight="1" x14ac:dyDescent="0.25">
      <c r="A320" s="124">
        <v>15</v>
      </c>
      <c r="B320" s="48" t="s">
        <v>1225</v>
      </c>
      <c r="C320" s="25" t="s">
        <v>82</v>
      </c>
      <c r="D320" s="48" t="s">
        <v>291</v>
      </c>
      <c r="E320" s="10"/>
      <c r="F320" s="10"/>
      <c r="G320" s="10"/>
      <c r="H320" s="10"/>
      <c r="I320" s="10" t="s">
        <v>1375</v>
      </c>
      <c r="J320" s="10"/>
      <c r="K320" s="10"/>
      <c r="L320" s="9"/>
      <c r="M320" s="10" t="str">
        <f t="shared" si="8"/>
        <v>YES</v>
      </c>
      <c r="N320" s="10" t="str">
        <f t="shared" si="9"/>
        <v>YES</v>
      </c>
      <c r="O320" s="5"/>
      <c r="P320" s="5"/>
      <c r="Q320" s="5"/>
      <c r="R320" s="5"/>
      <c r="S320" s="5"/>
      <c r="T320" s="5"/>
      <c r="U320" s="5"/>
      <c r="V320" s="5"/>
      <c r="W320" s="5">
        <v>1</v>
      </c>
      <c r="X320" s="5"/>
      <c r="Y320" s="5"/>
    </row>
    <row r="321" spans="1:25" s="11" customFormat="1" ht="21" customHeight="1" x14ac:dyDescent="0.25">
      <c r="A321" s="124">
        <v>15</v>
      </c>
      <c r="B321" s="48" t="s">
        <v>1225</v>
      </c>
      <c r="C321" s="25" t="s">
        <v>336</v>
      </c>
      <c r="D321" s="48" t="s">
        <v>251</v>
      </c>
      <c r="E321" s="10"/>
      <c r="F321" s="10"/>
      <c r="G321" s="10"/>
      <c r="H321" s="10"/>
      <c r="I321" s="10" t="s">
        <v>1375</v>
      </c>
      <c r="J321" s="10"/>
      <c r="K321" s="10"/>
      <c r="L321" s="9"/>
      <c r="M321" s="10" t="str">
        <f t="shared" si="8"/>
        <v>YES</v>
      </c>
      <c r="N321" s="10" t="str">
        <f t="shared" si="9"/>
        <v>YES</v>
      </c>
      <c r="O321" s="5"/>
      <c r="P321" s="5"/>
      <c r="Q321" s="5"/>
      <c r="R321" s="5"/>
      <c r="S321" s="5"/>
      <c r="T321" s="5"/>
      <c r="U321" s="5"/>
      <c r="V321" s="5"/>
      <c r="W321" s="5"/>
      <c r="X321" s="5">
        <v>1</v>
      </c>
      <c r="Y321" s="5"/>
    </row>
    <row r="322" spans="1:25" s="11" customFormat="1" ht="21" customHeight="1" x14ac:dyDescent="0.25">
      <c r="A322" s="124">
        <v>15</v>
      </c>
      <c r="B322" s="48" t="s">
        <v>1226</v>
      </c>
      <c r="C322" s="25" t="s">
        <v>336</v>
      </c>
      <c r="D322" s="48" t="s">
        <v>677</v>
      </c>
      <c r="E322" s="10"/>
      <c r="F322" s="10"/>
      <c r="G322" s="10"/>
      <c r="H322" s="10" t="s">
        <v>1368</v>
      </c>
      <c r="I322" s="10" t="s">
        <v>1375</v>
      </c>
      <c r="J322" s="10"/>
      <c r="K322" s="10"/>
      <c r="L322" s="9"/>
      <c r="M322" s="10" t="str">
        <f t="shared" si="8"/>
        <v>YES</v>
      </c>
      <c r="N322" s="10" t="str">
        <f t="shared" si="9"/>
        <v>YES</v>
      </c>
      <c r="O322" s="5"/>
      <c r="P322" s="5">
        <v>1</v>
      </c>
      <c r="Q322" s="5"/>
      <c r="R322" s="5"/>
      <c r="S322" s="5"/>
      <c r="T322" s="5"/>
      <c r="U322" s="5"/>
      <c r="V322" s="5"/>
      <c r="W322" s="5"/>
      <c r="X322" s="5">
        <v>1</v>
      </c>
      <c r="Y322" s="5"/>
    </row>
    <row r="323" spans="1:25" s="11" customFormat="1" ht="21" customHeight="1" x14ac:dyDescent="0.25">
      <c r="A323" s="124">
        <v>15</v>
      </c>
      <c r="B323" s="48" t="s">
        <v>1227</v>
      </c>
      <c r="C323" s="25" t="s">
        <v>336</v>
      </c>
      <c r="D323" s="48" t="s">
        <v>221</v>
      </c>
      <c r="E323" s="10"/>
      <c r="F323" s="10"/>
      <c r="G323" s="10"/>
      <c r="H323" s="10"/>
      <c r="I323" s="10" t="s">
        <v>1375</v>
      </c>
      <c r="J323" s="10"/>
      <c r="K323" s="10"/>
      <c r="L323" s="9"/>
      <c r="M323" s="10" t="str">
        <f t="shared" ref="M323:M386" si="10">IF(AND(ISBLANK(E323),ISBLANK(F323),ISBLANK(G323),ISBLANK(H323),ISBLANK(I323),ISBLANK(J323)),"","YES")</f>
        <v>YES</v>
      </c>
      <c r="N323" s="10" t="str">
        <f t="shared" si="9"/>
        <v>YES</v>
      </c>
      <c r="O323" s="5"/>
      <c r="P323" s="5"/>
      <c r="Q323" s="5"/>
      <c r="R323" s="5"/>
      <c r="S323" s="5"/>
      <c r="T323" s="5"/>
      <c r="U323" s="5"/>
      <c r="V323" s="5"/>
      <c r="W323" s="5"/>
      <c r="X323" s="5">
        <v>1</v>
      </c>
      <c r="Y323" s="5"/>
    </row>
    <row r="324" spans="1:25" s="11" customFormat="1" ht="21" customHeight="1" x14ac:dyDescent="0.25">
      <c r="A324" s="124">
        <v>15</v>
      </c>
      <c r="B324" s="48" t="s">
        <v>1228</v>
      </c>
      <c r="C324" s="25" t="s">
        <v>336</v>
      </c>
      <c r="D324" s="48" t="s">
        <v>712</v>
      </c>
      <c r="E324" s="10"/>
      <c r="F324" s="10"/>
      <c r="G324" s="10"/>
      <c r="H324" s="10"/>
      <c r="I324" s="10" t="s">
        <v>1375</v>
      </c>
      <c r="J324" s="10"/>
      <c r="K324" s="10"/>
      <c r="L324" s="9"/>
      <c r="M324" s="10" t="str">
        <f t="shared" si="10"/>
        <v>YES</v>
      </c>
      <c r="N324" s="10" t="str">
        <f t="shared" ref="N324:N387" si="11">IF(AND(ISBLANK(E324),ISBLANK(F324),ISBLANK(G324),ISBLANK(H324),ISBLANK(I324),ISBLANK(J324),ISBLANK(K324)),"","YES")</f>
        <v>YES</v>
      </c>
      <c r="O324" s="5"/>
      <c r="P324" s="5"/>
      <c r="Q324" s="5"/>
      <c r="R324" s="5"/>
      <c r="S324" s="5"/>
      <c r="T324" s="5"/>
      <c r="U324" s="5"/>
      <c r="V324" s="5"/>
      <c r="W324" s="5"/>
      <c r="X324" s="5">
        <v>1</v>
      </c>
      <c r="Y324" s="5"/>
    </row>
    <row r="325" spans="1:25" s="11" customFormat="1" ht="21" customHeight="1" x14ac:dyDescent="0.25">
      <c r="A325" s="124">
        <v>15</v>
      </c>
      <c r="B325" s="48" t="s">
        <v>1229</v>
      </c>
      <c r="C325" s="25" t="s">
        <v>114</v>
      </c>
      <c r="D325" s="48" t="s">
        <v>258</v>
      </c>
      <c r="E325" s="10"/>
      <c r="F325" s="10"/>
      <c r="G325" s="10"/>
      <c r="H325" s="10" t="s">
        <v>1368</v>
      </c>
      <c r="I325" s="10"/>
      <c r="J325" s="10"/>
      <c r="K325" s="10"/>
      <c r="L325" s="9"/>
      <c r="M325" s="10" t="str">
        <f t="shared" si="10"/>
        <v>YES</v>
      </c>
      <c r="N325" s="10" t="str">
        <f t="shared" si="11"/>
        <v>YES</v>
      </c>
      <c r="O325" s="5"/>
      <c r="P325" s="5"/>
      <c r="Q325" s="5"/>
      <c r="R325" s="5"/>
      <c r="S325" s="5"/>
      <c r="T325" s="5">
        <v>1</v>
      </c>
      <c r="U325" s="5"/>
      <c r="V325" s="5"/>
      <c r="W325" s="5"/>
      <c r="X325" s="5"/>
      <c r="Y325" s="5"/>
    </row>
    <row r="326" spans="1:25" s="11" customFormat="1" ht="21" customHeight="1" x14ac:dyDescent="0.25">
      <c r="A326" s="124">
        <v>15</v>
      </c>
      <c r="B326" s="48" t="s">
        <v>1229</v>
      </c>
      <c r="C326" s="25" t="s">
        <v>336</v>
      </c>
      <c r="D326" s="48" t="s">
        <v>292</v>
      </c>
      <c r="E326" s="10"/>
      <c r="F326" s="10"/>
      <c r="G326" s="10"/>
      <c r="H326" s="10" t="s">
        <v>1368</v>
      </c>
      <c r="I326" s="10"/>
      <c r="J326" s="10"/>
      <c r="K326" s="10"/>
      <c r="L326" s="9"/>
      <c r="M326" s="10" t="str">
        <f t="shared" si="10"/>
        <v>YES</v>
      </c>
      <c r="N326" s="10" t="str">
        <f t="shared" si="11"/>
        <v>YES</v>
      </c>
      <c r="O326" s="5"/>
      <c r="P326" s="5"/>
      <c r="Q326" s="5"/>
      <c r="R326" s="5"/>
      <c r="S326" s="5"/>
      <c r="T326" s="5">
        <v>1</v>
      </c>
      <c r="U326" s="5"/>
      <c r="V326" s="5"/>
      <c r="W326" s="5"/>
      <c r="X326" s="5"/>
      <c r="Y326" s="5"/>
    </row>
    <row r="327" spans="1:25" s="11" customFormat="1" ht="21" customHeight="1" x14ac:dyDescent="0.25">
      <c r="A327" s="124">
        <v>15</v>
      </c>
      <c r="B327" s="48" t="s">
        <v>1229</v>
      </c>
      <c r="C327" s="25" t="s">
        <v>336</v>
      </c>
      <c r="D327" s="48" t="s">
        <v>196</v>
      </c>
      <c r="E327" s="10"/>
      <c r="F327" s="10"/>
      <c r="G327" s="10"/>
      <c r="H327" s="10"/>
      <c r="I327" s="10"/>
      <c r="J327" s="10"/>
      <c r="K327" s="10"/>
      <c r="L327" s="9"/>
      <c r="M327" s="10" t="str">
        <f t="shared" si="10"/>
        <v/>
      </c>
      <c r="N327" s="10" t="str">
        <f t="shared" si="11"/>
        <v/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s="11" customFormat="1" ht="21" customHeight="1" x14ac:dyDescent="0.25">
      <c r="A328" s="124">
        <v>15</v>
      </c>
      <c r="B328" s="48" t="s">
        <v>1230</v>
      </c>
      <c r="C328" s="25" t="s">
        <v>336</v>
      </c>
      <c r="D328" s="48" t="s">
        <v>678</v>
      </c>
      <c r="E328" s="10"/>
      <c r="F328" s="10"/>
      <c r="G328" s="10"/>
      <c r="H328" s="10" t="s">
        <v>1368</v>
      </c>
      <c r="I328" s="10"/>
      <c r="J328" s="10"/>
      <c r="K328" s="10"/>
      <c r="L328" s="9" t="s">
        <v>1401</v>
      </c>
      <c r="M328" s="10" t="str">
        <f t="shared" si="10"/>
        <v>YES</v>
      </c>
      <c r="N328" s="10" t="str">
        <f t="shared" si="11"/>
        <v>YES</v>
      </c>
      <c r="O328" s="5"/>
      <c r="P328" s="5"/>
      <c r="Q328" s="5"/>
      <c r="R328" s="5"/>
      <c r="S328" s="5"/>
      <c r="T328" s="5">
        <v>1</v>
      </c>
      <c r="U328" s="5"/>
      <c r="V328" s="5"/>
      <c r="W328" s="5"/>
      <c r="X328" s="5"/>
      <c r="Y328" s="5"/>
    </row>
    <row r="329" spans="1:25" s="11" customFormat="1" ht="21" customHeight="1" x14ac:dyDescent="0.25">
      <c r="A329" s="124">
        <v>15</v>
      </c>
      <c r="B329" s="48" t="s">
        <v>1231</v>
      </c>
      <c r="C329" s="25" t="s">
        <v>336</v>
      </c>
      <c r="D329" s="48" t="s">
        <v>713</v>
      </c>
      <c r="E329" s="10"/>
      <c r="F329" s="10"/>
      <c r="G329" s="10"/>
      <c r="H329" s="10" t="s">
        <v>1368</v>
      </c>
      <c r="I329" s="10"/>
      <c r="J329" s="10"/>
      <c r="K329" s="10"/>
      <c r="L329" s="9"/>
      <c r="M329" s="10" t="str">
        <f t="shared" si="10"/>
        <v>YES</v>
      </c>
      <c r="N329" s="10" t="str">
        <f t="shared" si="11"/>
        <v>YES</v>
      </c>
      <c r="O329" s="5"/>
      <c r="P329" s="5"/>
      <c r="Q329" s="5"/>
      <c r="R329" s="5"/>
      <c r="S329" s="5"/>
      <c r="T329" s="5">
        <v>1</v>
      </c>
      <c r="U329" s="5"/>
      <c r="V329" s="5"/>
      <c r="W329" s="5"/>
      <c r="X329" s="5"/>
      <c r="Y329" s="5"/>
    </row>
    <row r="330" spans="1:25" s="11" customFormat="1" ht="21" customHeight="1" x14ac:dyDescent="0.25">
      <c r="A330" s="124">
        <v>15</v>
      </c>
      <c r="B330" s="48" t="s">
        <v>1232</v>
      </c>
      <c r="C330" s="25" t="s">
        <v>336</v>
      </c>
      <c r="D330" s="48" t="s">
        <v>201</v>
      </c>
      <c r="E330" s="10"/>
      <c r="F330" s="10"/>
      <c r="G330" s="10"/>
      <c r="H330" s="10"/>
      <c r="I330" s="10"/>
      <c r="J330" s="10"/>
      <c r="K330" s="10"/>
      <c r="L330" s="9"/>
      <c r="M330" s="10" t="str">
        <f t="shared" si="10"/>
        <v/>
      </c>
      <c r="N330" s="10" t="str">
        <f t="shared" si="11"/>
        <v/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s="11" customFormat="1" ht="21" customHeight="1" x14ac:dyDescent="0.25">
      <c r="A331" s="124">
        <v>16</v>
      </c>
      <c r="B331" s="48" t="s">
        <v>1233</v>
      </c>
      <c r="C331" s="25" t="s">
        <v>83</v>
      </c>
      <c r="D331" s="48" t="s">
        <v>222</v>
      </c>
      <c r="E331" s="10"/>
      <c r="F331" s="10"/>
      <c r="G331" s="10"/>
      <c r="H331" s="10"/>
      <c r="I331" s="10"/>
      <c r="J331" s="10"/>
      <c r="K331" s="10"/>
      <c r="L331" s="9"/>
      <c r="M331" s="10" t="str">
        <f t="shared" si="10"/>
        <v/>
      </c>
      <c r="N331" s="10" t="str">
        <f t="shared" si="11"/>
        <v/>
      </c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s="11" customFormat="1" ht="21" customHeight="1" x14ac:dyDescent="0.25">
      <c r="A332" s="124">
        <v>16</v>
      </c>
      <c r="B332" s="48" t="s">
        <v>1233</v>
      </c>
      <c r="C332" s="25" t="s">
        <v>336</v>
      </c>
      <c r="D332" s="48" t="s">
        <v>259</v>
      </c>
      <c r="E332" s="10"/>
      <c r="F332" s="10"/>
      <c r="G332" s="10"/>
      <c r="H332" s="10"/>
      <c r="I332" s="10" t="s">
        <v>1375</v>
      </c>
      <c r="J332" s="10"/>
      <c r="K332" s="10"/>
      <c r="L332" s="9"/>
      <c r="M332" s="10" t="str">
        <f t="shared" si="10"/>
        <v>YES</v>
      </c>
      <c r="N332" s="10" t="str">
        <f t="shared" si="11"/>
        <v>YES</v>
      </c>
      <c r="O332" s="5"/>
      <c r="P332" s="5"/>
      <c r="Q332" s="5"/>
      <c r="R332" s="5"/>
      <c r="S332" s="5"/>
      <c r="T332" s="5"/>
      <c r="U332" s="5"/>
      <c r="V332" s="5"/>
      <c r="W332" s="5"/>
      <c r="X332" s="5">
        <v>1</v>
      </c>
      <c r="Y332" s="5"/>
    </row>
    <row r="333" spans="1:25" s="11" customFormat="1" ht="21" customHeight="1" x14ac:dyDescent="0.25">
      <c r="A333" s="124">
        <v>16</v>
      </c>
      <c r="B333" s="48" t="s">
        <v>1234</v>
      </c>
      <c r="C333" s="25" t="s">
        <v>336</v>
      </c>
      <c r="D333" s="48" t="s">
        <v>293</v>
      </c>
      <c r="E333" s="10"/>
      <c r="F333" s="10"/>
      <c r="G333" s="10"/>
      <c r="H333" s="10" t="s">
        <v>1368</v>
      </c>
      <c r="I333" s="10"/>
      <c r="J333" s="10"/>
      <c r="K333" s="10"/>
      <c r="L333" s="9"/>
      <c r="M333" s="10" t="str">
        <f t="shared" si="10"/>
        <v>YES</v>
      </c>
      <c r="N333" s="10" t="str">
        <f t="shared" si="11"/>
        <v>YES</v>
      </c>
      <c r="O333" s="5"/>
      <c r="P333" s="5"/>
      <c r="Q333" s="5"/>
      <c r="R333" s="5"/>
      <c r="S333" s="5"/>
      <c r="T333" s="5">
        <v>1</v>
      </c>
      <c r="U333" s="5"/>
      <c r="V333" s="5"/>
      <c r="W333" s="5"/>
      <c r="X333" s="5"/>
      <c r="Y333" s="5"/>
    </row>
    <row r="334" spans="1:25" s="11" customFormat="1" ht="21" customHeight="1" x14ac:dyDescent="0.25">
      <c r="A334" s="124">
        <v>16</v>
      </c>
      <c r="B334" s="48" t="s">
        <v>1235</v>
      </c>
      <c r="C334" s="25" t="s">
        <v>336</v>
      </c>
      <c r="D334" s="48" t="s">
        <v>679</v>
      </c>
      <c r="E334" s="10"/>
      <c r="F334" s="10"/>
      <c r="G334" s="10"/>
      <c r="H334" s="10" t="s">
        <v>1368</v>
      </c>
      <c r="I334" s="10"/>
      <c r="J334" s="10"/>
      <c r="K334" s="10"/>
      <c r="L334" s="9"/>
      <c r="M334" s="10" t="str">
        <f t="shared" si="10"/>
        <v>YES</v>
      </c>
      <c r="N334" s="10" t="str">
        <f t="shared" si="11"/>
        <v>YES</v>
      </c>
      <c r="O334" s="5"/>
      <c r="P334" s="5"/>
      <c r="Q334" s="5"/>
      <c r="R334" s="5"/>
      <c r="S334" s="5"/>
      <c r="T334" s="5">
        <v>1</v>
      </c>
      <c r="U334" s="5"/>
      <c r="V334" s="5"/>
      <c r="W334" s="5"/>
      <c r="X334" s="5"/>
      <c r="Y334" s="5"/>
    </row>
    <row r="335" spans="1:25" s="11" customFormat="1" ht="21" customHeight="1" x14ac:dyDescent="0.25">
      <c r="A335" s="124">
        <v>16</v>
      </c>
      <c r="B335" s="48" t="s">
        <v>1236</v>
      </c>
      <c r="C335" s="25" t="s">
        <v>336</v>
      </c>
      <c r="D335" s="48" t="s">
        <v>714</v>
      </c>
      <c r="E335" s="10"/>
      <c r="F335" s="10"/>
      <c r="G335" s="10"/>
      <c r="H335" s="10" t="s">
        <v>1368</v>
      </c>
      <c r="I335" s="10"/>
      <c r="J335" s="10"/>
      <c r="K335" s="10"/>
      <c r="L335" s="9"/>
      <c r="M335" s="10" t="str">
        <f t="shared" si="10"/>
        <v>YES</v>
      </c>
      <c r="N335" s="10" t="str">
        <f t="shared" si="11"/>
        <v>YES</v>
      </c>
      <c r="O335" s="5"/>
      <c r="P335" s="5"/>
      <c r="Q335" s="5"/>
      <c r="R335" s="5"/>
      <c r="S335" s="5"/>
      <c r="T335" s="5"/>
      <c r="U335" s="5"/>
      <c r="V335" s="5"/>
      <c r="W335" s="5">
        <v>1</v>
      </c>
      <c r="X335" s="5"/>
      <c r="Y335" s="5"/>
    </row>
    <row r="336" spans="1:25" ht="21" customHeight="1" x14ac:dyDescent="0.25">
      <c r="A336" s="126">
        <v>16</v>
      </c>
      <c r="B336" s="21" t="s">
        <v>1236</v>
      </c>
      <c r="C336" s="24" t="s">
        <v>336</v>
      </c>
      <c r="D336" s="21" t="s">
        <v>223</v>
      </c>
      <c r="E336" s="10"/>
      <c r="F336" s="10"/>
      <c r="G336" s="10"/>
      <c r="H336" s="10"/>
      <c r="I336" s="10"/>
      <c r="J336" s="10"/>
      <c r="K336" s="10"/>
      <c r="L336" s="9"/>
      <c r="M336" s="10" t="str">
        <f t="shared" si="10"/>
        <v/>
      </c>
      <c r="N336" s="10" t="str">
        <f t="shared" si="11"/>
        <v/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customHeight="1" x14ac:dyDescent="0.25">
      <c r="A337" s="126">
        <v>16</v>
      </c>
      <c r="B337" s="21" t="s">
        <v>1236</v>
      </c>
      <c r="C337" s="24" t="s">
        <v>107</v>
      </c>
      <c r="D337" s="21" t="s">
        <v>707</v>
      </c>
      <c r="E337" s="10"/>
      <c r="F337" s="10"/>
      <c r="G337" s="10"/>
      <c r="H337" s="10"/>
      <c r="I337" s="10"/>
      <c r="J337" s="10"/>
      <c r="K337" s="10"/>
      <c r="L337" s="9"/>
      <c r="M337" s="10" t="str">
        <f t="shared" si="10"/>
        <v/>
      </c>
      <c r="N337" s="10" t="str">
        <f t="shared" si="11"/>
        <v/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customHeight="1" x14ac:dyDescent="0.25">
      <c r="A338" s="126">
        <v>16</v>
      </c>
      <c r="B338" s="21" t="s">
        <v>1237</v>
      </c>
      <c r="C338" s="24" t="s">
        <v>336</v>
      </c>
      <c r="D338" s="21" t="s">
        <v>260</v>
      </c>
      <c r="E338" s="10"/>
      <c r="F338" s="10"/>
      <c r="G338" s="10"/>
      <c r="H338" s="10" t="s">
        <v>1375</v>
      </c>
      <c r="I338" s="10"/>
      <c r="J338" s="10"/>
      <c r="K338" s="10"/>
      <c r="L338" s="9"/>
      <c r="M338" s="10" t="str">
        <f t="shared" si="10"/>
        <v>YES</v>
      </c>
      <c r="N338" s="10" t="str">
        <f t="shared" si="11"/>
        <v>YES</v>
      </c>
      <c r="O338" s="6"/>
      <c r="P338" s="5"/>
      <c r="Q338" s="5"/>
      <c r="R338" s="5"/>
      <c r="S338" s="5"/>
      <c r="T338" s="5"/>
      <c r="U338" s="5"/>
      <c r="V338" s="5"/>
      <c r="W338" s="5">
        <v>1</v>
      </c>
      <c r="X338" s="5"/>
      <c r="Y338" s="5"/>
    </row>
    <row r="339" spans="1:25" ht="21" customHeight="1" x14ac:dyDescent="0.25">
      <c r="A339" s="126">
        <v>16</v>
      </c>
      <c r="B339" s="21" t="s">
        <v>1238</v>
      </c>
      <c r="C339" s="24" t="s">
        <v>336</v>
      </c>
      <c r="D339" s="21" t="s">
        <v>294</v>
      </c>
      <c r="E339" s="10"/>
      <c r="F339" s="10"/>
      <c r="G339" s="10"/>
      <c r="H339" s="10"/>
      <c r="I339" s="10"/>
      <c r="J339" s="10"/>
      <c r="K339" s="10"/>
      <c r="L339" s="9" t="s">
        <v>1401</v>
      </c>
      <c r="M339" s="10" t="str">
        <f t="shared" si="10"/>
        <v/>
      </c>
      <c r="N339" s="10" t="str">
        <f t="shared" si="11"/>
        <v/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customHeight="1" x14ac:dyDescent="0.25">
      <c r="A340" s="126">
        <v>16</v>
      </c>
      <c r="B340" s="21" t="s">
        <v>1239</v>
      </c>
      <c r="C340" s="24" t="s">
        <v>336</v>
      </c>
      <c r="D340" s="21" t="s">
        <v>680</v>
      </c>
      <c r="E340" s="10"/>
      <c r="F340" s="10"/>
      <c r="G340" s="10"/>
      <c r="H340" s="10" t="s">
        <v>1375</v>
      </c>
      <c r="I340" s="10"/>
      <c r="J340" s="10"/>
      <c r="K340" s="10"/>
      <c r="L340" s="9"/>
      <c r="M340" s="10" t="str">
        <f t="shared" si="10"/>
        <v>YES</v>
      </c>
      <c r="N340" s="10" t="str">
        <f t="shared" si="11"/>
        <v>YES</v>
      </c>
      <c r="O340" s="5"/>
      <c r="P340" s="5"/>
      <c r="Q340" s="5"/>
      <c r="R340" s="5"/>
      <c r="S340" s="5"/>
      <c r="T340" s="5"/>
      <c r="U340" s="5"/>
      <c r="V340" s="5"/>
      <c r="W340" s="5">
        <v>1</v>
      </c>
      <c r="X340" s="5"/>
      <c r="Y340" s="5"/>
    </row>
    <row r="341" spans="1:25" ht="21" customHeight="1" x14ac:dyDescent="0.25">
      <c r="A341" s="126">
        <v>16</v>
      </c>
      <c r="B341" s="21" t="s">
        <v>1240</v>
      </c>
      <c r="C341" s="24" t="s">
        <v>336</v>
      </c>
      <c r="D341" s="21" t="s">
        <v>715</v>
      </c>
      <c r="E341" s="10"/>
      <c r="F341" s="10"/>
      <c r="G341" s="10"/>
      <c r="H341" s="10"/>
      <c r="I341" s="10"/>
      <c r="J341" s="10"/>
      <c r="K341" s="10"/>
      <c r="L341" s="9" t="s">
        <v>1401</v>
      </c>
      <c r="M341" s="10" t="str">
        <f t="shared" si="10"/>
        <v/>
      </c>
      <c r="N341" s="10" t="str">
        <f t="shared" si="11"/>
        <v/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1" customHeight="1" x14ac:dyDescent="0.25">
      <c r="A342" s="126">
        <v>16</v>
      </c>
      <c r="B342" s="21" t="s">
        <v>1240</v>
      </c>
      <c r="C342" s="24" t="s">
        <v>156</v>
      </c>
      <c r="D342" s="21" t="s">
        <v>202</v>
      </c>
      <c r="E342" s="10"/>
      <c r="F342" s="10"/>
      <c r="G342" s="10"/>
      <c r="H342" s="10"/>
      <c r="I342" s="10"/>
      <c r="J342" s="10"/>
      <c r="K342" s="10"/>
      <c r="L342" s="9"/>
      <c r="M342" s="10" t="str">
        <f t="shared" si="10"/>
        <v/>
      </c>
      <c r="N342" s="10" t="str">
        <f t="shared" si="11"/>
        <v/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21" customHeight="1" x14ac:dyDescent="0.25">
      <c r="A343" s="126">
        <v>16</v>
      </c>
      <c r="B343" s="21" t="s">
        <v>1241</v>
      </c>
      <c r="C343" s="24" t="s">
        <v>336</v>
      </c>
      <c r="D343" s="21" t="s">
        <v>321</v>
      </c>
      <c r="E343" s="10"/>
      <c r="F343" s="10"/>
      <c r="G343" s="10"/>
      <c r="H343" s="10"/>
      <c r="I343" s="10"/>
      <c r="J343" s="10"/>
      <c r="K343" s="10"/>
      <c r="L343" s="9" t="s">
        <v>1401</v>
      </c>
      <c r="M343" s="10" t="str">
        <f t="shared" si="10"/>
        <v/>
      </c>
      <c r="N343" s="10" t="str">
        <f t="shared" si="11"/>
        <v/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customHeight="1" x14ac:dyDescent="0.25">
      <c r="A344" s="57">
        <v>16</v>
      </c>
      <c r="B344" s="21" t="s">
        <v>1242</v>
      </c>
      <c r="C344" s="24" t="s">
        <v>336</v>
      </c>
      <c r="D344" s="21" t="s">
        <v>224</v>
      </c>
      <c r="E344" s="10"/>
      <c r="F344" s="10"/>
      <c r="G344" s="10"/>
      <c r="H344" s="10"/>
      <c r="I344" s="10"/>
      <c r="J344" s="10"/>
      <c r="K344" s="10"/>
      <c r="L344" s="9"/>
      <c r="M344" s="10" t="str">
        <f t="shared" si="10"/>
        <v/>
      </c>
      <c r="N344" s="10" t="str">
        <f t="shared" si="11"/>
        <v/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21" customHeight="1" x14ac:dyDescent="0.25">
      <c r="A345" s="126">
        <v>16</v>
      </c>
      <c r="B345" s="21" t="s">
        <v>1243</v>
      </c>
      <c r="C345" s="24" t="s">
        <v>336</v>
      </c>
      <c r="D345" s="21" t="s">
        <v>261</v>
      </c>
      <c r="E345" s="10"/>
      <c r="F345" s="10"/>
      <c r="G345" s="10"/>
      <c r="H345" s="10" t="s">
        <v>1368</v>
      </c>
      <c r="I345" s="10"/>
      <c r="J345" s="10"/>
      <c r="K345" s="10"/>
      <c r="L345" s="9"/>
      <c r="M345" s="10" t="str">
        <f t="shared" si="10"/>
        <v>YES</v>
      </c>
      <c r="N345" s="10" t="str">
        <f t="shared" si="11"/>
        <v>YES</v>
      </c>
      <c r="O345" s="6"/>
      <c r="P345" s="5"/>
      <c r="Q345" s="5"/>
      <c r="R345" s="5"/>
      <c r="S345" s="5"/>
      <c r="T345" s="5">
        <v>1</v>
      </c>
      <c r="U345" s="5"/>
      <c r="V345" s="5"/>
      <c r="W345" s="5"/>
      <c r="X345" s="5"/>
      <c r="Y345" s="5"/>
    </row>
    <row r="346" spans="1:25" ht="21" customHeight="1" x14ac:dyDescent="0.25">
      <c r="A346" s="126">
        <v>16</v>
      </c>
      <c r="B346" s="21" t="s">
        <v>1244</v>
      </c>
      <c r="C346" s="24" t="s">
        <v>336</v>
      </c>
      <c r="D346" s="21" t="s">
        <v>295</v>
      </c>
      <c r="E346" s="10"/>
      <c r="F346" s="10"/>
      <c r="G346" s="10"/>
      <c r="H346" s="10"/>
      <c r="I346" s="10"/>
      <c r="J346" s="10"/>
      <c r="K346" s="10"/>
      <c r="L346" s="9"/>
      <c r="M346" s="10" t="str">
        <f t="shared" si="10"/>
        <v/>
      </c>
      <c r="N346" s="10" t="str">
        <f t="shared" si="11"/>
        <v/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customHeight="1" x14ac:dyDescent="0.25">
      <c r="A347" s="126">
        <v>16</v>
      </c>
      <c r="B347" s="21" t="s">
        <v>1245</v>
      </c>
      <c r="C347" s="24" t="s">
        <v>144</v>
      </c>
      <c r="D347" s="21" t="s">
        <v>681</v>
      </c>
      <c r="E347" s="10"/>
      <c r="F347" s="10"/>
      <c r="G347" s="10"/>
      <c r="H347" s="10"/>
      <c r="I347" s="10"/>
      <c r="J347" s="10"/>
      <c r="K347" s="10"/>
      <c r="L347" s="9"/>
      <c r="M347" s="10" t="str">
        <f t="shared" si="10"/>
        <v/>
      </c>
      <c r="N347" s="10" t="str">
        <f t="shared" si="11"/>
        <v/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customHeight="1" x14ac:dyDescent="0.25">
      <c r="A348" s="126">
        <v>16</v>
      </c>
      <c r="B348" s="21" t="s">
        <v>1245</v>
      </c>
      <c r="C348" s="24" t="s">
        <v>336</v>
      </c>
      <c r="D348" s="21" t="s">
        <v>716</v>
      </c>
      <c r="E348" s="10"/>
      <c r="F348" s="10"/>
      <c r="G348" s="10"/>
      <c r="H348" s="10"/>
      <c r="I348" s="10"/>
      <c r="J348" s="10"/>
      <c r="K348" s="10"/>
      <c r="L348" s="9" t="s">
        <v>1401</v>
      </c>
      <c r="M348" s="10" t="str">
        <f t="shared" si="10"/>
        <v/>
      </c>
      <c r="N348" s="10" t="str">
        <f t="shared" si="11"/>
        <v/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customHeight="1" x14ac:dyDescent="0.25">
      <c r="A349" s="126">
        <v>16</v>
      </c>
      <c r="B349" s="21" t="s">
        <v>1246</v>
      </c>
      <c r="C349" s="24" t="s">
        <v>336</v>
      </c>
      <c r="D349" s="21" t="s">
        <v>225</v>
      </c>
      <c r="E349" s="10"/>
      <c r="F349" s="10"/>
      <c r="G349" s="10"/>
      <c r="H349" s="10"/>
      <c r="I349" s="10" t="s">
        <v>1375</v>
      </c>
      <c r="J349" s="10"/>
      <c r="K349" s="10"/>
      <c r="L349" s="9"/>
      <c r="M349" s="10" t="str">
        <f t="shared" si="10"/>
        <v>YES</v>
      </c>
      <c r="N349" s="10" t="str">
        <f t="shared" si="11"/>
        <v>YES</v>
      </c>
      <c r="O349" s="5"/>
      <c r="P349" s="5"/>
      <c r="Q349" s="5"/>
      <c r="R349" s="5"/>
      <c r="S349" s="5"/>
      <c r="T349" s="5"/>
      <c r="U349" s="5"/>
      <c r="V349" s="5"/>
      <c r="W349" s="5"/>
      <c r="X349" s="5">
        <v>1</v>
      </c>
      <c r="Y349" s="5"/>
    </row>
    <row r="350" spans="1:25" ht="21" customHeight="1" x14ac:dyDescent="0.25">
      <c r="A350" s="126">
        <v>16</v>
      </c>
      <c r="B350" s="21" t="s">
        <v>1247</v>
      </c>
      <c r="C350" s="24" t="s">
        <v>336</v>
      </c>
      <c r="D350" s="21" t="s">
        <v>262</v>
      </c>
      <c r="E350" s="10"/>
      <c r="F350" s="10"/>
      <c r="G350" s="10"/>
      <c r="H350" s="10"/>
      <c r="I350" s="10" t="s">
        <v>1375</v>
      </c>
      <c r="J350" s="10"/>
      <c r="K350" s="10"/>
      <c r="L350" s="9" t="s">
        <v>1401</v>
      </c>
      <c r="M350" s="10" t="str">
        <f t="shared" si="10"/>
        <v>YES</v>
      </c>
      <c r="N350" s="10" t="str">
        <f t="shared" si="11"/>
        <v>YES</v>
      </c>
      <c r="O350" s="5"/>
      <c r="P350" s="5"/>
      <c r="Q350" s="5"/>
      <c r="R350" s="5"/>
      <c r="S350" s="5"/>
      <c r="T350" s="5"/>
      <c r="U350" s="5"/>
      <c r="V350" s="5"/>
      <c r="W350" s="5"/>
      <c r="X350" s="5">
        <v>1</v>
      </c>
      <c r="Y350" s="5"/>
    </row>
    <row r="351" spans="1:25" ht="21" customHeight="1" x14ac:dyDescent="0.25">
      <c r="A351" s="126">
        <v>16</v>
      </c>
      <c r="B351" s="21" t="s">
        <v>325</v>
      </c>
      <c r="C351" s="24" t="s">
        <v>336</v>
      </c>
      <c r="D351" s="21" t="s">
        <v>332</v>
      </c>
      <c r="E351" s="10"/>
      <c r="F351" s="10"/>
      <c r="G351" s="10"/>
      <c r="H351" s="10"/>
      <c r="I351" s="10" t="s">
        <v>1368</v>
      </c>
      <c r="J351" s="10"/>
      <c r="K351" s="10"/>
      <c r="L351" s="9" t="s">
        <v>1401</v>
      </c>
      <c r="M351" s="10" t="str">
        <f t="shared" si="10"/>
        <v>YES</v>
      </c>
      <c r="N351" s="10" t="str">
        <f t="shared" si="11"/>
        <v>YES</v>
      </c>
      <c r="O351" s="5"/>
      <c r="P351" s="5">
        <v>1</v>
      </c>
      <c r="Q351" s="5">
        <v>1</v>
      </c>
      <c r="R351" s="5">
        <v>1</v>
      </c>
      <c r="S351" s="5">
        <v>1</v>
      </c>
      <c r="T351" s="5"/>
      <c r="U351" s="5"/>
      <c r="V351" s="5"/>
      <c r="W351" s="5"/>
      <c r="X351" s="5"/>
      <c r="Y351" s="5"/>
    </row>
    <row r="352" spans="1:25" ht="21" customHeight="1" x14ac:dyDescent="0.25">
      <c r="A352" s="126">
        <v>17</v>
      </c>
      <c r="B352" s="21" t="s">
        <v>1248</v>
      </c>
      <c r="C352" s="24" t="s">
        <v>89</v>
      </c>
      <c r="D352" s="21" t="s">
        <v>296</v>
      </c>
      <c r="E352" s="10"/>
      <c r="F352" s="10"/>
      <c r="G352" s="10"/>
      <c r="H352" s="10"/>
      <c r="I352" s="10"/>
      <c r="J352" s="10"/>
      <c r="K352" s="10"/>
      <c r="L352" s="9"/>
      <c r="M352" s="10" t="str">
        <f t="shared" si="10"/>
        <v/>
      </c>
      <c r="N352" s="10" t="str">
        <f t="shared" si="11"/>
        <v/>
      </c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customHeight="1" x14ac:dyDescent="0.25">
      <c r="A353" s="126">
        <v>17</v>
      </c>
      <c r="B353" s="21" t="s">
        <v>1248</v>
      </c>
      <c r="C353" s="24" t="s">
        <v>336</v>
      </c>
      <c r="D353" s="21" t="s">
        <v>682</v>
      </c>
      <c r="E353" s="10"/>
      <c r="F353" s="10"/>
      <c r="G353" s="10"/>
      <c r="H353" s="10" t="s">
        <v>1368</v>
      </c>
      <c r="I353" s="10" t="s">
        <v>1368</v>
      </c>
      <c r="J353" s="10"/>
      <c r="K353" s="10"/>
      <c r="L353" s="9"/>
      <c r="M353" s="10" t="str">
        <f t="shared" si="10"/>
        <v>YES</v>
      </c>
      <c r="N353" s="10" t="str">
        <f t="shared" si="11"/>
        <v>YES</v>
      </c>
      <c r="O353" s="5"/>
      <c r="P353" s="5">
        <v>1</v>
      </c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customHeight="1" x14ac:dyDescent="0.25">
      <c r="A354" s="126">
        <v>17</v>
      </c>
      <c r="B354" s="21" t="s">
        <v>1248</v>
      </c>
      <c r="C354" s="24" t="s">
        <v>336</v>
      </c>
      <c r="D354" s="21" t="s">
        <v>320</v>
      </c>
      <c r="E354" s="10"/>
      <c r="F354" s="10"/>
      <c r="G354" s="10"/>
      <c r="H354" s="10"/>
      <c r="I354" s="10"/>
      <c r="J354" s="10"/>
      <c r="K354" s="10"/>
      <c r="L354" s="9"/>
      <c r="M354" s="10" t="str">
        <f t="shared" si="10"/>
        <v/>
      </c>
      <c r="N354" s="10" t="str">
        <f t="shared" si="11"/>
        <v/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21" customHeight="1" x14ac:dyDescent="0.25">
      <c r="A355" s="126">
        <v>17</v>
      </c>
      <c r="B355" s="21" t="s">
        <v>1249</v>
      </c>
      <c r="C355" s="24" t="s">
        <v>336</v>
      </c>
      <c r="D355" s="21" t="s">
        <v>717</v>
      </c>
      <c r="E355" s="10"/>
      <c r="F355" s="10"/>
      <c r="G355" s="10"/>
      <c r="H355" s="10"/>
      <c r="I355" s="10"/>
      <c r="J355" s="10"/>
      <c r="K355" s="10"/>
      <c r="L355" s="9"/>
      <c r="M355" s="10" t="str">
        <f t="shared" si="10"/>
        <v/>
      </c>
      <c r="N355" s="10" t="str">
        <f t="shared" si="11"/>
        <v/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customHeight="1" x14ac:dyDescent="0.25">
      <c r="A356" s="126">
        <v>17</v>
      </c>
      <c r="B356" s="21" t="s">
        <v>1250</v>
      </c>
      <c r="C356" s="24" t="s">
        <v>336</v>
      </c>
      <c r="D356" s="21" t="s">
        <v>203</v>
      </c>
      <c r="E356" s="10"/>
      <c r="F356" s="10"/>
      <c r="G356" s="10"/>
      <c r="H356" s="10"/>
      <c r="I356" s="10"/>
      <c r="J356" s="10"/>
      <c r="K356" s="10"/>
      <c r="L356" s="9"/>
      <c r="M356" s="10" t="str">
        <f t="shared" si="10"/>
        <v/>
      </c>
      <c r="N356" s="10" t="str">
        <f t="shared" si="11"/>
        <v/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customHeight="1" x14ac:dyDescent="0.25">
      <c r="A357" s="126">
        <v>17</v>
      </c>
      <c r="B357" s="21" t="s">
        <v>1251</v>
      </c>
      <c r="C357" s="24" t="s">
        <v>336</v>
      </c>
      <c r="D357" s="21" t="s">
        <v>226</v>
      </c>
      <c r="E357" s="10"/>
      <c r="F357" s="10"/>
      <c r="G357" s="10"/>
      <c r="H357" s="10"/>
      <c r="I357" s="10"/>
      <c r="J357" s="10"/>
      <c r="K357" s="10"/>
      <c r="L357" s="9"/>
      <c r="M357" s="10" t="str">
        <f t="shared" si="10"/>
        <v/>
      </c>
      <c r="N357" s="10" t="str">
        <f t="shared" si="11"/>
        <v/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customHeight="1" x14ac:dyDescent="0.25">
      <c r="A358" s="126">
        <v>17</v>
      </c>
      <c r="B358" s="21" t="s">
        <v>1252</v>
      </c>
      <c r="C358" s="24" t="s">
        <v>336</v>
      </c>
      <c r="D358" s="21" t="s">
        <v>263</v>
      </c>
      <c r="E358" s="10"/>
      <c r="F358" s="10"/>
      <c r="G358" s="10"/>
      <c r="H358" s="10" t="s">
        <v>1375</v>
      </c>
      <c r="I358" s="10"/>
      <c r="J358" s="10"/>
      <c r="K358" s="10"/>
      <c r="L358" s="9"/>
      <c r="M358" s="10" t="str">
        <f t="shared" si="10"/>
        <v>YES</v>
      </c>
      <c r="N358" s="10" t="str">
        <f t="shared" si="11"/>
        <v>YES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customHeight="1" x14ac:dyDescent="0.25">
      <c r="A359" s="126">
        <v>17</v>
      </c>
      <c r="B359" s="21" t="s">
        <v>1252</v>
      </c>
      <c r="C359" s="24" t="s">
        <v>336</v>
      </c>
      <c r="D359" s="21" t="s">
        <v>297</v>
      </c>
      <c r="E359" s="10"/>
      <c r="F359" s="10"/>
      <c r="G359" s="10"/>
      <c r="H359" s="10" t="s">
        <v>1375</v>
      </c>
      <c r="I359" s="10"/>
      <c r="J359" s="10"/>
      <c r="K359" s="10"/>
      <c r="L359" s="9"/>
      <c r="M359" s="10" t="str">
        <f t="shared" si="10"/>
        <v>YES</v>
      </c>
      <c r="N359" s="10" t="str">
        <f t="shared" si="11"/>
        <v>YES</v>
      </c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1" customHeight="1" x14ac:dyDescent="0.25">
      <c r="A360" s="126">
        <v>17</v>
      </c>
      <c r="B360" s="21" t="s">
        <v>1252</v>
      </c>
      <c r="C360" s="24" t="s">
        <v>117</v>
      </c>
      <c r="D360" s="21" t="s">
        <v>706</v>
      </c>
      <c r="E360" s="10"/>
      <c r="F360" s="10"/>
      <c r="G360" s="10"/>
      <c r="H360" s="10" t="s">
        <v>1375</v>
      </c>
      <c r="I360" s="10"/>
      <c r="J360" s="10"/>
      <c r="K360" s="10"/>
      <c r="L360" s="9"/>
      <c r="M360" s="10" t="str">
        <f t="shared" si="10"/>
        <v>YES</v>
      </c>
      <c r="N360" s="10" t="str">
        <f t="shared" si="11"/>
        <v>YES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customHeight="1" x14ac:dyDescent="0.25">
      <c r="A361" s="126">
        <v>17</v>
      </c>
      <c r="B361" s="21" t="s">
        <v>1253</v>
      </c>
      <c r="C361" s="24" t="s">
        <v>336</v>
      </c>
      <c r="D361" s="21" t="s">
        <v>683</v>
      </c>
      <c r="E361" s="10"/>
      <c r="F361" s="10"/>
      <c r="G361" s="10"/>
      <c r="H361" s="10" t="s">
        <v>1368</v>
      </c>
      <c r="I361" s="10"/>
      <c r="J361" s="10"/>
      <c r="K361" s="10"/>
      <c r="L361" s="9"/>
      <c r="M361" s="10" t="str">
        <f t="shared" si="10"/>
        <v>YES</v>
      </c>
      <c r="N361" s="10" t="str">
        <f t="shared" si="11"/>
        <v>YES</v>
      </c>
      <c r="O361" s="5"/>
      <c r="P361" s="5"/>
      <c r="Q361" s="5"/>
      <c r="R361" s="5"/>
      <c r="S361" s="5"/>
      <c r="T361" s="5">
        <v>1</v>
      </c>
      <c r="U361" s="5"/>
      <c r="V361" s="5"/>
      <c r="W361" s="5"/>
      <c r="X361" s="5"/>
      <c r="Y361" s="5"/>
    </row>
    <row r="362" spans="1:25" ht="21" customHeight="1" x14ac:dyDescent="0.25">
      <c r="A362" s="126">
        <v>17</v>
      </c>
      <c r="B362" s="21" t="s">
        <v>1254</v>
      </c>
      <c r="C362" s="24" t="s">
        <v>336</v>
      </c>
      <c r="D362" s="21" t="s">
        <v>718</v>
      </c>
      <c r="E362" s="10"/>
      <c r="F362" s="10"/>
      <c r="G362" s="10"/>
      <c r="H362" s="10" t="s">
        <v>1375</v>
      </c>
      <c r="I362" s="10"/>
      <c r="J362" s="10"/>
      <c r="K362" s="10"/>
      <c r="L362" s="9"/>
      <c r="M362" s="10" t="str">
        <f t="shared" si="10"/>
        <v>YES</v>
      </c>
      <c r="N362" s="10" t="str">
        <f t="shared" si="11"/>
        <v>YES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customHeight="1" x14ac:dyDescent="0.25">
      <c r="A363" s="126">
        <v>17</v>
      </c>
      <c r="B363" s="21" t="s">
        <v>1255</v>
      </c>
      <c r="C363" s="24" t="s">
        <v>336</v>
      </c>
      <c r="D363" s="21" t="s">
        <v>227</v>
      </c>
      <c r="E363" s="10"/>
      <c r="F363" s="10"/>
      <c r="G363" s="10"/>
      <c r="H363" s="10" t="s">
        <v>1368</v>
      </c>
      <c r="I363" s="10"/>
      <c r="J363" s="10"/>
      <c r="K363" s="10"/>
      <c r="L363" s="9"/>
      <c r="M363" s="10" t="str">
        <f t="shared" si="10"/>
        <v>YES</v>
      </c>
      <c r="N363" s="10" t="str">
        <f t="shared" si="11"/>
        <v>YES</v>
      </c>
      <c r="O363" s="5"/>
      <c r="P363" s="5"/>
      <c r="Q363" s="5"/>
      <c r="R363" s="5"/>
      <c r="S363" s="5"/>
      <c r="T363" s="5">
        <v>1</v>
      </c>
      <c r="U363" s="5"/>
      <c r="V363" s="5"/>
      <c r="W363" s="5"/>
      <c r="X363" s="5"/>
      <c r="Y363" s="5"/>
    </row>
    <row r="364" spans="1:25" ht="21" customHeight="1" x14ac:dyDescent="0.25">
      <c r="A364" s="126">
        <v>17</v>
      </c>
      <c r="B364" s="21" t="s">
        <v>1256</v>
      </c>
      <c r="C364" s="24" t="s">
        <v>336</v>
      </c>
      <c r="D364" s="21" t="s">
        <v>264</v>
      </c>
      <c r="E364" s="10"/>
      <c r="F364" s="10"/>
      <c r="G364" s="10"/>
      <c r="H364" s="10" t="s">
        <v>1368</v>
      </c>
      <c r="I364" s="10"/>
      <c r="J364" s="10"/>
      <c r="K364" s="10"/>
      <c r="L364" s="9"/>
      <c r="M364" s="10" t="str">
        <f t="shared" si="10"/>
        <v>YES</v>
      </c>
      <c r="N364" s="10" t="str">
        <f t="shared" si="11"/>
        <v>YES</v>
      </c>
      <c r="O364" s="5"/>
      <c r="P364" s="5"/>
      <c r="Q364" s="5"/>
      <c r="R364" s="5"/>
      <c r="S364" s="5"/>
      <c r="T364" s="5">
        <v>1</v>
      </c>
      <c r="U364" s="5"/>
      <c r="V364" s="5"/>
      <c r="W364" s="5"/>
      <c r="X364" s="5"/>
      <c r="Y364" s="5"/>
    </row>
    <row r="365" spans="1:25" s="39" customFormat="1" ht="21" customHeight="1" x14ac:dyDescent="0.25">
      <c r="A365" s="130">
        <v>17</v>
      </c>
      <c r="B365" s="131" t="s">
        <v>1256</v>
      </c>
      <c r="C365" s="38" t="s">
        <v>154</v>
      </c>
      <c r="D365" s="131" t="s">
        <v>298</v>
      </c>
      <c r="E365" s="10"/>
      <c r="F365" s="10"/>
      <c r="G365" s="10"/>
      <c r="H365" s="10"/>
      <c r="I365" s="10"/>
      <c r="J365" s="10"/>
      <c r="K365" s="10" t="s">
        <v>1377</v>
      </c>
      <c r="L365" s="9"/>
      <c r="M365" s="10" t="str">
        <f t="shared" si="10"/>
        <v/>
      </c>
      <c r="N365" s="10" t="str">
        <f t="shared" si="11"/>
        <v>YES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customHeight="1" x14ac:dyDescent="0.25">
      <c r="A366" s="126">
        <v>17</v>
      </c>
      <c r="B366" s="21" t="s">
        <v>1256</v>
      </c>
      <c r="C366" s="24" t="s">
        <v>336</v>
      </c>
      <c r="D366" s="21" t="s">
        <v>215</v>
      </c>
      <c r="E366" s="10"/>
      <c r="F366" s="10"/>
      <c r="G366" s="10"/>
      <c r="H366" s="10"/>
      <c r="I366" s="10"/>
      <c r="J366" s="10"/>
      <c r="K366" s="10"/>
      <c r="L366" s="9"/>
      <c r="M366" s="10" t="str">
        <f t="shared" si="10"/>
        <v/>
      </c>
      <c r="N366" s="10" t="str">
        <f t="shared" si="11"/>
        <v/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customHeight="1" x14ac:dyDescent="0.25">
      <c r="A367" s="126">
        <v>17</v>
      </c>
      <c r="B367" s="21" t="s">
        <v>1257</v>
      </c>
      <c r="C367" s="24" t="s">
        <v>336</v>
      </c>
      <c r="D367" s="21" t="s">
        <v>684</v>
      </c>
      <c r="E367" s="10"/>
      <c r="F367" s="10"/>
      <c r="G367" s="10"/>
      <c r="H367" s="10" t="s">
        <v>1368</v>
      </c>
      <c r="I367" s="10"/>
      <c r="J367" s="10"/>
      <c r="K367" s="10"/>
      <c r="L367" s="9"/>
      <c r="M367" s="10" t="str">
        <f t="shared" si="10"/>
        <v>YES</v>
      </c>
      <c r="N367" s="10" t="str">
        <f t="shared" si="11"/>
        <v>YES</v>
      </c>
      <c r="O367" s="5"/>
      <c r="P367" s="5"/>
      <c r="Q367" s="5"/>
      <c r="R367" s="5"/>
      <c r="S367" s="5"/>
      <c r="T367" s="5">
        <v>1</v>
      </c>
      <c r="U367" s="5"/>
      <c r="V367" s="5"/>
      <c r="W367" s="5"/>
      <c r="X367" s="5"/>
      <c r="Y367" s="5"/>
    </row>
    <row r="368" spans="1:25" ht="21" customHeight="1" x14ac:dyDescent="0.25">
      <c r="A368" s="126">
        <v>17</v>
      </c>
      <c r="B368" s="21" t="s">
        <v>1258</v>
      </c>
      <c r="C368" s="24" t="s">
        <v>336</v>
      </c>
      <c r="D368" s="21" t="s">
        <v>719</v>
      </c>
      <c r="E368" s="10"/>
      <c r="F368" s="10"/>
      <c r="G368" s="10"/>
      <c r="H368" s="10"/>
      <c r="I368" s="10"/>
      <c r="J368" s="10"/>
      <c r="K368" s="10"/>
      <c r="L368" s="9" t="s">
        <v>1401</v>
      </c>
      <c r="M368" s="10" t="str">
        <f t="shared" si="10"/>
        <v/>
      </c>
      <c r="N368" s="10" t="str">
        <f t="shared" si="11"/>
        <v/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21" customHeight="1" x14ac:dyDescent="0.25">
      <c r="A369" s="126">
        <v>17</v>
      </c>
      <c r="B369" s="21" t="s">
        <v>1259</v>
      </c>
      <c r="C369" s="24" t="s">
        <v>336</v>
      </c>
      <c r="D369" s="21" t="s">
        <v>204</v>
      </c>
      <c r="E369" s="10"/>
      <c r="F369" s="10"/>
      <c r="G369" s="10"/>
      <c r="H369" s="10" t="s">
        <v>1366</v>
      </c>
      <c r="I369" s="10"/>
      <c r="J369" s="10"/>
      <c r="K369" s="10"/>
      <c r="L369" s="9"/>
      <c r="M369" s="10" t="str">
        <f t="shared" si="10"/>
        <v>YES</v>
      </c>
      <c r="N369" s="10" t="str">
        <f t="shared" si="11"/>
        <v>YES</v>
      </c>
      <c r="O369" s="5"/>
      <c r="P369" s="5"/>
      <c r="Q369" s="5"/>
      <c r="R369" s="5"/>
      <c r="S369" s="5"/>
      <c r="T369" s="5">
        <v>1</v>
      </c>
      <c r="U369" s="5"/>
      <c r="V369" s="5"/>
      <c r="W369" s="5"/>
      <c r="X369" s="5"/>
      <c r="Y369" s="5"/>
    </row>
    <row r="370" spans="1:25" ht="21" customHeight="1" x14ac:dyDescent="0.25">
      <c r="A370" s="126">
        <v>17</v>
      </c>
      <c r="B370" s="21" t="s">
        <v>1260</v>
      </c>
      <c r="C370" s="24" t="s">
        <v>104</v>
      </c>
      <c r="D370" s="21" t="s">
        <v>228</v>
      </c>
      <c r="E370" s="10"/>
      <c r="F370" s="10"/>
      <c r="G370" s="10"/>
      <c r="H370" s="10"/>
      <c r="I370" s="10"/>
      <c r="J370" s="10"/>
      <c r="K370" s="10"/>
      <c r="L370" s="9"/>
      <c r="M370" s="10" t="str">
        <f t="shared" si="10"/>
        <v/>
      </c>
      <c r="N370" s="10" t="str">
        <f t="shared" si="11"/>
        <v/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customHeight="1" x14ac:dyDescent="0.25">
      <c r="A371" s="126">
        <v>17</v>
      </c>
      <c r="B371" s="21" t="s">
        <v>1260</v>
      </c>
      <c r="C371" s="24" t="s">
        <v>336</v>
      </c>
      <c r="D371" s="21" t="s">
        <v>265</v>
      </c>
      <c r="E371" s="10"/>
      <c r="F371" s="10"/>
      <c r="G371" s="10"/>
      <c r="H371" s="10"/>
      <c r="I371" s="10"/>
      <c r="J371" s="10"/>
      <c r="K371" s="10"/>
      <c r="L371" s="9"/>
      <c r="M371" s="10" t="str">
        <f t="shared" si="10"/>
        <v/>
      </c>
      <c r="N371" s="10" t="str">
        <f t="shared" si="11"/>
        <v/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21" customHeight="1" x14ac:dyDescent="0.25">
      <c r="A372" s="126">
        <v>17</v>
      </c>
      <c r="B372" s="21" t="s">
        <v>1260</v>
      </c>
      <c r="C372" s="24" t="s">
        <v>336</v>
      </c>
      <c r="D372" s="21" t="s">
        <v>195</v>
      </c>
      <c r="E372" s="10"/>
      <c r="F372" s="10"/>
      <c r="G372" s="10"/>
      <c r="H372" s="10" t="s">
        <v>1368</v>
      </c>
      <c r="I372" s="10"/>
      <c r="J372" s="10"/>
      <c r="K372" s="10"/>
      <c r="L372" s="9"/>
      <c r="M372" s="10" t="str">
        <f t="shared" si="10"/>
        <v>YES</v>
      </c>
      <c r="N372" s="10" t="str">
        <f t="shared" si="11"/>
        <v>YES</v>
      </c>
      <c r="O372" s="5"/>
      <c r="P372" s="5"/>
      <c r="Q372" s="5"/>
      <c r="R372" s="5"/>
      <c r="S372" s="5"/>
      <c r="T372" s="5">
        <v>1</v>
      </c>
      <c r="U372" s="5"/>
      <c r="V372" s="5"/>
      <c r="W372" s="5"/>
      <c r="X372" s="5"/>
      <c r="Y372" s="5"/>
    </row>
    <row r="373" spans="1:25" ht="21" customHeight="1" x14ac:dyDescent="0.25">
      <c r="A373" s="126">
        <v>17</v>
      </c>
      <c r="B373" s="21" t="s">
        <v>1261</v>
      </c>
      <c r="C373" s="24" t="s">
        <v>336</v>
      </c>
      <c r="D373" s="21" t="s">
        <v>299</v>
      </c>
      <c r="E373" s="10"/>
      <c r="F373" s="10"/>
      <c r="G373" s="10"/>
      <c r="H373" s="10" t="s">
        <v>1368</v>
      </c>
      <c r="I373" s="10"/>
      <c r="J373" s="10"/>
      <c r="K373" s="10"/>
      <c r="L373" s="9"/>
      <c r="M373" s="10" t="str">
        <f t="shared" si="10"/>
        <v>YES</v>
      </c>
      <c r="N373" s="10" t="str">
        <f t="shared" si="11"/>
        <v>YES</v>
      </c>
      <c r="O373" s="6"/>
      <c r="P373" s="5"/>
      <c r="Q373" s="5"/>
      <c r="R373" s="5"/>
      <c r="S373" s="5"/>
      <c r="T373" s="5">
        <v>1</v>
      </c>
      <c r="U373" s="5"/>
      <c r="V373" s="5"/>
      <c r="W373" s="5"/>
      <c r="X373" s="5"/>
      <c r="Y373" s="5"/>
    </row>
    <row r="374" spans="1:25" ht="21" customHeight="1" x14ac:dyDescent="0.25">
      <c r="A374" s="57">
        <v>17</v>
      </c>
      <c r="B374" s="21" t="s">
        <v>1262</v>
      </c>
      <c r="C374" s="24" t="s">
        <v>336</v>
      </c>
      <c r="D374" s="21" t="s">
        <v>685</v>
      </c>
      <c r="E374" s="10"/>
      <c r="F374" s="10"/>
      <c r="G374" s="10"/>
      <c r="H374" s="10"/>
      <c r="I374" s="10"/>
      <c r="J374" s="10"/>
      <c r="K374" s="10"/>
      <c r="L374" s="9"/>
      <c r="M374" s="10" t="str">
        <f t="shared" si="10"/>
        <v/>
      </c>
      <c r="N374" s="10" t="str">
        <f t="shared" si="11"/>
        <v/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customHeight="1" x14ac:dyDescent="0.25">
      <c r="A375" s="126">
        <v>17</v>
      </c>
      <c r="B375" s="21" t="s">
        <v>1263</v>
      </c>
      <c r="C375" s="24" t="s">
        <v>336</v>
      </c>
      <c r="D375" s="21" t="s">
        <v>720</v>
      </c>
      <c r="E375" s="10"/>
      <c r="F375" s="10"/>
      <c r="G375" s="10"/>
      <c r="H375" s="10" t="s">
        <v>1368</v>
      </c>
      <c r="I375" s="10"/>
      <c r="J375" s="10"/>
      <c r="K375" s="10"/>
      <c r="L375" s="9"/>
      <c r="M375" s="10" t="str">
        <f t="shared" si="10"/>
        <v>YES</v>
      </c>
      <c r="N375" s="10" t="str">
        <f t="shared" si="11"/>
        <v>YES</v>
      </c>
      <c r="O375" s="5"/>
      <c r="P375" s="5"/>
      <c r="Q375" s="5"/>
      <c r="R375" s="5"/>
      <c r="S375" s="5"/>
      <c r="T375" s="5">
        <v>1</v>
      </c>
      <c r="U375" s="5"/>
      <c r="V375" s="5"/>
      <c r="W375" s="5"/>
      <c r="X375" s="5"/>
      <c r="Y375" s="5"/>
    </row>
    <row r="376" spans="1:25" ht="21" customHeight="1" x14ac:dyDescent="0.25">
      <c r="A376" s="126">
        <v>18</v>
      </c>
      <c r="B376" s="21" t="s">
        <v>1264</v>
      </c>
      <c r="C376" s="24" t="s">
        <v>164</v>
      </c>
      <c r="D376" s="21" t="s">
        <v>229</v>
      </c>
      <c r="E376" s="10"/>
      <c r="F376" s="10"/>
      <c r="G376" s="10"/>
      <c r="H376" s="10" t="s">
        <v>1375</v>
      </c>
      <c r="I376" s="10"/>
      <c r="J376" s="10"/>
      <c r="K376" s="10"/>
      <c r="L376" s="9" t="s">
        <v>1401</v>
      </c>
      <c r="M376" s="10" t="str">
        <f t="shared" si="10"/>
        <v>YES</v>
      </c>
      <c r="N376" s="10" t="str">
        <f t="shared" si="11"/>
        <v>YES</v>
      </c>
      <c r="O376" s="5"/>
      <c r="P376" s="5"/>
      <c r="Q376" s="5"/>
      <c r="R376" s="5"/>
      <c r="S376" s="5"/>
      <c r="T376" s="5"/>
      <c r="U376" s="5"/>
      <c r="V376" s="5"/>
      <c r="W376" s="5">
        <v>1</v>
      </c>
      <c r="X376" s="5"/>
      <c r="Y376" s="5"/>
    </row>
    <row r="377" spans="1:25" ht="21" customHeight="1" x14ac:dyDescent="0.25">
      <c r="A377" s="57">
        <v>18</v>
      </c>
      <c r="B377" s="21" t="s">
        <v>1264</v>
      </c>
      <c r="C377" s="24" t="s">
        <v>336</v>
      </c>
      <c r="D377" s="21" t="s">
        <v>266</v>
      </c>
      <c r="E377" s="10"/>
      <c r="F377" s="10"/>
      <c r="G377" s="10"/>
      <c r="H377" s="10" t="s">
        <v>1375</v>
      </c>
      <c r="I377" s="10"/>
      <c r="J377" s="10"/>
      <c r="K377" s="10"/>
      <c r="L377" s="9"/>
      <c r="M377" s="10" t="str">
        <f t="shared" si="10"/>
        <v>YES</v>
      </c>
      <c r="N377" s="10" t="str">
        <f t="shared" si="11"/>
        <v>YES</v>
      </c>
      <c r="O377" s="5"/>
      <c r="P377" s="5"/>
      <c r="Q377" s="5"/>
      <c r="R377" s="5"/>
      <c r="S377" s="5"/>
      <c r="T377" s="5"/>
      <c r="U377" s="5"/>
      <c r="V377" s="5"/>
      <c r="W377" s="5">
        <v>1</v>
      </c>
      <c r="X377" s="5"/>
      <c r="Y377" s="5"/>
    </row>
    <row r="378" spans="1:25" ht="21" customHeight="1" x14ac:dyDescent="0.25">
      <c r="A378" s="126">
        <v>18</v>
      </c>
      <c r="B378" s="21" t="s">
        <v>1265</v>
      </c>
      <c r="C378" s="24" t="s">
        <v>336</v>
      </c>
      <c r="D378" s="21" t="s">
        <v>300</v>
      </c>
      <c r="E378" s="10"/>
      <c r="F378" s="10"/>
      <c r="G378" s="10"/>
      <c r="H378" s="10"/>
      <c r="I378" s="10" t="s">
        <v>1375</v>
      </c>
      <c r="J378" s="10"/>
      <c r="K378" s="10"/>
      <c r="L378" s="9"/>
      <c r="M378" s="10" t="str">
        <f t="shared" si="10"/>
        <v>YES</v>
      </c>
      <c r="N378" s="10" t="str">
        <f t="shared" si="11"/>
        <v>YES</v>
      </c>
      <c r="O378" s="5"/>
      <c r="P378" s="5"/>
      <c r="Q378" s="5"/>
      <c r="R378" s="5"/>
      <c r="S378" s="5"/>
      <c r="T378" s="5"/>
      <c r="U378" s="5"/>
      <c r="V378" s="5"/>
      <c r="W378" s="5"/>
      <c r="X378" s="5">
        <v>1</v>
      </c>
      <c r="Y378" s="5"/>
    </row>
    <row r="379" spans="1:25" ht="21" customHeight="1" x14ac:dyDescent="0.25">
      <c r="A379" s="126">
        <v>18</v>
      </c>
      <c r="B379" s="21" t="s">
        <v>1266</v>
      </c>
      <c r="C379" s="24" t="s">
        <v>336</v>
      </c>
      <c r="D379" s="21" t="s">
        <v>686</v>
      </c>
      <c r="E379" s="10"/>
      <c r="F379" s="10"/>
      <c r="G379" s="10"/>
      <c r="H379" s="10"/>
      <c r="I379" s="10" t="s">
        <v>1375</v>
      </c>
      <c r="J379" s="10"/>
      <c r="K379" s="10"/>
      <c r="L379" s="9"/>
      <c r="M379" s="10" t="str">
        <f t="shared" si="10"/>
        <v>YES</v>
      </c>
      <c r="N379" s="10" t="str">
        <f t="shared" si="11"/>
        <v>YES</v>
      </c>
      <c r="O379" s="5"/>
      <c r="P379" s="5">
        <v>1</v>
      </c>
      <c r="Q379" s="5"/>
      <c r="R379" s="5"/>
      <c r="S379" s="5"/>
      <c r="T379" s="5"/>
      <c r="U379" s="5"/>
      <c r="V379" s="5"/>
      <c r="W379" s="5"/>
      <c r="X379" s="5">
        <v>1</v>
      </c>
      <c r="Y379" s="5"/>
    </row>
    <row r="380" spans="1:25" ht="21" customHeight="1" x14ac:dyDescent="0.25">
      <c r="A380" s="126">
        <v>18</v>
      </c>
      <c r="B380" s="21" t="s">
        <v>1267</v>
      </c>
      <c r="C380" s="24" t="s">
        <v>336</v>
      </c>
      <c r="D380" s="21" t="s">
        <v>721</v>
      </c>
      <c r="E380" s="10" t="s">
        <v>1369</v>
      </c>
      <c r="F380" s="10"/>
      <c r="G380" s="10"/>
      <c r="H380" s="10" t="s">
        <v>1368</v>
      </c>
      <c r="I380" s="10" t="s">
        <v>1368</v>
      </c>
      <c r="J380" s="10"/>
      <c r="K380" s="10"/>
      <c r="L380" s="9"/>
      <c r="M380" s="10" t="str">
        <f t="shared" si="10"/>
        <v>YES</v>
      </c>
      <c r="N380" s="10" t="str">
        <f t="shared" si="11"/>
        <v>YES</v>
      </c>
      <c r="O380" s="5">
        <v>1</v>
      </c>
      <c r="P380" s="5"/>
      <c r="Q380" s="5"/>
      <c r="R380" s="5"/>
      <c r="S380" s="5"/>
      <c r="T380" s="5">
        <v>1</v>
      </c>
      <c r="U380" s="5"/>
      <c r="V380" s="5"/>
      <c r="W380" s="5"/>
      <c r="X380" s="5"/>
      <c r="Y380" s="5"/>
    </row>
    <row r="381" spans="1:25" ht="21" customHeight="1" x14ac:dyDescent="0.25">
      <c r="A381" s="126">
        <v>18</v>
      </c>
      <c r="B381" s="21" t="s">
        <v>1267</v>
      </c>
      <c r="C381" s="24" t="s">
        <v>336</v>
      </c>
      <c r="D381" s="21" t="s">
        <v>205</v>
      </c>
      <c r="E381" s="10"/>
      <c r="F381" s="10"/>
      <c r="G381" s="10"/>
      <c r="H381" s="10"/>
      <c r="I381" s="10"/>
      <c r="J381" s="10"/>
      <c r="K381" s="10"/>
      <c r="L381" s="9"/>
      <c r="M381" s="10" t="str">
        <f t="shared" si="10"/>
        <v/>
      </c>
      <c r="N381" s="10" t="str">
        <f t="shared" si="11"/>
        <v/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customHeight="1" x14ac:dyDescent="0.25">
      <c r="A382" s="126">
        <v>18</v>
      </c>
      <c r="B382" s="21" t="s">
        <v>1267</v>
      </c>
      <c r="C382" s="24" t="s">
        <v>161</v>
      </c>
      <c r="D382" s="21" t="s">
        <v>250</v>
      </c>
      <c r="E382" s="10" t="s">
        <v>1369</v>
      </c>
      <c r="F382" s="10" t="s">
        <v>1367</v>
      </c>
      <c r="G382" s="10"/>
      <c r="H382" s="10" t="s">
        <v>1366</v>
      </c>
      <c r="I382" s="10" t="s">
        <v>1375</v>
      </c>
      <c r="J382" s="10"/>
      <c r="K382" s="10"/>
      <c r="L382" s="9"/>
      <c r="M382" s="10" t="str">
        <f t="shared" si="10"/>
        <v>YES</v>
      </c>
      <c r="N382" s="10" t="str">
        <f t="shared" si="11"/>
        <v>YES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/>
      <c r="U382" s="5">
        <v>1</v>
      </c>
      <c r="V382" s="5"/>
      <c r="W382" s="5"/>
      <c r="X382" s="5">
        <v>1</v>
      </c>
      <c r="Y382" s="5"/>
    </row>
    <row r="383" spans="1:25" ht="21" customHeight="1" x14ac:dyDescent="0.25">
      <c r="A383" s="126">
        <v>18</v>
      </c>
      <c r="B383" s="21" t="s">
        <v>1268</v>
      </c>
      <c r="C383" s="24" t="s">
        <v>336</v>
      </c>
      <c r="D383" s="21" t="s">
        <v>230</v>
      </c>
      <c r="E383" s="10"/>
      <c r="F383" s="10"/>
      <c r="G383" s="10"/>
      <c r="H383" s="10"/>
      <c r="I383" s="10"/>
      <c r="J383" s="10"/>
      <c r="K383" s="10"/>
      <c r="L383" s="9" t="s">
        <v>1401</v>
      </c>
      <c r="M383" s="10" t="str">
        <f t="shared" si="10"/>
        <v/>
      </c>
      <c r="N383" s="10" t="str">
        <f t="shared" si="11"/>
        <v/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customHeight="1" x14ac:dyDescent="0.25">
      <c r="A384" s="126">
        <v>18</v>
      </c>
      <c r="B384" s="21" t="s">
        <v>1269</v>
      </c>
      <c r="C384" s="24" t="s">
        <v>336</v>
      </c>
      <c r="D384" s="21" t="s">
        <v>267</v>
      </c>
      <c r="E384" s="10"/>
      <c r="F384" s="10"/>
      <c r="G384" s="10"/>
      <c r="H384" s="10" t="s">
        <v>1366</v>
      </c>
      <c r="I384" s="10"/>
      <c r="J384" s="10"/>
      <c r="K384" s="10"/>
      <c r="L384" s="9"/>
      <c r="M384" s="10" t="str">
        <f t="shared" si="10"/>
        <v>YES</v>
      </c>
      <c r="N384" s="10" t="str">
        <f t="shared" si="11"/>
        <v>YES</v>
      </c>
      <c r="O384" s="5"/>
      <c r="P384" s="5"/>
      <c r="Q384" s="5"/>
      <c r="R384" s="5"/>
      <c r="S384" s="5"/>
      <c r="T384" s="5">
        <v>1</v>
      </c>
      <c r="U384" s="5"/>
      <c r="V384" s="5"/>
      <c r="W384" s="5"/>
      <c r="X384" s="5"/>
      <c r="Y384" s="5"/>
    </row>
    <row r="385" spans="1:25" ht="21" customHeight="1" x14ac:dyDescent="0.25">
      <c r="A385" s="126">
        <v>18</v>
      </c>
      <c r="B385" s="21" t="s">
        <v>1270</v>
      </c>
      <c r="C385" s="24" t="s">
        <v>336</v>
      </c>
      <c r="D385" s="21" t="s">
        <v>301</v>
      </c>
      <c r="E385" s="10"/>
      <c r="F385" s="10"/>
      <c r="G385" s="10"/>
      <c r="H385" s="10" t="s">
        <v>1366</v>
      </c>
      <c r="I385" s="10" t="s">
        <v>1375</v>
      </c>
      <c r="J385" s="10"/>
      <c r="K385" s="10"/>
      <c r="L385" s="9"/>
      <c r="M385" s="10" t="str">
        <f t="shared" si="10"/>
        <v>YES</v>
      </c>
      <c r="N385" s="10" t="str">
        <f t="shared" si="11"/>
        <v>YES</v>
      </c>
      <c r="O385" s="5"/>
      <c r="P385" s="5"/>
      <c r="Q385" s="5"/>
      <c r="R385" s="5"/>
      <c r="S385" s="5"/>
      <c r="T385" s="5">
        <v>1</v>
      </c>
      <c r="U385" s="5"/>
      <c r="V385" s="5"/>
      <c r="W385" s="5"/>
      <c r="X385" s="5">
        <v>1</v>
      </c>
      <c r="Y385" s="5"/>
    </row>
    <row r="386" spans="1:25" ht="21" customHeight="1" x14ac:dyDescent="0.25">
      <c r="A386" s="126">
        <v>18</v>
      </c>
      <c r="B386" s="21" t="s">
        <v>1271</v>
      </c>
      <c r="C386" s="24" t="s">
        <v>336</v>
      </c>
      <c r="D386" s="21" t="s">
        <v>687</v>
      </c>
      <c r="E386" s="10"/>
      <c r="F386" s="10"/>
      <c r="G386" s="10"/>
      <c r="H386" s="10"/>
      <c r="I386" s="10"/>
      <c r="J386" s="10"/>
      <c r="K386" s="10"/>
      <c r="L386" s="9"/>
      <c r="M386" s="10" t="str">
        <f t="shared" si="10"/>
        <v/>
      </c>
      <c r="N386" s="10" t="str">
        <f t="shared" si="11"/>
        <v/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customHeight="1" x14ac:dyDescent="0.25">
      <c r="A387" s="126">
        <v>18</v>
      </c>
      <c r="B387" s="21" t="s">
        <v>1271</v>
      </c>
      <c r="C387" s="24" t="s">
        <v>91</v>
      </c>
      <c r="D387" s="21" t="s">
        <v>722</v>
      </c>
      <c r="E387" s="10"/>
      <c r="F387" s="10"/>
      <c r="G387" s="10"/>
      <c r="H387" s="10" t="s">
        <v>1375</v>
      </c>
      <c r="I387" s="10" t="s">
        <v>1375</v>
      </c>
      <c r="J387" s="10"/>
      <c r="K387" s="10"/>
      <c r="L387" s="9"/>
      <c r="M387" s="10" t="str">
        <f t="shared" ref="M387:M450" si="12">IF(AND(ISBLANK(E387),ISBLANK(F387),ISBLANK(G387),ISBLANK(H387),ISBLANK(I387),ISBLANK(J387)),"","YES")</f>
        <v>YES</v>
      </c>
      <c r="N387" s="10" t="str">
        <f t="shared" si="11"/>
        <v>YES</v>
      </c>
      <c r="O387" s="5"/>
      <c r="P387" s="5"/>
      <c r="Q387" s="5"/>
      <c r="R387" s="5"/>
      <c r="S387" s="5"/>
      <c r="T387" s="5"/>
      <c r="U387" s="5"/>
      <c r="V387" s="5"/>
      <c r="W387" s="5"/>
      <c r="X387" s="5">
        <v>1</v>
      </c>
      <c r="Y387" s="5"/>
    </row>
    <row r="388" spans="1:25" ht="21" customHeight="1" x14ac:dyDescent="0.25">
      <c r="A388" s="126">
        <v>18</v>
      </c>
      <c r="B388" s="21" t="s">
        <v>1271</v>
      </c>
      <c r="C388" s="24" t="s">
        <v>336</v>
      </c>
      <c r="D388" s="21" t="s">
        <v>284</v>
      </c>
      <c r="E388" s="10"/>
      <c r="F388" s="10"/>
      <c r="G388" s="10"/>
      <c r="H388" s="10"/>
      <c r="I388" s="10"/>
      <c r="J388" s="10"/>
      <c r="K388" s="10"/>
      <c r="L388" s="9" t="s">
        <v>1401</v>
      </c>
      <c r="M388" s="10" t="str">
        <f t="shared" si="12"/>
        <v/>
      </c>
      <c r="N388" s="10" t="str">
        <f t="shared" ref="N388:N451" si="13">IF(AND(ISBLANK(E388),ISBLANK(F388),ISBLANK(G388),ISBLANK(H388),ISBLANK(I388),ISBLANK(J388),ISBLANK(K388)),"","YES")</f>
        <v/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customHeight="1" x14ac:dyDescent="0.25">
      <c r="A389" s="126">
        <v>18</v>
      </c>
      <c r="B389" s="21" t="s">
        <v>1272</v>
      </c>
      <c r="C389" s="24" t="s">
        <v>336</v>
      </c>
      <c r="D389" s="21" t="s">
        <v>231</v>
      </c>
      <c r="E389" s="10"/>
      <c r="F389" s="10"/>
      <c r="G389" s="10"/>
      <c r="H389" s="10" t="s">
        <v>1368</v>
      </c>
      <c r="I389" s="10"/>
      <c r="J389" s="10"/>
      <c r="K389" s="10"/>
      <c r="L389" s="9"/>
      <c r="M389" s="10" t="str">
        <f t="shared" si="12"/>
        <v>YES</v>
      </c>
      <c r="N389" s="10" t="str">
        <f t="shared" si="13"/>
        <v>YES</v>
      </c>
      <c r="O389" s="5"/>
      <c r="P389" s="5"/>
      <c r="Q389" s="5"/>
      <c r="R389" s="5"/>
      <c r="S389" s="5"/>
      <c r="T389" s="5">
        <v>1</v>
      </c>
      <c r="U389" s="5"/>
      <c r="V389" s="5"/>
      <c r="W389" s="5"/>
      <c r="X389" s="5"/>
      <c r="Y389" s="5"/>
    </row>
    <row r="390" spans="1:25" ht="21" customHeight="1" x14ac:dyDescent="0.25">
      <c r="A390" s="126">
        <v>18</v>
      </c>
      <c r="B390" s="21" t="s">
        <v>1273</v>
      </c>
      <c r="C390" s="24" t="s">
        <v>336</v>
      </c>
      <c r="D390" s="21" t="s">
        <v>268</v>
      </c>
      <c r="E390" s="10"/>
      <c r="F390" s="10"/>
      <c r="G390" s="10"/>
      <c r="H390" s="10"/>
      <c r="I390" s="10"/>
      <c r="J390" s="10"/>
      <c r="K390" s="10"/>
      <c r="L390" s="9"/>
      <c r="M390" s="10" t="str">
        <f t="shared" si="12"/>
        <v/>
      </c>
      <c r="N390" s="10" t="str">
        <f t="shared" si="13"/>
        <v/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customHeight="1" x14ac:dyDescent="0.25">
      <c r="A391" s="126">
        <v>18</v>
      </c>
      <c r="B391" s="21" t="s">
        <v>1274</v>
      </c>
      <c r="C391" s="24" t="s">
        <v>336</v>
      </c>
      <c r="D391" s="21" t="s">
        <v>302</v>
      </c>
      <c r="E391" s="10"/>
      <c r="F391" s="10"/>
      <c r="G391" s="10"/>
      <c r="H391" s="10"/>
      <c r="I391" s="10"/>
      <c r="J391" s="10"/>
      <c r="K391" s="10"/>
      <c r="L391" s="9"/>
      <c r="M391" s="10" t="str">
        <f t="shared" si="12"/>
        <v/>
      </c>
      <c r="N391" s="10" t="str">
        <f t="shared" si="13"/>
        <v/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customHeight="1" x14ac:dyDescent="0.25">
      <c r="A392" s="126">
        <v>18</v>
      </c>
      <c r="B392" s="21" t="s">
        <v>1275</v>
      </c>
      <c r="C392" s="24" t="s">
        <v>157</v>
      </c>
      <c r="D392" s="21" t="s">
        <v>688</v>
      </c>
      <c r="E392" s="10"/>
      <c r="F392" s="10"/>
      <c r="G392" s="10"/>
      <c r="H392" s="10"/>
      <c r="I392" s="10"/>
      <c r="J392" s="10"/>
      <c r="K392" s="10"/>
      <c r="L392" s="9" t="s">
        <v>1401</v>
      </c>
      <c r="M392" s="10" t="str">
        <f t="shared" si="12"/>
        <v/>
      </c>
      <c r="N392" s="10" t="str">
        <f t="shared" si="13"/>
        <v/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customHeight="1" x14ac:dyDescent="0.25">
      <c r="A393" s="126">
        <v>18</v>
      </c>
      <c r="B393" s="21" t="s">
        <v>1275</v>
      </c>
      <c r="C393" s="24" t="s">
        <v>336</v>
      </c>
      <c r="D393" s="21" t="s">
        <v>723</v>
      </c>
      <c r="E393" s="10"/>
      <c r="F393" s="10"/>
      <c r="G393" s="10"/>
      <c r="H393" s="10"/>
      <c r="I393" s="10"/>
      <c r="J393" s="10"/>
      <c r="K393" s="10"/>
      <c r="L393" s="9"/>
      <c r="M393" s="10" t="str">
        <f t="shared" si="12"/>
        <v/>
      </c>
      <c r="N393" s="10" t="str">
        <f t="shared" si="13"/>
        <v/>
      </c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customHeight="1" x14ac:dyDescent="0.25">
      <c r="A394" s="126">
        <v>18</v>
      </c>
      <c r="B394" s="21" t="s">
        <v>1276</v>
      </c>
      <c r="C394" s="24" t="s">
        <v>336</v>
      </c>
      <c r="D394" s="21" t="s">
        <v>206</v>
      </c>
      <c r="E394" s="10"/>
      <c r="F394" s="10"/>
      <c r="G394" s="10"/>
      <c r="H394" s="10"/>
      <c r="I394" s="10"/>
      <c r="J394" s="10"/>
      <c r="K394" s="10"/>
      <c r="L394" s="9"/>
      <c r="M394" s="10" t="str">
        <f t="shared" si="12"/>
        <v/>
      </c>
      <c r="N394" s="10" t="str">
        <f t="shared" si="13"/>
        <v/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21" customHeight="1" x14ac:dyDescent="0.25">
      <c r="A395" s="126">
        <v>18</v>
      </c>
      <c r="B395" s="21" t="s">
        <v>1277</v>
      </c>
      <c r="C395" s="24" t="s">
        <v>336</v>
      </c>
      <c r="D395" s="21" t="s">
        <v>232</v>
      </c>
      <c r="E395" s="10"/>
      <c r="F395" s="10"/>
      <c r="G395" s="10"/>
      <c r="H395" s="10"/>
      <c r="I395" s="10"/>
      <c r="J395" s="10"/>
      <c r="K395" s="10"/>
      <c r="L395" s="9"/>
      <c r="M395" s="10" t="str">
        <f t="shared" si="12"/>
        <v/>
      </c>
      <c r="N395" s="10" t="str">
        <f t="shared" si="13"/>
        <v/>
      </c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21" customHeight="1" x14ac:dyDescent="0.25">
      <c r="A396" s="126">
        <v>18</v>
      </c>
      <c r="B396" s="21" t="s">
        <v>325</v>
      </c>
      <c r="C396" s="24" t="s">
        <v>336</v>
      </c>
      <c r="D396" s="21" t="s">
        <v>333</v>
      </c>
      <c r="E396" s="10"/>
      <c r="F396" s="10"/>
      <c r="G396" s="10"/>
      <c r="H396" s="10"/>
      <c r="I396" s="10"/>
      <c r="J396" s="10"/>
      <c r="K396" s="10"/>
      <c r="L396" s="9"/>
      <c r="M396" s="10" t="str">
        <f t="shared" si="12"/>
        <v/>
      </c>
      <c r="N396" s="10" t="str">
        <f t="shared" si="13"/>
        <v/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customHeight="1" x14ac:dyDescent="0.25">
      <c r="A397" s="126">
        <v>19</v>
      </c>
      <c r="B397" s="21" t="s">
        <v>1278</v>
      </c>
      <c r="C397" s="24" t="s">
        <v>92</v>
      </c>
      <c r="D397" s="21" t="s">
        <v>269</v>
      </c>
      <c r="E397" s="10" t="s">
        <v>1369</v>
      </c>
      <c r="F397" s="10"/>
      <c r="G397" s="10"/>
      <c r="H397" s="10"/>
      <c r="I397" s="10"/>
      <c r="J397" s="10"/>
      <c r="K397" s="10"/>
      <c r="L397" s="9"/>
      <c r="M397" s="10" t="str">
        <f t="shared" si="12"/>
        <v>YES</v>
      </c>
      <c r="N397" s="10" t="str">
        <f t="shared" si="13"/>
        <v>YES</v>
      </c>
      <c r="O397" s="5">
        <v>1</v>
      </c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customHeight="1" x14ac:dyDescent="0.25">
      <c r="A398" s="126">
        <v>19</v>
      </c>
      <c r="B398" s="21" t="s">
        <v>1278</v>
      </c>
      <c r="C398" s="24" t="s">
        <v>336</v>
      </c>
      <c r="D398" s="21" t="s">
        <v>303</v>
      </c>
      <c r="E398" s="10"/>
      <c r="F398" s="10"/>
      <c r="G398" s="10"/>
      <c r="H398" s="10"/>
      <c r="I398" s="10"/>
      <c r="J398" s="10"/>
      <c r="K398" s="10"/>
      <c r="L398" s="9" t="s">
        <v>1401</v>
      </c>
      <c r="M398" s="10" t="str">
        <f t="shared" si="12"/>
        <v/>
      </c>
      <c r="N398" s="10" t="str">
        <f t="shared" si="13"/>
        <v/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customHeight="1" x14ac:dyDescent="0.25">
      <c r="A399" s="126">
        <v>19</v>
      </c>
      <c r="B399" s="21" t="s">
        <v>1278</v>
      </c>
      <c r="C399" s="24" t="s">
        <v>336</v>
      </c>
      <c r="D399" s="21" t="s">
        <v>249</v>
      </c>
      <c r="E399" s="10"/>
      <c r="F399" s="10"/>
      <c r="G399" s="10"/>
      <c r="H399" s="10"/>
      <c r="I399" s="10"/>
      <c r="J399" s="10"/>
      <c r="K399" s="10"/>
      <c r="L399" s="9" t="s">
        <v>1401</v>
      </c>
      <c r="M399" s="10" t="str">
        <f t="shared" si="12"/>
        <v/>
      </c>
      <c r="N399" s="10" t="str">
        <f t="shared" si="13"/>
        <v/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21" customHeight="1" x14ac:dyDescent="0.25">
      <c r="A400" s="126">
        <v>19</v>
      </c>
      <c r="B400" s="21" t="s">
        <v>1279</v>
      </c>
      <c r="C400" s="24" t="s">
        <v>336</v>
      </c>
      <c r="D400" s="21" t="s">
        <v>689</v>
      </c>
      <c r="E400" s="10"/>
      <c r="F400" s="10"/>
      <c r="G400" s="10"/>
      <c r="H400" s="10"/>
      <c r="I400" s="10"/>
      <c r="J400" s="10"/>
      <c r="K400" s="10"/>
      <c r="L400" s="9"/>
      <c r="M400" s="10" t="str">
        <f t="shared" si="12"/>
        <v/>
      </c>
      <c r="N400" s="10" t="str">
        <f t="shared" si="13"/>
        <v/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6" ht="21" customHeight="1" x14ac:dyDescent="0.25">
      <c r="A401" s="126">
        <v>19</v>
      </c>
      <c r="B401" s="21" t="s">
        <v>1280</v>
      </c>
      <c r="C401" s="24" t="s">
        <v>336</v>
      </c>
      <c r="D401" s="21" t="s">
        <v>724</v>
      </c>
      <c r="E401" s="10"/>
      <c r="F401" s="10"/>
      <c r="G401" s="10"/>
      <c r="H401" s="10"/>
      <c r="I401" s="10"/>
      <c r="J401" s="10"/>
      <c r="K401" s="10"/>
      <c r="L401" s="9" t="s">
        <v>1401</v>
      </c>
      <c r="M401" s="10" t="str">
        <f t="shared" si="12"/>
        <v/>
      </c>
      <c r="N401" s="10" t="str">
        <f t="shared" si="13"/>
        <v/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6" ht="21" customHeight="1" x14ac:dyDescent="0.25">
      <c r="A402" s="126">
        <v>19</v>
      </c>
      <c r="B402" s="21" t="s">
        <v>1281</v>
      </c>
      <c r="C402" s="24" t="s">
        <v>336</v>
      </c>
      <c r="D402" s="21" t="s">
        <v>233</v>
      </c>
      <c r="E402" s="10"/>
      <c r="F402" s="10"/>
      <c r="G402" s="10"/>
      <c r="H402" s="10"/>
      <c r="I402" s="10"/>
      <c r="J402" s="10"/>
      <c r="K402" s="10"/>
      <c r="L402" s="9"/>
      <c r="M402" s="10" t="str">
        <f t="shared" si="12"/>
        <v/>
      </c>
      <c r="N402" s="10" t="str">
        <f t="shared" si="13"/>
        <v/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6" ht="21" customHeight="1" x14ac:dyDescent="0.25">
      <c r="A403" s="126">
        <v>19</v>
      </c>
      <c r="B403" s="21" t="s">
        <v>1282</v>
      </c>
      <c r="C403" s="24" t="s">
        <v>336</v>
      </c>
      <c r="D403" s="21" t="s">
        <v>270</v>
      </c>
      <c r="E403" s="10"/>
      <c r="F403" s="10"/>
      <c r="G403" s="10"/>
      <c r="H403" s="10"/>
      <c r="I403" s="10"/>
      <c r="J403" s="10"/>
      <c r="K403" s="10"/>
      <c r="L403" s="9"/>
      <c r="M403" s="10" t="str">
        <f t="shared" si="12"/>
        <v/>
      </c>
      <c r="N403" s="10" t="str">
        <f t="shared" si="13"/>
        <v/>
      </c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6" ht="21" customHeight="1" x14ac:dyDescent="0.25">
      <c r="A404" s="126">
        <v>19</v>
      </c>
      <c r="B404" s="21" t="s">
        <v>1282</v>
      </c>
      <c r="C404" s="24" t="s">
        <v>336</v>
      </c>
      <c r="D404" s="21" t="s">
        <v>304</v>
      </c>
      <c r="E404" s="10"/>
      <c r="F404" s="10"/>
      <c r="G404" s="10"/>
      <c r="H404" s="10" t="s">
        <v>1368</v>
      </c>
      <c r="I404" s="10"/>
      <c r="J404" s="10"/>
      <c r="K404" s="10"/>
      <c r="L404" s="9"/>
      <c r="M404" s="10" t="str">
        <f t="shared" si="12"/>
        <v>YES</v>
      </c>
      <c r="N404" s="10" t="str">
        <f t="shared" si="13"/>
        <v>YES</v>
      </c>
      <c r="O404" s="5"/>
      <c r="P404" s="5"/>
      <c r="Q404" s="5"/>
      <c r="R404" s="5"/>
      <c r="S404" s="5"/>
      <c r="T404" s="5">
        <v>1</v>
      </c>
      <c r="U404" s="5"/>
      <c r="V404" s="5"/>
      <c r="W404" s="5"/>
      <c r="X404" s="5"/>
      <c r="Y404" s="5"/>
    </row>
    <row r="405" spans="1:26" ht="21" customHeight="1" x14ac:dyDescent="0.25">
      <c r="A405" s="57">
        <v>19</v>
      </c>
      <c r="B405" s="21" t="s">
        <v>1282</v>
      </c>
      <c r="C405" s="24" t="s">
        <v>168</v>
      </c>
      <c r="D405" s="21" t="s">
        <v>194</v>
      </c>
      <c r="E405" s="10"/>
      <c r="F405" s="10"/>
      <c r="G405" s="10"/>
      <c r="H405" s="10"/>
      <c r="I405" s="10"/>
      <c r="J405" s="10"/>
      <c r="K405" s="10"/>
      <c r="L405" s="9"/>
      <c r="M405" s="10" t="str">
        <f t="shared" si="12"/>
        <v/>
      </c>
      <c r="N405" s="10" t="str">
        <f t="shared" si="13"/>
        <v/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6" ht="21" customHeight="1" x14ac:dyDescent="0.25">
      <c r="A406" s="126">
        <v>19</v>
      </c>
      <c r="B406" s="21" t="s">
        <v>1283</v>
      </c>
      <c r="C406" s="24" t="s">
        <v>336</v>
      </c>
      <c r="D406" s="21" t="s">
        <v>690</v>
      </c>
      <c r="E406" s="10"/>
      <c r="F406" s="10"/>
      <c r="G406" s="10"/>
      <c r="H406" s="10" t="s">
        <v>1368</v>
      </c>
      <c r="I406" s="10"/>
      <c r="J406" s="10"/>
      <c r="K406" s="10"/>
      <c r="L406" s="9"/>
      <c r="M406" s="10" t="str">
        <f t="shared" si="12"/>
        <v>YES</v>
      </c>
      <c r="N406" s="10" t="str">
        <f t="shared" si="13"/>
        <v>YES</v>
      </c>
      <c r="O406" s="5"/>
      <c r="P406" s="5"/>
      <c r="Q406" s="5"/>
      <c r="R406" s="5"/>
      <c r="S406" s="5"/>
      <c r="T406" s="5">
        <v>1</v>
      </c>
      <c r="U406" s="5"/>
      <c r="V406" s="5"/>
      <c r="W406" s="5"/>
      <c r="X406" s="5"/>
      <c r="Y406" s="5"/>
    </row>
    <row r="407" spans="1:26" ht="21" customHeight="1" x14ac:dyDescent="0.25">
      <c r="A407" s="126">
        <v>19</v>
      </c>
      <c r="B407" s="21" t="s">
        <v>1284</v>
      </c>
      <c r="C407" s="24" t="s">
        <v>336</v>
      </c>
      <c r="D407" s="21" t="s">
        <v>725</v>
      </c>
      <c r="E407" s="10"/>
      <c r="F407" s="10"/>
      <c r="G407" s="10"/>
      <c r="H407" s="10"/>
      <c r="I407" s="10"/>
      <c r="J407" s="10"/>
      <c r="K407" s="10"/>
      <c r="L407" s="9"/>
      <c r="M407" s="10" t="str">
        <f t="shared" si="12"/>
        <v/>
      </c>
      <c r="N407" s="10" t="str">
        <f t="shared" si="13"/>
        <v/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6" ht="21" customHeight="1" x14ac:dyDescent="0.25">
      <c r="A408" s="126">
        <v>19</v>
      </c>
      <c r="B408" s="21" t="s">
        <v>1285</v>
      </c>
      <c r="C408" s="24" t="s">
        <v>336</v>
      </c>
      <c r="D408" s="21" t="s">
        <v>207</v>
      </c>
      <c r="E408" s="10"/>
      <c r="F408" s="10"/>
      <c r="G408" s="10"/>
      <c r="H408" s="10"/>
      <c r="I408" s="10"/>
      <c r="J408" s="10"/>
      <c r="K408" s="10"/>
      <c r="L408" s="9"/>
      <c r="M408" s="10" t="str">
        <f t="shared" si="12"/>
        <v/>
      </c>
      <c r="N408" s="10" t="str">
        <f t="shared" si="13"/>
        <v/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6" ht="21" customHeight="1" x14ac:dyDescent="0.25">
      <c r="A409" s="126">
        <v>19</v>
      </c>
      <c r="B409" s="21" t="s">
        <v>1286</v>
      </c>
      <c r="C409" s="24" t="s">
        <v>336</v>
      </c>
      <c r="D409" s="21" t="s">
        <v>234</v>
      </c>
      <c r="E409" s="10"/>
      <c r="F409" s="10"/>
      <c r="G409" s="10"/>
      <c r="H409" s="10"/>
      <c r="I409" s="10"/>
      <c r="J409" s="10"/>
      <c r="K409" s="10"/>
      <c r="L409" s="9" t="s">
        <v>1401</v>
      </c>
      <c r="M409" s="10" t="str">
        <f t="shared" si="12"/>
        <v/>
      </c>
      <c r="N409" s="10" t="str">
        <f t="shared" si="13"/>
        <v/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6" ht="21" customHeight="1" x14ac:dyDescent="0.25">
      <c r="A410" s="126">
        <v>19</v>
      </c>
      <c r="B410" s="21" t="s">
        <v>1286</v>
      </c>
      <c r="C410" s="24" t="s">
        <v>158</v>
      </c>
      <c r="D410" s="21" t="s">
        <v>271</v>
      </c>
      <c r="E410" s="10"/>
      <c r="F410" s="10"/>
      <c r="G410" s="10"/>
      <c r="H410" s="10"/>
      <c r="I410" s="10"/>
      <c r="J410" s="10"/>
      <c r="K410" s="10"/>
      <c r="L410" s="9"/>
      <c r="M410" s="10" t="str">
        <f t="shared" si="12"/>
        <v/>
      </c>
      <c r="N410" s="10" t="str">
        <f t="shared" si="13"/>
        <v/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6" ht="21" customHeight="1" x14ac:dyDescent="0.25">
      <c r="A411" s="126">
        <v>19</v>
      </c>
      <c r="B411" s="21" t="s">
        <v>1286</v>
      </c>
      <c r="C411" s="24" t="s">
        <v>336</v>
      </c>
      <c r="D411" s="21" t="s">
        <v>705</v>
      </c>
      <c r="E411" s="10"/>
      <c r="F411" s="10"/>
      <c r="G411" s="10"/>
      <c r="H411" s="10" t="s">
        <v>1368</v>
      </c>
      <c r="I411" s="10" t="s">
        <v>1368</v>
      </c>
      <c r="J411" s="10"/>
      <c r="K411" s="10"/>
      <c r="L411" s="9"/>
      <c r="M411" s="10" t="str">
        <f t="shared" si="12"/>
        <v>YES</v>
      </c>
      <c r="N411" s="10" t="str">
        <f t="shared" si="13"/>
        <v>YES</v>
      </c>
      <c r="O411" s="5"/>
      <c r="P411" s="5">
        <v>1</v>
      </c>
      <c r="Q411" s="5">
        <v>1</v>
      </c>
      <c r="R411" s="5"/>
      <c r="S411" s="5"/>
      <c r="T411" s="5"/>
      <c r="U411" s="5"/>
      <c r="V411" s="5"/>
      <c r="W411" s="5"/>
      <c r="X411" s="5"/>
      <c r="Y411" s="5"/>
    </row>
    <row r="412" spans="1:26" ht="21" customHeight="1" x14ac:dyDescent="0.25">
      <c r="A412" s="126">
        <v>19</v>
      </c>
      <c r="B412" s="21" t="s">
        <v>1287</v>
      </c>
      <c r="C412" s="24" t="s">
        <v>336</v>
      </c>
      <c r="D412" s="21" t="s">
        <v>305</v>
      </c>
      <c r="E412" s="10"/>
      <c r="F412" s="10"/>
      <c r="G412" s="10"/>
      <c r="H412" s="10"/>
      <c r="I412" s="10"/>
      <c r="J412" s="10"/>
      <c r="K412" s="10"/>
      <c r="L412" s="9"/>
      <c r="M412" s="10" t="str">
        <f t="shared" si="12"/>
        <v/>
      </c>
      <c r="N412" s="10" t="str">
        <f t="shared" si="13"/>
        <v/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6" ht="21" customHeight="1" x14ac:dyDescent="0.25">
      <c r="A413" s="126">
        <v>19</v>
      </c>
      <c r="B413" s="21" t="s">
        <v>1288</v>
      </c>
      <c r="C413" s="24" t="s">
        <v>336</v>
      </c>
      <c r="D413" s="21" t="s">
        <v>691</v>
      </c>
      <c r="E413" s="10"/>
      <c r="F413" s="10"/>
      <c r="G413" s="10"/>
      <c r="H413" s="10"/>
      <c r="I413" s="10" t="s">
        <v>1376</v>
      </c>
      <c r="J413" s="10"/>
      <c r="K413" s="10"/>
      <c r="L413" s="9"/>
      <c r="M413" s="10" t="str">
        <f t="shared" si="12"/>
        <v>YES</v>
      </c>
      <c r="N413" s="10" t="str">
        <f t="shared" si="13"/>
        <v>YES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17" t="s">
        <v>1407</v>
      </c>
    </row>
    <row r="414" spans="1:26" ht="21" customHeight="1" x14ac:dyDescent="0.25">
      <c r="A414" s="126">
        <v>19</v>
      </c>
      <c r="B414" s="21" t="s">
        <v>1289</v>
      </c>
      <c r="C414" s="24" t="s">
        <v>336</v>
      </c>
      <c r="D414" s="21" t="s">
        <v>726</v>
      </c>
      <c r="E414" s="10"/>
      <c r="F414" s="10"/>
      <c r="G414" s="10"/>
      <c r="H414" s="10"/>
      <c r="I414" s="10"/>
      <c r="J414" s="10"/>
      <c r="K414" s="10"/>
      <c r="L414" s="9"/>
      <c r="M414" s="10" t="str">
        <f t="shared" si="12"/>
        <v/>
      </c>
      <c r="N414" s="10" t="str">
        <f t="shared" si="13"/>
        <v/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6" ht="21" customHeight="1" x14ac:dyDescent="0.25">
      <c r="A415" s="126">
        <v>19</v>
      </c>
      <c r="B415" s="21" t="s">
        <v>1290</v>
      </c>
      <c r="C415" s="24" t="s">
        <v>93</v>
      </c>
      <c r="D415" s="21" t="s">
        <v>235</v>
      </c>
      <c r="E415" s="10"/>
      <c r="F415" s="10"/>
      <c r="G415" s="10"/>
      <c r="H415" s="10"/>
      <c r="I415" s="10"/>
      <c r="J415" s="10"/>
      <c r="K415" s="10" t="s">
        <v>1377</v>
      </c>
      <c r="L415" s="9"/>
      <c r="M415" s="10" t="str">
        <f t="shared" si="12"/>
        <v/>
      </c>
      <c r="N415" s="10" t="str">
        <f t="shared" si="13"/>
        <v>YES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6" ht="21" customHeight="1" x14ac:dyDescent="0.25">
      <c r="A416" s="126">
        <v>19</v>
      </c>
      <c r="B416" s="21" t="s">
        <v>1290</v>
      </c>
      <c r="C416" s="24" t="s">
        <v>336</v>
      </c>
      <c r="D416" s="21" t="s">
        <v>272</v>
      </c>
      <c r="E416" s="10"/>
      <c r="F416" s="10"/>
      <c r="G416" s="10"/>
      <c r="H416" s="10" t="s">
        <v>1368</v>
      </c>
      <c r="I416" s="10" t="s">
        <v>1368</v>
      </c>
      <c r="J416" s="10"/>
      <c r="K416" s="10"/>
      <c r="L416" s="9"/>
      <c r="M416" s="10" t="str">
        <f t="shared" si="12"/>
        <v>YES</v>
      </c>
      <c r="N416" s="10" t="str">
        <f t="shared" si="13"/>
        <v>YES</v>
      </c>
      <c r="O416" s="5"/>
      <c r="P416" s="5">
        <v>1</v>
      </c>
      <c r="Q416" s="5">
        <v>1</v>
      </c>
      <c r="R416" s="5">
        <v>1</v>
      </c>
      <c r="S416" s="5">
        <v>1</v>
      </c>
      <c r="T416" s="5"/>
      <c r="U416" s="5"/>
      <c r="V416" s="5"/>
      <c r="W416" s="5">
        <v>1</v>
      </c>
      <c r="X416" s="5"/>
      <c r="Y416" s="5"/>
    </row>
    <row r="417" spans="1:25" ht="21" customHeight="1" x14ac:dyDescent="0.25">
      <c r="A417" s="126">
        <v>19</v>
      </c>
      <c r="B417" s="21" t="s">
        <v>1290</v>
      </c>
      <c r="C417" s="24" t="s">
        <v>336</v>
      </c>
      <c r="D417" s="21" t="s">
        <v>319</v>
      </c>
      <c r="E417" s="10"/>
      <c r="F417" s="10"/>
      <c r="G417" s="10"/>
      <c r="H417" s="10"/>
      <c r="I417" s="10"/>
      <c r="J417" s="10"/>
      <c r="K417" s="10"/>
      <c r="L417" s="9"/>
      <c r="M417" s="10" t="str">
        <f t="shared" si="12"/>
        <v/>
      </c>
      <c r="N417" s="10" t="str">
        <f t="shared" si="13"/>
        <v/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customHeight="1" x14ac:dyDescent="0.25">
      <c r="A418" s="126">
        <v>19</v>
      </c>
      <c r="B418" s="21" t="s">
        <v>1291</v>
      </c>
      <c r="C418" s="24" t="s">
        <v>336</v>
      </c>
      <c r="D418" s="21" t="s">
        <v>306</v>
      </c>
      <c r="E418" s="10"/>
      <c r="F418" s="10"/>
      <c r="G418" s="10"/>
      <c r="H418" s="10" t="s">
        <v>1368</v>
      </c>
      <c r="I418" s="10"/>
      <c r="J418" s="10"/>
      <c r="K418" s="10"/>
      <c r="L418" s="9"/>
      <c r="M418" s="10" t="str">
        <f t="shared" si="12"/>
        <v>YES</v>
      </c>
      <c r="N418" s="10" t="str">
        <f t="shared" si="13"/>
        <v>YES</v>
      </c>
      <c r="O418" s="5"/>
      <c r="P418" s="5">
        <v>1</v>
      </c>
      <c r="Q418" s="5">
        <v>1</v>
      </c>
      <c r="R418" s="5">
        <v>1</v>
      </c>
      <c r="S418" s="5">
        <v>1</v>
      </c>
      <c r="T418" s="5"/>
      <c r="U418" s="5"/>
      <c r="V418" s="5"/>
      <c r="W418" s="5"/>
      <c r="X418" s="5">
        <v>1</v>
      </c>
      <c r="Y418" s="5"/>
    </row>
    <row r="419" spans="1:25" ht="21" customHeight="1" x14ac:dyDescent="0.25">
      <c r="A419" s="126">
        <v>19</v>
      </c>
      <c r="B419" s="21" t="s">
        <v>1292</v>
      </c>
      <c r="C419" s="24" t="s">
        <v>336</v>
      </c>
      <c r="D419" s="21" t="s">
        <v>692</v>
      </c>
      <c r="E419" s="10"/>
      <c r="F419" s="10"/>
      <c r="G419" s="10"/>
      <c r="H419" s="10"/>
      <c r="I419" s="10"/>
      <c r="J419" s="10"/>
      <c r="K419" s="10"/>
      <c r="L419" s="9"/>
      <c r="M419" s="10" t="str">
        <f t="shared" si="12"/>
        <v/>
      </c>
      <c r="N419" s="10" t="str">
        <f t="shared" si="13"/>
        <v/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customHeight="1" x14ac:dyDescent="0.25">
      <c r="A420" s="126">
        <v>19</v>
      </c>
      <c r="B420" s="21" t="s">
        <v>1293</v>
      </c>
      <c r="C420" s="24" t="s">
        <v>336</v>
      </c>
      <c r="D420" s="21" t="s">
        <v>727</v>
      </c>
      <c r="E420" s="10"/>
      <c r="F420" s="10"/>
      <c r="G420" s="10"/>
      <c r="H420" s="10"/>
      <c r="I420" s="10"/>
      <c r="J420" s="10"/>
      <c r="K420" s="10"/>
      <c r="L420" s="9"/>
      <c r="M420" s="10" t="str">
        <f t="shared" si="12"/>
        <v/>
      </c>
      <c r="N420" s="10" t="str">
        <f t="shared" si="13"/>
        <v/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customHeight="1" x14ac:dyDescent="0.25">
      <c r="A421" s="126">
        <v>20</v>
      </c>
      <c r="B421" s="21" t="s">
        <v>1294</v>
      </c>
      <c r="C421" s="24" t="s">
        <v>169</v>
      </c>
      <c r="D421" s="21" t="s">
        <v>208</v>
      </c>
      <c r="E421" s="10"/>
      <c r="F421" s="10"/>
      <c r="G421" s="10"/>
      <c r="H421" s="10"/>
      <c r="I421" s="10"/>
      <c r="J421" s="10"/>
      <c r="K421" s="10"/>
      <c r="L421" s="9"/>
      <c r="M421" s="10" t="str">
        <f t="shared" si="12"/>
        <v/>
      </c>
      <c r="N421" s="10" t="str">
        <f t="shared" si="13"/>
        <v/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21" customHeight="1" x14ac:dyDescent="0.25">
      <c r="A422" s="126">
        <v>20</v>
      </c>
      <c r="B422" s="21" t="s">
        <v>1294</v>
      </c>
      <c r="C422" s="24" t="s">
        <v>336</v>
      </c>
      <c r="D422" s="21" t="s">
        <v>236</v>
      </c>
      <c r="E422" s="10"/>
      <c r="F422" s="10"/>
      <c r="G422" s="10"/>
      <c r="H422" s="10"/>
      <c r="I422" s="10"/>
      <c r="J422" s="10"/>
      <c r="K422" s="10"/>
      <c r="L422" s="9"/>
      <c r="M422" s="10" t="str">
        <f t="shared" si="12"/>
        <v/>
      </c>
      <c r="N422" s="10" t="str">
        <f t="shared" si="13"/>
        <v/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customHeight="1" x14ac:dyDescent="0.25">
      <c r="A423" s="126">
        <v>20</v>
      </c>
      <c r="B423" s="21" t="s">
        <v>1295</v>
      </c>
      <c r="C423" s="24" t="s">
        <v>336</v>
      </c>
      <c r="D423" s="21" t="s">
        <v>273</v>
      </c>
      <c r="E423" s="10"/>
      <c r="F423" s="10"/>
      <c r="G423" s="10"/>
      <c r="H423" s="10"/>
      <c r="I423" s="10"/>
      <c r="J423" s="10"/>
      <c r="K423" s="10"/>
      <c r="L423" s="9"/>
      <c r="M423" s="10" t="str">
        <f t="shared" si="12"/>
        <v/>
      </c>
      <c r="N423" s="10" t="str">
        <f t="shared" si="13"/>
        <v/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21" customHeight="1" x14ac:dyDescent="0.25">
      <c r="A424" s="126">
        <v>20</v>
      </c>
      <c r="B424" s="21" t="s">
        <v>1296</v>
      </c>
      <c r="C424" s="24" t="s">
        <v>336</v>
      </c>
      <c r="D424" s="21" t="s">
        <v>307</v>
      </c>
      <c r="E424" s="10"/>
      <c r="F424" s="10"/>
      <c r="G424" s="10"/>
      <c r="H424" s="10"/>
      <c r="I424" s="10"/>
      <c r="J424" s="10"/>
      <c r="K424" s="10"/>
      <c r="L424" s="9"/>
      <c r="M424" s="10" t="str">
        <f t="shared" si="12"/>
        <v/>
      </c>
      <c r="N424" s="10" t="str">
        <f t="shared" si="13"/>
        <v/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customHeight="1" x14ac:dyDescent="0.25">
      <c r="A425" s="126">
        <v>20</v>
      </c>
      <c r="B425" s="21" t="s">
        <v>1297</v>
      </c>
      <c r="C425" s="24" t="s">
        <v>336</v>
      </c>
      <c r="D425" s="21" t="s">
        <v>693</v>
      </c>
      <c r="E425" s="10"/>
      <c r="F425" s="10"/>
      <c r="G425" s="10"/>
      <c r="H425" s="10" t="s">
        <v>1368</v>
      </c>
      <c r="I425" s="10"/>
      <c r="J425" s="10"/>
      <c r="K425" s="10"/>
      <c r="L425" s="9"/>
      <c r="M425" s="10" t="str">
        <f t="shared" si="12"/>
        <v>YES</v>
      </c>
      <c r="N425" s="10" t="str">
        <f t="shared" si="13"/>
        <v>YES</v>
      </c>
      <c r="O425" s="5"/>
      <c r="P425" s="5"/>
      <c r="Q425" s="5"/>
      <c r="R425" s="5"/>
      <c r="S425" s="5"/>
      <c r="T425" s="5">
        <v>1</v>
      </c>
      <c r="U425" s="5"/>
      <c r="V425" s="5"/>
      <c r="W425" s="5"/>
      <c r="X425" s="5"/>
      <c r="Y425" s="5"/>
    </row>
    <row r="426" spans="1:25" ht="21" customHeight="1" x14ac:dyDescent="0.25">
      <c r="A426" s="126">
        <v>20</v>
      </c>
      <c r="B426" s="21" t="s">
        <v>1297</v>
      </c>
      <c r="C426" s="24" t="s">
        <v>336</v>
      </c>
      <c r="D426" s="21" t="s">
        <v>728</v>
      </c>
      <c r="E426" s="10"/>
      <c r="F426" s="10"/>
      <c r="G426" s="10"/>
      <c r="H426" s="10"/>
      <c r="I426" s="10"/>
      <c r="J426" s="10"/>
      <c r="K426" s="10"/>
      <c r="L426" s="9"/>
      <c r="M426" s="10" t="str">
        <f t="shared" si="12"/>
        <v/>
      </c>
      <c r="N426" s="10" t="str">
        <f t="shared" si="13"/>
        <v/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21" customHeight="1" x14ac:dyDescent="0.25">
      <c r="A427" s="126">
        <v>20</v>
      </c>
      <c r="B427" s="21" t="s">
        <v>1297</v>
      </c>
      <c r="C427" s="24" t="s">
        <v>84</v>
      </c>
      <c r="D427" s="21" t="s">
        <v>283</v>
      </c>
      <c r="E427" s="10"/>
      <c r="F427" s="10"/>
      <c r="G427" s="10"/>
      <c r="H427" s="10"/>
      <c r="I427" s="10"/>
      <c r="J427" s="10"/>
      <c r="K427" s="10" t="s">
        <v>1377</v>
      </c>
      <c r="L427" s="9"/>
      <c r="M427" s="10" t="str">
        <f t="shared" si="12"/>
        <v/>
      </c>
      <c r="N427" s="10" t="str">
        <f t="shared" si="13"/>
        <v>YES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21" customHeight="1" x14ac:dyDescent="0.25">
      <c r="A428" s="126">
        <v>20</v>
      </c>
      <c r="B428" s="21" t="s">
        <v>1298</v>
      </c>
      <c r="C428" s="24" t="s">
        <v>336</v>
      </c>
      <c r="D428" s="21" t="s">
        <v>237</v>
      </c>
      <c r="E428" s="10"/>
      <c r="F428" s="10"/>
      <c r="G428" s="10"/>
      <c r="H428" s="10"/>
      <c r="I428" s="10"/>
      <c r="J428" s="10"/>
      <c r="K428" s="10"/>
      <c r="L428" s="9"/>
      <c r="M428" s="10" t="str">
        <f t="shared" si="12"/>
        <v/>
      </c>
      <c r="N428" s="10" t="str">
        <f t="shared" si="13"/>
        <v/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customHeight="1" x14ac:dyDescent="0.25">
      <c r="A429" s="126">
        <v>20</v>
      </c>
      <c r="B429" s="21" t="s">
        <v>1299</v>
      </c>
      <c r="C429" s="24" t="s">
        <v>336</v>
      </c>
      <c r="D429" s="21" t="s">
        <v>274</v>
      </c>
      <c r="E429" s="10"/>
      <c r="F429" s="10"/>
      <c r="G429" s="10"/>
      <c r="H429" s="10"/>
      <c r="I429" s="10"/>
      <c r="J429" s="10"/>
      <c r="K429" s="10"/>
      <c r="L429" s="9" t="s">
        <v>1401</v>
      </c>
      <c r="M429" s="10" t="str">
        <f t="shared" si="12"/>
        <v/>
      </c>
      <c r="N429" s="10" t="str">
        <f t="shared" si="13"/>
        <v/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21" customHeight="1" x14ac:dyDescent="0.25">
      <c r="A430" s="126">
        <v>20</v>
      </c>
      <c r="B430" s="21" t="s">
        <v>1300</v>
      </c>
      <c r="C430" s="24" t="s">
        <v>336</v>
      </c>
      <c r="D430" s="21" t="s">
        <v>308</v>
      </c>
      <c r="E430" s="10"/>
      <c r="F430" s="10"/>
      <c r="G430" s="10"/>
      <c r="H430" s="10"/>
      <c r="I430" s="10"/>
      <c r="J430" s="10"/>
      <c r="K430" s="10"/>
      <c r="L430" s="9"/>
      <c r="M430" s="10" t="str">
        <f t="shared" si="12"/>
        <v/>
      </c>
      <c r="N430" s="10" t="str">
        <f t="shared" si="13"/>
        <v/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customHeight="1" x14ac:dyDescent="0.25">
      <c r="A431" s="126">
        <v>20</v>
      </c>
      <c r="B431" s="21" t="s">
        <v>1301</v>
      </c>
      <c r="C431" s="24" t="s">
        <v>165</v>
      </c>
      <c r="D431" s="21" t="s">
        <v>694</v>
      </c>
      <c r="E431" s="10"/>
      <c r="F431" s="10"/>
      <c r="G431" s="10"/>
      <c r="H431" s="10"/>
      <c r="I431" s="10"/>
      <c r="J431" s="10"/>
      <c r="K431" s="10"/>
      <c r="L431" s="9"/>
      <c r="M431" s="10" t="str">
        <f t="shared" si="12"/>
        <v/>
      </c>
      <c r="N431" s="10" t="str">
        <f t="shared" si="13"/>
        <v/>
      </c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s="39" customFormat="1" ht="21" customHeight="1" x14ac:dyDescent="0.25">
      <c r="A432" s="130">
        <v>20</v>
      </c>
      <c r="B432" s="131" t="s">
        <v>1301</v>
      </c>
      <c r="C432" s="38" t="s">
        <v>112</v>
      </c>
      <c r="D432" s="131" t="s">
        <v>729</v>
      </c>
      <c r="E432" s="10"/>
      <c r="F432" s="10"/>
      <c r="G432" s="10"/>
      <c r="H432" s="10"/>
      <c r="I432" s="10"/>
      <c r="J432" s="10"/>
      <c r="K432" s="10"/>
      <c r="L432" s="9"/>
      <c r="M432" s="10" t="str">
        <f t="shared" si="12"/>
        <v/>
      </c>
      <c r="N432" s="10" t="str">
        <f t="shared" si="13"/>
        <v/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customHeight="1" x14ac:dyDescent="0.25">
      <c r="A433" s="126">
        <v>20</v>
      </c>
      <c r="B433" s="21" t="s">
        <v>1301</v>
      </c>
      <c r="C433" s="24" t="s">
        <v>336</v>
      </c>
      <c r="D433" s="21" t="s">
        <v>248</v>
      </c>
      <c r="E433" s="10"/>
      <c r="F433" s="10"/>
      <c r="G433" s="10"/>
      <c r="H433" s="10"/>
      <c r="I433" s="10"/>
      <c r="J433" s="10"/>
      <c r="K433" s="10"/>
      <c r="L433" s="9"/>
      <c r="M433" s="10" t="str">
        <f t="shared" si="12"/>
        <v/>
      </c>
      <c r="N433" s="10" t="str">
        <f t="shared" si="13"/>
        <v/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1" customHeight="1" x14ac:dyDescent="0.25">
      <c r="A434" s="126">
        <v>20</v>
      </c>
      <c r="B434" s="21" t="s">
        <v>1302</v>
      </c>
      <c r="C434" s="24" t="s">
        <v>336</v>
      </c>
      <c r="D434" s="21" t="s">
        <v>209</v>
      </c>
      <c r="E434" s="10"/>
      <c r="F434" s="10"/>
      <c r="G434" s="10"/>
      <c r="H434" s="10"/>
      <c r="I434" s="10"/>
      <c r="J434" s="10"/>
      <c r="K434" s="10"/>
      <c r="L434" s="9"/>
      <c r="M434" s="10" t="str">
        <f t="shared" si="12"/>
        <v/>
      </c>
      <c r="N434" s="10" t="str">
        <f t="shared" si="13"/>
        <v/>
      </c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21" customHeight="1" x14ac:dyDescent="0.25">
      <c r="A435" s="126">
        <v>20</v>
      </c>
      <c r="B435" s="21" t="s">
        <v>1303</v>
      </c>
      <c r="C435" s="24" t="s">
        <v>336</v>
      </c>
      <c r="D435" s="21" t="s">
        <v>238</v>
      </c>
      <c r="E435" s="10"/>
      <c r="F435" s="10"/>
      <c r="G435" s="10"/>
      <c r="H435" s="10" t="s">
        <v>1368</v>
      </c>
      <c r="I435" s="10"/>
      <c r="J435" s="10"/>
      <c r="K435" s="10"/>
      <c r="L435" s="9"/>
      <c r="M435" s="10" t="str">
        <f t="shared" si="12"/>
        <v>YES</v>
      </c>
      <c r="N435" s="10" t="str">
        <f t="shared" si="13"/>
        <v>YES</v>
      </c>
      <c r="O435" s="5"/>
      <c r="P435" s="5">
        <v>1</v>
      </c>
      <c r="Q435" s="5">
        <v>1</v>
      </c>
      <c r="R435" s="5">
        <v>1</v>
      </c>
      <c r="S435" s="5">
        <v>1</v>
      </c>
      <c r="T435" s="5"/>
      <c r="U435" s="5"/>
      <c r="V435" s="5"/>
      <c r="W435" s="5">
        <v>1</v>
      </c>
      <c r="X435" s="5"/>
      <c r="Y435" s="5"/>
    </row>
    <row r="436" spans="1:25" ht="21" customHeight="1" x14ac:dyDescent="0.25">
      <c r="A436" s="126">
        <v>20</v>
      </c>
      <c r="B436" s="21" t="s">
        <v>1304</v>
      </c>
      <c r="C436" s="24" t="s">
        <v>336</v>
      </c>
      <c r="D436" s="21" t="s">
        <v>275</v>
      </c>
      <c r="E436" s="10"/>
      <c r="F436" s="10"/>
      <c r="G436" s="10"/>
      <c r="H436" s="10" t="s">
        <v>1366</v>
      </c>
      <c r="I436" s="10"/>
      <c r="J436" s="10"/>
      <c r="K436" s="10"/>
      <c r="L436" s="9"/>
      <c r="M436" s="10" t="str">
        <f t="shared" si="12"/>
        <v>YES</v>
      </c>
      <c r="N436" s="10" t="str">
        <f t="shared" si="13"/>
        <v>YES</v>
      </c>
      <c r="O436" s="5"/>
      <c r="P436" s="5">
        <v>1</v>
      </c>
      <c r="Q436" s="5">
        <v>1</v>
      </c>
      <c r="R436" s="5">
        <v>1</v>
      </c>
      <c r="S436" s="5">
        <v>1</v>
      </c>
      <c r="T436" s="5"/>
      <c r="U436" s="5"/>
      <c r="V436" s="5"/>
      <c r="W436" s="5">
        <v>1</v>
      </c>
      <c r="X436" s="5"/>
      <c r="Y436" s="5"/>
    </row>
    <row r="437" spans="1:25" s="39" customFormat="1" ht="21" customHeight="1" x14ac:dyDescent="0.25">
      <c r="A437" s="132">
        <v>20</v>
      </c>
      <c r="B437" s="131" t="s">
        <v>1305</v>
      </c>
      <c r="C437" s="38" t="s">
        <v>86</v>
      </c>
      <c r="D437" s="131" t="s">
        <v>309</v>
      </c>
      <c r="E437" s="10"/>
      <c r="F437" s="10"/>
      <c r="G437" s="10"/>
      <c r="H437" s="10"/>
      <c r="I437" s="10"/>
      <c r="J437" s="10"/>
      <c r="K437" s="10"/>
      <c r="L437" s="9"/>
      <c r="M437" s="10" t="str">
        <f t="shared" si="12"/>
        <v/>
      </c>
      <c r="N437" s="10" t="str">
        <f t="shared" si="13"/>
        <v/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customHeight="1" x14ac:dyDescent="0.25">
      <c r="A438" s="126">
        <v>20</v>
      </c>
      <c r="B438" s="21" t="s">
        <v>1305</v>
      </c>
      <c r="C438" s="24" t="s">
        <v>336</v>
      </c>
      <c r="D438" s="21" t="s">
        <v>695</v>
      </c>
      <c r="E438" s="10"/>
      <c r="F438" s="10"/>
      <c r="G438" s="10"/>
      <c r="H438" s="10"/>
      <c r="I438" s="10"/>
      <c r="J438" s="10"/>
      <c r="K438" s="10"/>
      <c r="L438" s="9"/>
      <c r="M438" s="10" t="str">
        <f t="shared" si="12"/>
        <v/>
      </c>
      <c r="N438" s="10" t="str">
        <f t="shared" si="13"/>
        <v/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21" customHeight="1" x14ac:dyDescent="0.25">
      <c r="A439" s="126">
        <v>20</v>
      </c>
      <c r="B439" s="21" t="s">
        <v>1306</v>
      </c>
      <c r="C439" s="24" t="s">
        <v>336</v>
      </c>
      <c r="D439" s="21" t="s">
        <v>730</v>
      </c>
      <c r="E439" s="10"/>
      <c r="F439" s="10"/>
      <c r="G439" s="10"/>
      <c r="H439" s="10"/>
      <c r="I439" s="10"/>
      <c r="J439" s="10"/>
      <c r="K439" s="10"/>
      <c r="L439" s="9"/>
      <c r="M439" s="10" t="str">
        <f t="shared" si="12"/>
        <v/>
      </c>
      <c r="N439" s="10" t="str">
        <f t="shared" si="13"/>
        <v/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21" customHeight="1" x14ac:dyDescent="0.25">
      <c r="A440" s="126">
        <v>20</v>
      </c>
      <c r="B440" s="21" t="s">
        <v>1307</v>
      </c>
      <c r="C440" s="24" t="s">
        <v>336</v>
      </c>
      <c r="D440" s="21" t="s">
        <v>239</v>
      </c>
      <c r="E440" s="10"/>
      <c r="F440" s="10"/>
      <c r="G440" s="10"/>
      <c r="H440" s="10" t="s">
        <v>1368</v>
      </c>
      <c r="I440" s="10"/>
      <c r="J440" s="10"/>
      <c r="K440" s="10"/>
      <c r="L440" s="9"/>
      <c r="M440" s="10" t="str">
        <f t="shared" si="12"/>
        <v>YES</v>
      </c>
      <c r="N440" s="10" t="str">
        <f t="shared" si="13"/>
        <v>YES</v>
      </c>
      <c r="O440" s="5"/>
      <c r="P440" s="5">
        <v>1</v>
      </c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1" customHeight="1" x14ac:dyDescent="0.25">
      <c r="A441" s="126">
        <v>20</v>
      </c>
      <c r="B441" s="21" t="s">
        <v>325</v>
      </c>
      <c r="C441" s="24" t="s">
        <v>336</v>
      </c>
      <c r="D441" s="21" t="s">
        <v>334</v>
      </c>
      <c r="E441" s="10"/>
      <c r="F441" s="10"/>
      <c r="G441" s="10"/>
      <c r="H441" s="10"/>
      <c r="I441" s="10"/>
      <c r="J441" s="10"/>
      <c r="K441" s="10"/>
      <c r="L441" s="9"/>
      <c r="M441" s="10" t="str">
        <f t="shared" si="12"/>
        <v/>
      </c>
      <c r="N441" s="10" t="str">
        <f t="shared" si="13"/>
        <v/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21" customHeight="1" x14ac:dyDescent="0.25">
      <c r="A442" s="126">
        <v>21</v>
      </c>
      <c r="B442" s="21" t="s">
        <v>1308</v>
      </c>
      <c r="C442" s="24" t="s">
        <v>113</v>
      </c>
      <c r="D442" s="21" t="s">
        <v>276</v>
      </c>
      <c r="E442" s="10"/>
      <c r="F442" s="10"/>
      <c r="G442" s="10"/>
      <c r="H442" s="10"/>
      <c r="I442" s="10"/>
      <c r="J442" s="10"/>
      <c r="K442" s="10"/>
      <c r="L442" s="9"/>
      <c r="M442" s="10" t="str">
        <f t="shared" si="12"/>
        <v/>
      </c>
      <c r="N442" s="10" t="str">
        <f t="shared" si="13"/>
        <v/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21" customHeight="1" x14ac:dyDescent="0.25">
      <c r="A443" s="126">
        <v>21</v>
      </c>
      <c r="B443" s="21" t="s">
        <v>1308</v>
      </c>
      <c r="C443" s="24" t="s">
        <v>336</v>
      </c>
      <c r="D443" s="21" t="s">
        <v>310</v>
      </c>
      <c r="E443" s="10"/>
      <c r="F443" s="10"/>
      <c r="G443" s="10"/>
      <c r="H443" s="10"/>
      <c r="I443" s="10"/>
      <c r="J443" s="10"/>
      <c r="K443" s="10"/>
      <c r="L443" s="9" t="s">
        <v>1401</v>
      </c>
      <c r="M443" s="10" t="str">
        <f t="shared" si="12"/>
        <v/>
      </c>
      <c r="N443" s="10" t="str">
        <f t="shared" si="13"/>
        <v/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21" customHeight="1" x14ac:dyDescent="0.25">
      <c r="A444" s="126">
        <v>21</v>
      </c>
      <c r="B444" s="21" t="s">
        <v>1308</v>
      </c>
      <c r="C444" s="24" t="s">
        <v>336</v>
      </c>
      <c r="D444" s="21" t="s">
        <v>214</v>
      </c>
      <c r="E444" s="10"/>
      <c r="F444" s="10"/>
      <c r="G444" s="10"/>
      <c r="H444" s="10"/>
      <c r="I444" s="10"/>
      <c r="J444" s="10"/>
      <c r="K444" s="10"/>
      <c r="L444" s="9"/>
      <c r="M444" s="10" t="str">
        <f t="shared" si="12"/>
        <v/>
      </c>
      <c r="N444" s="10" t="str">
        <f t="shared" si="13"/>
        <v/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customHeight="1" x14ac:dyDescent="0.25">
      <c r="A445" s="126">
        <v>21</v>
      </c>
      <c r="B445" s="21" t="s">
        <v>1309</v>
      </c>
      <c r="C445" s="24" t="s">
        <v>336</v>
      </c>
      <c r="D445" s="21" t="s">
        <v>696</v>
      </c>
      <c r="E445" s="10" t="s">
        <v>1369</v>
      </c>
      <c r="F445" s="10"/>
      <c r="G445" s="10"/>
      <c r="H445" s="10"/>
      <c r="I445" s="10"/>
      <c r="J445" s="10"/>
      <c r="K445" s="10"/>
      <c r="L445" s="9" t="s">
        <v>1401</v>
      </c>
      <c r="M445" s="10" t="str">
        <f t="shared" si="12"/>
        <v>YES</v>
      </c>
      <c r="N445" s="10" t="str">
        <f t="shared" si="13"/>
        <v>YES</v>
      </c>
      <c r="O445" s="5">
        <v>1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21" customHeight="1" x14ac:dyDescent="0.25">
      <c r="A446" s="126">
        <v>21</v>
      </c>
      <c r="B446" s="21" t="s">
        <v>1310</v>
      </c>
      <c r="C446" s="24" t="s">
        <v>336</v>
      </c>
      <c r="D446" s="21" t="s">
        <v>185</v>
      </c>
      <c r="E446" s="10"/>
      <c r="F446" s="10"/>
      <c r="G446" s="10"/>
      <c r="H446" s="10"/>
      <c r="I446" s="10"/>
      <c r="J446" s="10"/>
      <c r="K446" s="10"/>
      <c r="L446" s="9"/>
      <c r="M446" s="10" t="str">
        <f t="shared" si="12"/>
        <v/>
      </c>
      <c r="N446" s="10" t="str">
        <f t="shared" si="13"/>
        <v/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customHeight="1" x14ac:dyDescent="0.25">
      <c r="A447" s="126">
        <v>21</v>
      </c>
      <c r="B447" s="21" t="s">
        <v>1311</v>
      </c>
      <c r="C447" s="24" t="s">
        <v>336</v>
      </c>
      <c r="D447" s="21" t="s">
        <v>210</v>
      </c>
      <c r="E447" s="10"/>
      <c r="F447" s="10"/>
      <c r="G447" s="10"/>
      <c r="H447" s="10"/>
      <c r="I447" s="10"/>
      <c r="J447" s="10"/>
      <c r="K447" s="10"/>
      <c r="L447" s="9"/>
      <c r="M447" s="10" t="str">
        <f t="shared" si="12"/>
        <v/>
      </c>
      <c r="N447" s="10" t="str">
        <f t="shared" si="13"/>
        <v/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21" customHeight="1" x14ac:dyDescent="0.25">
      <c r="A448" s="126">
        <v>21</v>
      </c>
      <c r="B448" s="21" t="s">
        <v>1312</v>
      </c>
      <c r="C448" s="24" t="s">
        <v>336</v>
      </c>
      <c r="D448" s="21" t="s">
        <v>240</v>
      </c>
      <c r="E448" s="10"/>
      <c r="F448" s="10"/>
      <c r="G448" s="10"/>
      <c r="H448" s="10"/>
      <c r="I448" s="10"/>
      <c r="J448" s="10"/>
      <c r="K448" s="10"/>
      <c r="L448" s="9"/>
      <c r="M448" s="10" t="str">
        <f t="shared" si="12"/>
        <v/>
      </c>
      <c r="N448" s="10" t="str">
        <f t="shared" si="13"/>
        <v/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21" customHeight="1" x14ac:dyDescent="0.25">
      <c r="A449" s="126">
        <v>21</v>
      </c>
      <c r="B449" s="21" t="s">
        <v>1312</v>
      </c>
      <c r="C449" s="24" t="s">
        <v>336</v>
      </c>
      <c r="D449" s="21" t="s">
        <v>277</v>
      </c>
      <c r="E449" s="10"/>
      <c r="F449" s="10"/>
      <c r="G449" s="10"/>
      <c r="H449" s="10"/>
      <c r="I449" s="10"/>
      <c r="J449" s="10"/>
      <c r="K449" s="10"/>
      <c r="L449" s="9"/>
      <c r="M449" s="10" t="str">
        <f t="shared" si="12"/>
        <v/>
      </c>
      <c r="N449" s="10" t="str">
        <f t="shared" si="13"/>
        <v/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21" customHeight="1" x14ac:dyDescent="0.25">
      <c r="A450" s="126">
        <v>21</v>
      </c>
      <c r="B450" s="21" t="s">
        <v>1312</v>
      </c>
      <c r="C450" s="24" t="s">
        <v>150</v>
      </c>
      <c r="D450" s="21" t="s">
        <v>193</v>
      </c>
      <c r="E450" s="10"/>
      <c r="F450" s="10"/>
      <c r="G450" s="10"/>
      <c r="H450" s="10"/>
      <c r="I450" s="10"/>
      <c r="J450" s="10"/>
      <c r="K450" s="10" t="s">
        <v>1377</v>
      </c>
      <c r="L450" s="9"/>
      <c r="M450" s="10" t="str">
        <f t="shared" si="12"/>
        <v/>
      </c>
      <c r="N450" s="10" t="str">
        <f t="shared" si="13"/>
        <v>YES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21" customHeight="1" x14ac:dyDescent="0.25">
      <c r="A451" s="126">
        <v>21</v>
      </c>
      <c r="B451" s="21" t="s">
        <v>1313</v>
      </c>
      <c r="C451" s="24" t="s">
        <v>336</v>
      </c>
      <c r="D451" s="21" t="s">
        <v>311</v>
      </c>
      <c r="E451" s="10"/>
      <c r="F451" s="10"/>
      <c r="G451" s="10"/>
      <c r="H451" s="10"/>
      <c r="I451" s="10"/>
      <c r="J451" s="10"/>
      <c r="K451" s="10"/>
      <c r="L451" s="9"/>
      <c r="M451" s="10" t="str">
        <f t="shared" ref="M451:M469" si="14">IF(AND(ISBLANK(E451),ISBLANK(F451),ISBLANK(G451),ISBLANK(H451),ISBLANK(I451),ISBLANK(J451)),"","YES")</f>
        <v/>
      </c>
      <c r="N451" s="10" t="str">
        <f t="shared" si="13"/>
        <v/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customHeight="1" x14ac:dyDescent="0.25">
      <c r="A452" s="126">
        <v>21</v>
      </c>
      <c r="B452" s="21" t="s">
        <v>1314</v>
      </c>
      <c r="C452" s="24" t="s">
        <v>336</v>
      </c>
      <c r="D452" s="21" t="s">
        <v>697</v>
      </c>
      <c r="E452" s="10"/>
      <c r="F452" s="10"/>
      <c r="G452" s="10"/>
      <c r="H452" s="10"/>
      <c r="I452" s="10"/>
      <c r="J452" s="10"/>
      <c r="K452" s="10"/>
      <c r="L452" s="9"/>
      <c r="M452" s="10" t="str">
        <f t="shared" si="14"/>
        <v/>
      </c>
      <c r="N452" s="10" t="str">
        <f t="shared" ref="N452:N469" si="15">IF(AND(ISBLANK(E452),ISBLANK(F452),ISBLANK(G452),ISBLANK(H452),ISBLANK(I452),ISBLANK(J452),ISBLANK(K452)),"","YES")</f>
        <v/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21" customHeight="1" x14ac:dyDescent="0.25">
      <c r="A453" s="126">
        <v>21</v>
      </c>
      <c r="B453" s="21" t="s">
        <v>1315</v>
      </c>
      <c r="C453" s="24" t="s">
        <v>336</v>
      </c>
      <c r="D453" s="21" t="s">
        <v>186</v>
      </c>
      <c r="E453" s="10"/>
      <c r="F453" s="10"/>
      <c r="G453" s="10"/>
      <c r="H453" s="10" t="s">
        <v>1366</v>
      </c>
      <c r="I453" s="10"/>
      <c r="J453" s="10"/>
      <c r="K453" s="10"/>
      <c r="L453" s="9"/>
      <c r="M453" s="10" t="str">
        <f t="shared" si="14"/>
        <v>YES</v>
      </c>
      <c r="N453" s="10" t="str">
        <f t="shared" si="15"/>
        <v>YES</v>
      </c>
      <c r="O453" s="5"/>
      <c r="P453" s="5"/>
      <c r="Q453" s="5"/>
      <c r="R453" s="5"/>
      <c r="S453" s="5"/>
      <c r="T453" s="5">
        <v>1</v>
      </c>
      <c r="U453" s="5"/>
      <c r="V453" s="5"/>
      <c r="W453" s="5"/>
      <c r="X453" s="5"/>
      <c r="Y453" s="5"/>
    </row>
    <row r="454" spans="1:25" ht="21" customHeight="1" x14ac:dyDescent="0.25">
      <c r="A454" s="126">
        <v>21</v>
      </c>
      <c r="B454" s="21" t="s">
        <v>1316</v>
      </c>
      <c r="C454" s="24" t="s">
        <v>336</v>
      </c>
      <c r="D454" s="21" t="s">
        <v>241</v>
      </c>
      <c r="E454" s="10" t="s">
        <v>1369</v>
      </c>
      <c r="F454" s="10"/>
      <c r="G454" s="10"/>
      <c r="H454" s="10" t="s">
        <v>1368</v>
      </c>
      <c r="I454" s="10"/>
      <c r="J454" s="10"/>
      <c r="K454" s="10"/>
      <c r="L454" s="9"/>
      <c r="M454" s="10" t="str">
        <f t="shared" si="14"/>
        <v>YES</v>
      </c>
      <c r="N454" s="10" t="str">
        <f t="shared" si="15"/>
        <v>YES</v>
      </c>
      <c r="O454" s="5">
        <v>1</v>
      </c>
      <c r="P454" s="5"/>
      <c r="Q454" s="5"/>
      <c r="R454" s="5"/>
      <c r="S454" s="5"/>
      <c r="T454" s="5">
        <v>1</v>
      </c>
      <c r="U454" s="5"/>
      <c r="V454" s="5"/>
      <c r="W454" s="5"/>
      <c r="X454" s="5"/>
      <c r="Y454" s="5"/>
    </row>
    <row r="455" spans="1:25" ht="21" customHeight="1" x14ac:dyDescent="0.25">
      <c r="A455" s="126">
        <v>21</v>
      </c>
      <c r="B455" s="21" t="s">
        <v>1316</v>
      </c>
      <c r="C455" s="24" t="s">
        <v>69</v>
      </c>
      <c r="D455" s="21" t="s">
        <v>278</v>
      </c>
      <c r="E455" s="10"/>
      <c r="F455" s="10"/>
      <c r="G455" s="10"/>
      <c r="H455" s="10"/>
      <c r="I455" s="10"/>
      <c r="J455" s="10"/>
      <c r="K455" s="10"/>
      <c r="L455" s="9"/>
      <c r="M455" s="10" t="str">
        <f t="shared" si="14"/>
        <v/>
      </c>
      <c r="N455" s="10" t="str">
        <f t="shared" si="15"/>
        <v/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21" customHeight="1" x14ac:dyDescent="0.25">
      <c r="A456" s="126">
        <v>21</v>
      </c>
      <c r="B456" s="21" t="s">
        <v>1316</v>
      </c>
      <c r="C456" s="24" t="s">
        <v>336</v>
      </c>
      <c r="D456" s="21" t="s">
        <v>704</v>
      </c>
      <c r="E456" s="10"/>
      <c r="F456" s="10"/>
      <c r="G456" s="10"/>
      <c r="H456" s="10" t="s">
        <v>1368</v>
      </c>
      <c r="I456" s="10"/>
      <c r="J456" s="10"/>
      <c r="K456" s="10"/>
      <c r="L456" s="9"/>
      <c r="M456" s="10" t="str">
        <f t="shared" si="14"/>
        <v>YES</v>
      </c>
      <c r="N456" s="10" t="str">
        <f t="shared" si="15"/>
        <v>YES</v>
      </c>
      <c r="O456" s="5"/>
      <c r="P456" s="5">
        <v>1</v>
      </c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21" customHeight="1" x14ac:dyDescent="0.25">
      <c r="A457" s="126">
        <v>21</v>
      </c>
      <c r="B457" s="21" t="s">
        <v>1317</v>
      </c>
      <c r="C457" s="24" t="s">
        <v>336</v>
      </c>
      <c r="D457" s="21" t="s">
        <v>312</v>
      </c>
      <c r="E457" s="10"/>
      <c r="F457" s="10"/>
      <c r="G457" s="10"/>
      <c r="H457" s="10"/>
      <c r="I457" s="10"/>
      <c r="J457" s="10"/>
      <c r="K457" s="10"/>
      <c r="L457" s="9"/>
      <c r="M457" s="10" t="str">
        <f t="shared" si="14"/>
        <v/>
      </c>
      <c r="N457" s="10" t="str">
        <f t="shared" si="15"/>
        <v/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21" customHeight="1" x14ac:dyDescent="0.25">
      <c r="A458" s="126">
        <v>21</v>
      </c>
      <c r="B458" s="21" t="s">
        <v>1318</v>
      </c>
      <c r="C458" s="24" t="s">
        <v>336</v>
      </c>
      <c r="D458" s="21" t="s">
        <v>698</v>
      </c>
      <c r="E458" s="10"/>
      <c r="F458" s="10"/>
      <c r="G458" s="10"/>
      <c r="H458" s="10"/>
      <c r="I458" s="10"/>
      <c r="J458" s="10"/>
      <c r="K458" s="10"/>
      <c r="L458" s="9"/>
      <c r="M458" s="10" t="str">
        <f t="shared" si="14"/>
        <v/>
      </c>
      <c r="N458" s="10" t="str">
        <f t="shared" si="15"/>
        <v/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customHeight="1" x14ac:dyDescent="0.25">
      <c r="A459" s="126">
        <v>21</v>
      </c>
      <c r="B459" s="21" t="s">
        <v>1319</v>
      </c>
      <c r="C459" s="24" t="s">
        <v>336</v>
      </c>
      <c r="D459" s="21" t="s">
        <v>187</v>
      </c>
      <c r="E459" s="10"/>
      <c r="F459" s="10"/>
      <c r="G459" s="10"/>
      <c r="H459" s="10" t="s">
        <v>1368</v>
      </c>
      <c r="I459" s="10"/>
      <c r="J459" s="10"/>
      <c r="K459" s="10"/>
      <c r="L459" s="9"/>
      <c r="M459" s="10" t="str">
        <f t="shared" si="14"/>
        <v>YES</v>
      </c>
      <c r="N459" s="10" t="str">
        <f t="shared" si="15"/>
        <v>YES</v>
      </c>
      <c r="O459" s="5"/>
      <c r="P459" s="5"/>
      <c r="Q459" s="5"/>
      <c r="R459" s="5"/>
      <c r="S459" s="5"/>
      <c r="T459" s="5">
        <v>1</v>
      </c>
      <c r="U459" s="5"/>
      <c r="V459" s="5"/>
      <c r="W459" s="5"/>
      <c r="X459" s="5"/>
      <c r="Y459" s="5"/>
    </row>
    <row r="460" spans="1:25" ht="21" customHeight="1" x14ac:dyDescent="0.25">
      <c r="A460" s="133">
        <v>21</v>
      </c>
      <c r="B460" s="134" t="s">
        <v>1320</v>
      </c>
      <c r="C460" s="46" t="s">
        <v>166</v>
      </c>
      <c r="D460" s="134" t="s">
        <v>211</v>
      </c>
      <c r="E460" s="10"/>
      <c r="F460" s="10"/>
      <c r="G460" s="10"/>
      <c r="H460" s="10" t="s">
        <v>1368</v>
      </c>
      <c r="I460" s="10" t="s">
        <v>1375</v>
      </c>
      <c r="J460" s="10"/>
      <c r="K460" s="10"/>
      <c r="L460" s="9"/>
      <c r="M460" s="10" t="str">
        <f t="shared" si="14"/>
        <v>YES</v>
      </c>
      <c r="N460" s="10" t="str">
        <f t="shared" si="15"/>
        <v>YES</v>
      </c>
      <c r="O460" s="5"/>
      <c r="P460" s="5"/>
      <c r="Q460" s="5"/>
      <c r="R460" s="5"/>
      <c r="S460" s="5"/>
      <c r="T460" s="5">
        <v>1</v>
      </c>
      <c r="U460" s="5"/>
      <c r="V460" s="5"/>
      <c r="W460" s="5"/>
      <c r="X460" s="5">
        <v>1</v>
      </c>
      <c r="Y460" s="5"/>
    </row>
    <row r="461" spans="1:25" ht="21" customHeight="1" x14ac:dyDescent="0.25">
      <c r="A461" s="126">
        <v>21</v>
      </c>
      <c r="B461" s="21" t="s">
        <v>1320</v>
      </c>
      <c r="C461" s="24" t="s">
        <v>336</v>
      </c>
      <c r="D461" s="21" t="s">
        <v>242</v>
      </c>
      <c r="E461" s="10"/>
      <c r="F461" s="10"/>
      <c r="G461" s="10"/>
      <c r="H461" s="10"/>
      <c r="I461" s="10"/>
      <c r="J461" s="10"/>
      <c r="K461" s="10"/>
      <c r="L461" s="9"/>
      <c r="M461" s="10" t="str">
        <f t="shared" si="14"/>
        <v/>
      </c>
      <c r="N461" s="10" t="str">
        <f t="shared" si="15"/>
        <v/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21" customHeight="1" x14ac:dyDescent="0.25">
      <c r="A462" s="126">
        <v>21</v>
      </c>
      <c r="B462" s="21" t="s">
        <v>1320</v>
      </c>
      <c r="C462" s="24" t="s">
        <v>336</v>
      </c>
      <c r="D462" s="21" t="s">
        <v>247</v>
      </c>
      <c r="E462" s="10"/>
      <c r="F462" s="10"/>
      <c r="G462" s="10"/>
      <c r="H462" s="10" t="s">
        <v>1368</v>
      </c>
      <c r="I462" s="10" t="s">
        <v>1375</v>
      </c>
      <c r="J462" s="10"/>
      <c r="K462" s="10"/>
      <c r="L462" s="9"/>
      <c r="M462" s="10" t="str">
        <f t="shared" si="14"/>
        <v>YES</v>
      </c>
      <c r="N462" s="10" t="str">
        <f t="shared" si="15"/>
        <v>YES</v>
      </c>
      <c r="O462" s="5"/>
      <c r="P462" s="5"/>
      <c r="Q462" s="5"/>
      <c r="R462" s="5"/>
      <c r="S462" s="5"/>
      <c r="T462" s="5">
        <v>1</v>
      </c>
      <c r="U462" s="5"/>
      <c r="V462" s="5"/>
      <c r="W462" s="5"/>
      <c r="X462" s="5">
        <v>1</v>
      </c>
      <c r="Y462" s="5"/>
    </row>
    <row r="463" spans="1:25" ht="21" customHeight="1" x14ac:dyDescent="0.25">
      <c r="A463" s="126">
        <v>21</v>
      </c>
      <c r="B463" s="21" t="s">
        <v>1321</v>
      </c>
      <c r="C463" s="24" t="s">
        <v>336</v>
      </c>
      <c r="D463" s="21" t="s">
        <v>279</v>
      </c>
      <c r="E463" s="10"/>
      <c r="F463" s="10"/>
      <c r="G463" s="10"/>
      <c r="H463" s="10" t="s">
        <v>1368</v>
      </c>
      <c r="I463" s="10" t="s">
        <v>1375</v>
      </c>
      <c r="J463" s="10"/>
      <c r="K463" s="10"/>
      <c r="L463" s="9"/>
      <c r="M463" s="10" t="str">
        <f t="shared" si="14"/>
        <v>YES</v>
      </c>
      <c r="N463" s="10" t="str">
        <f t="shared" si="15"/>
        <v>YES</v>
      </c>
      <c r="O463" s="5"/>
      <c r="P463" s="5"/>
      <c r="Q463" s="5"/>
      <c r="R463" s="5"/>
      <c r="S463" s="5"/>
      <c r="T463" s="5">
        <v>1</v>
      </c>
      <c r="U463" s="5"/>
      <c r="V463" s="5"/>
      <c r="W463" s="5"/>
      <c r="X463" s="5">
        <v>1</v>
      </c>
      <c r="Y463" s="5"/>
    </row>
    <row r="464" spans="1:25" ht="21" customHeight="1" x14ac:dyDescent="0.25">
      <c r="A464" s="126">
        <v>21</v>
      </c>
      <c r="B464" s="21" t="s">
        <v>1322</v>
      </c>
      <c r="C464" s="24" t="s">
        <v>336</v>
      </c>
      <c r="D464" s="21" t="s">
        <v>313</v>
      </c>
      <c r="E464" s="10"/>
      <c r="F464" s="10"/>
      <c r="G464" s="10"/>
      <c r="H464" s="10" t="s">
        <v>1368</v>
      </c>
      <c r="I464" s="10"/>
      <c r="J464" s="10"/>
      <c r="K464" s="10"/>
      <c r="L464" s="9"/>
      <c r="M464" s="10" t="str">
        <f t="shared" si="14"/>
        <v>YES</v>
      </c>
      <c r="N464" s="10" t="str">
        <f t="shared" si="15"/>
        <v>YES</v>
      </c>
      <c r="O464" s="5"/>
      <c r="P464" s="5"/>
      <c r="Q464" s="5"/>
      <c r="R464" s="5"/>
      <c r="S464" s="5"/>
      <c r="T464" s="5">
        <v>1</v>
      </c>
      <c r="U464" s="5"/>
      <c r="V464" s="5"/>
      <c r="W464" s="5"/>
      <c r="X464" s="5"/>
      <c r="Y464" s="5"/>
    </row>
    <row r="465" spans="1:25" ht="21" customHeight="1" x14ac:dyDescent="0.25">
      <c r="A465" s="126">
        <v>21</v>
      </c>
      <c r="B465" s="21" t="s">
        <v>1323</v>
      </c>
      <c r="C465" s="24" t="s">
        <v>336</v>
      </c>
      <c r="D465" s="21" t="s">
        <v>699</v>
      </c>
      <c r="E465" s="10"/>
      <c r="F465" s="10"/>
      <c r="G465" s="10"/>
      <c r="H465" s="10"/>
      <c r="I465" s="10"/>
      <c r="J465" s="10"/>
      <c r="K465" s="10"/>
      <c r="L465" s="9"/>
      <c r="M465" s="10" t="str">
        <f t="shared" si="14"/>
        <v/>
      </c>
      <c r="N465" s="10" t="str">
        <f t="shared" si="15"/>
        <v/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customHeight="1" x14ac:dyDescent="0.25">
      <c r="A466" s="57">
        <v>22</v>
      </c>
      <c r="B466" s="21">
        <v>2212</v>
      </c>
      <c r="C466" s="24" t="s">
        <v>132</v>
      </c>
      <c r="D466" s="21" t="s">
        <v>133</v>
      </c>
      <c r="E466" s="10"/>
      <c r="F466" s="10"/>
      <c r="G466" s="10"/>
      <c r="H466" s="10"/>
      <c r="I466" s="10"/>
      <c r="J466" s="10"/>
      <c r="K466" s="10"/>
      <c r="L466" s="9"/>
      <c r="M466" s="10" t="str">
        <f t="shared" si="14"/>
        <v/>
      </c>
      <c r="N466" s="10" t="str">
        <f t="shared" si="15"/>
        <v/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21" customHeight="1" x14ac:dyDescent="0.25">
      <c r="A467" s="57">
        <v>22</v>
      </c>
      <c r="B467" s="21" t="s">
        <v>1324</v>
      </c>
      <c r="C467" s="24" t="s">
        <v>336</v>
      </c>
      <c r="D467" s="21" t="s">
        <v>134</v>
      </c>
      <c r="E467" s="10"/>
      <c r="F467" s="10"/>
      <c r="G467" s="10"/>
      <c r="H467" s="10"/>
      <c r="I467" s="10"/>
      <c r="J467" s="10"/>
      <c r="K467" s="10"/>
      <c r="L467" s="9"/>
      <c r="M467" s="10" t="str">
        <f t="shared" si="14"/>
        <v/>
      </c>
      <c r="N467" s="10" t="str">
        <f t="shared" si="15"/>
        <v/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customHeight="1" x14ac:dyDescent="0.25">
      <c r="A468" s="126">
        <v>22</v>
      </c>
      <c r="B468" s="21">
        <v>2300</v>
      </c>
      <c r="C468" s="24" t="s">
        <v>130</v>
      </c>
      <c r="D468" s="21" t="s">
        <v>131</v>
      </c>
      <c r="E468" s="10"/>
      <c r="F468" s="10"/>
      <c r="G468" s="10"/>
      <c r="H468" s="10"/>
      <c r="I468" s="10"/>
      <c r="J468" s="10"/>
      <c r="K468" s="10"/>
      <c r="L468" s="9"/>
      <c r="M468" s="10" t="str">
        <f t="shared" si="14"/>
        <v/>
      </c>
      <c r="N468" s="10" t="str">
        <f t="shared" si="15"/>
        <v/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customHeight="1" x14ac:dyDescent="0.25">
      <c r="A469" s="126">
        <v>22</v>
      </c>
      <c r="B469" s="21" t="s">
        <v>325</v>
      </c>
      <c r="C469" s="24" t="s">
        <v>336</v>
      </c>
      <c r="D469" s="21" t="s">
        <v>335</v>
      </c>
      <c r="E469" s="10"/>
      <c r="F469" s="10"/>
      <c r="G469" s="10"/>
      <c r="H469" s="10"/>
      <c r="I469" s="10"/>
      <c r="J469" s="10"/>
      <c r="K469" s="10"/>
      <c r="L469" s="9"/>
      <c r="M469" s="10" t="str">
        <f t="shared" si="14"/>
        <v/>
      </c>
      <c r="N469" s="10" t="str">
        <f t="shared" si="15"/>
        <v/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21" customHeight="1" x14ac:dyDescent="0.25">
      <c r="A470" s="58">
        <f>SUBTOTAL(103, A2:A469)</f>
        <v>468</v>
      </c>
      <c r="B470" s="58"/>
      <c r="C470" s="51"/>
      <c r="D470" s="58"/>
      <c r="E470" s="51">
        <f>COUNTA(E2:E469)</f>
        <v>9</v>
      </c>
      <c r="F470" s="51">
        <f t="shared" ref="F470:L470" si="16">COUNTA(F2:F469)</f>
        <v>8</v>
      </c>
      <c r="G470" s="51">
        <f t="shared" si="16"/>
        <v>0</v>
      </c>
      <c r="H470" s="51">
        <f t="shared" si="16"/>
        <v>145</v>
      </c>
      <c r="I470" s="51">
        <f t="shared" si="16"/>
        <v>60</v>
      </c>
      <c r="J470" s="51">
        <f t="shared" si="16"/>
        <v>7</v>
      </c>
      <c r="K470" s="51">
        <f t="shared" si="16"/>
        <v>10</v>
      </c>
      <c r="L470" s="51">
        <f t="shared" si="16"/>
        <v>73</v>
      </c>
      <c r="M470" s="51">
        <f>COUNTIF(M2:M469,"YES")</f>
        <v>198</v>
      </c>
      <c r="N470" s="51">
        <f>COUNTIF(N2:N469,"YES")</f>
        <v>208</v>
      </c>
      <c r="O470" s="51">
        <f>SUM(O2:O469)</f>
        <v>12</v>
      </c>
      <c r="P470" s="51">
        <f t="shared" ref="P470:Y470" si="17">SUM(P2:P469)</f>
        <v>34</v>
      </c>
      <c r="Q470" s="51">
        <f t="shared" si="17"/>
        <v>23</v>
      </c>
      <c r="R470" s="51">
        <f t="shared" si="17"/>
        <v>20</v>
      </c>
      <c r="S470" s="51">
        <f t="shared" si="17"/>
        <v>19</v>
      </c>
      <c r="T470" s="51">
        <f t="shared" si="17"/>
        <v>102</v>
      </c>
      <c r="U470" s="51">
        <f t="shared" si="17"/>
        <v>5</v>
      </c>
      <c r="V470" s="51">
        <f t="shared" si="17"/>
        <v>3</v>
      </c>
      <c r="W470" s="51">
        <f t="shared" si="17"/>
        <v>25</v>
      </c>
      <c r="X470" s="51">
        <f t="shared" si="17"/>
        <v>30</v>
      </c>
      <c r="Y470" s="51">
        <f t="shared" si="17"/>
        <v>5</v>
      </c>
    </row>
    <row r="471" spans="1:25" ht="21" customHeight="1" x14ac:dyDescent="0.3">
      <c r="A471" s="125"/>
      <c r="B471" s="48"/>
      <c r="C471" s="143"/>
      <c r="D471" s="48" t="s">
        <v>1375</v>
      </c>
      <c r="E471" s="144"/>
      <c r="F471" s="145"/>
      <c r="G471" s="144"/>
      <c r="H471" s="51">
        <f>COUNTIF(H2:H469,"No Cxn")</f>
        <v>11</v>
      </c>
      <c r="I471" s="51">
        <f>COUNTIF(I2:I469,"No Cxn")</f>
        <v>36</v>
      </c>
      <c r="J471" s="51">
        <f>COUNTIF(J2:J469,"No Cxn")</f>
        <v>4</v>
      </c>
      <c r="K471" s="144"/>
      <c r="L471" s="30"/>
      <c r="M471" s="10" t="str">
        <f>IF(AND(ISBLANK(E479),ISBLANK(F479),ISBLANK(G479),ISBLANK(H479),ISBLANK(I479),ISBLANK(J479)),"","YES")</f>
        <v/>
      </c>
      <c r="N471" s="1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customHeight="1" x14ac:dyDescent="0.3">
      <c r="A472" s="125"/>
      <c r="B472" s="48"/>
      <c r="C472" s="143"/>
      <c r="D472" s="48" t="s">
        <v>1376</v>
      </c>
      <c r="E472" s="144"/>
      <c r="F472" s="145"/>
      <c r="G472" s="144"/>
      <c r="H472" s="151">
        <f>COUNTIF(H1:H469,"Stuck")</f>
        <v>0</v>
      </c>
      <c r="I472" s="151">
        <f t="shared" ref="I472:J472" si="18">COUNTIF(I1:I469,"Stuck")</f>
        <v>1</v>
      </c>
      <c r="J472" s="151">
        <f t="shared" si="18"/>
        <v>0</v>
      </c>
      <c r="K472" s="144"/>
      <c r="L472" s="30"/>
      <c r="M472" s="10"/>
      <c r="N472" s="1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1" customHeight="1" x14ac:dyDescent="0.3">
      <c r="A473" s="125"/>
      <c r="B473" s="48"/>
      <c r="C473" s="143"/>
      <c r="D473" s="48" t="s">
        <v>1368</v>
      </c>
      <c r="E473" s="51">
        <f>COUNTIF(E2:E469,"In")</f>
        <v>0</v>
      </c>
      <c r="F473" s="144"/>
      <c r="G473" s="144"/>
      <c r="H473" s="51">
        <f>COUNTIF(H2:H469,"In")</f>
        <v>120</v>
      </c>
      <c r="I473" s="51">
        <f>COUNTIF(I2:I469,"In")</f>
        <v>22</v>
      </c>
      <c r="J473" s="51">
        <f>COUNTIF(J2:J469,"In")</f>
        <v>3</v>
      </c>
      <c r="K473" s="144"/>
      <c r="L473" s="14"/>
      <c r="M473" s="10" t="str">
        <f>IF(AND(ISBLANK(E480),ISBLANK(F480),ISBLANK(G480),ISBLANK(H480),ISBLANK(I480),ISBLANK(J480)),"","YES")</f>
        <v/>
      </c>
      <c r="N473" s="1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customHeight="1" x14ac:dyDescent="0.3">
      <c r="A474" s="125"/>
      <c r="B474" s="48"/>
      <c r="C474" s="143"/>
      <c r="D474" s="48" t="s">
        <v>1366</v>
      </c>
      <c r="E474" s="51">
        <f>COUNTIF(E2:E470,"Out")</f>
        <v>0</v>
      </c>
      <c r="F474" s="145"/>
      <c r="G474" s="144"/>
      <c r="H474" s="51">
        <f>COUNTIF(H2:H470,"Out")</f>
        <v>14</v>
      </c>
      <c r="I474" s="51">
        <f>COUNTIF(I2:I470,"Out")</f>
        <v>1</v>
      </c>
      <c r="J474" s="51">
        <f>COUNTIF(J2:J470,"Out")</f>
        <v>0</v>
      </c>
      <c r="K474" s="144"/>
      <c r="L474" s="14"/>
      <c r="M474" s="10" t="str">
        <f>IF(AND(ISBLANK(E481),ISBLANK(F481),ISBLANK(G481),ISBLANK(H481),ISBLANK(I481),ISBLANK(J481)),"","YES")</f>
        <v/>
      </c>
      <c r="N474" s="1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1" customHeight="1" x14ac:dyDescent="0.3">
      <c r="A475" s="125"/>
      <c r="B475" s="48"/>
      <c r="C475" s="143"/>
      <c r="D475" s="48" t="s">
        <v>1377</v>
      </c>
      <c r="E475" s="144"/>
      <c r="F475" s="144"/>
      <c r="G475" s="144"/>
      <c r="H475" s="144"/>
      <c r="I475" s="144"/>
      <c r="J475" s="144"/>
      <c r="K475" s="151">
        <f>COUNTIF(K1:K469,"Replaced")</f>
        <v>9</v>
      </c>
      <c r="L475" s="14"/>
      <c r="M475" s="10"/>
      <c r="N475" s="1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21" customHeight="1" x14ac:dyDescent="0.3">
      <c r="A476" s="125"/>
      <c r="B476" s="48"/>
      <c r="C476" s="143"/>
      <c r="D476" s="48" t="s">
        <v>1369</v>
      </c>
      <c r="E476" s="51">
        <f>COUNTIF(E2:E469,"Loose")</f>
        <v>9</v>
      </c>
      <c r="F476" s="51">
        <f>COUNTIF(F2:F469,"Loose")</f>
        <v>3</v>
      </c>
      <c r="G476" s="51">
        <f>COUNTIF(G2:G469,"Loose")</f>
        <v>0</v>
      </c>
      <c r="H476" s="144"/>
      <c r="I476" s="144"/>
      <c r="J476" s="144"/>
      <c r="K476" s="144"/>
      <c r="L476" s="14"/>
      <c r="M476" s="10" t="str">
        <f>IF(AND(ISBLANK(E482),ISBLANK(F482),ISBLANK(G482),ISBLANK(H482),ISBLANK(I482),ISBLANK(J482)),"","YES")</f>
        <v/>
      </c>
      <c r="N476" s="1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1" customHeight="1" x14ac:dyDescent="0.3">
      <c r="A477" s="125"/>
      <c r="B477" s="48"/>
      <c r="C477" s="143"/>
      <c r="D477" s="48" t="s">
        <v>1365</v>
      </c>
      <c r="E477" s="144"/>
      <c r="F477" s="51">
        <f>COUNTIF(F2:F469,"Missing")</f>
        <v>0</v>
      </c>
      <c r="G477" s="51">
        <f>COUNTIF(G2:G469,"Missing")</f>
        <v>0</v>
      </c>
      <c r="H477" s="144"/>
      <c r="I477" s="144"/>
      <c r="J477" s="144"/>
      <c r="K477" s="51">
        <f>COUNTIF(K2:K469,"Missing")</f>
        <v>0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customHeight="1" x14ac:dyDescent="0.3">
      <c r="A478" s="125"/>
      <c r="B478" s="48"/>
      <c r="C478" s="143"/>
      <c r="D478" s="48" t="s">
        <v>1367</v>
      </c>
      <c r="E478" s="144"/>
      <c r="F478" s="51">
        <f>COUNTIF(F2:F469,"Broken")</f>
        <v>5</v>
      </c>
      <c r="G478" s="144"/>
      <c r="H478" s="144"/>
      <c r="I478" s="144"/>
      <c r="J478" s="144"/>
      <c r="K478" s="51">
        <f>COUNTIF(K2:K469,"Broken")</f>
        <v>1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customHeight="1" x14ac:dyDescent="0.3">
      <c r="A479" s="65" t="s">
        <v>976</v>
      </c>
      <c r="B479" s="96"/>
      <c r="C479" s="29"/>
      <c r="D479" s="96"/>
      <c r="E479" s="29"/>
      <c r="F479" s="29"/>
      <c r="G479" s="29"/>
      <c r="H479" s="29"/>
      <c r="I479" s="29"/>
      <c r="J479" s="29"/>
      <c r="K479" s="29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21" customHeight="1" x14ac:dyDescent="0.25">
      <c r="A480" s="126">
        <v>1</v>
      </c>
      <c r="B480" s="21" t="s">
        <v>843</v>
      </c>
      <c r="C480" s="24" t="s">
        <v>155</v>
      </c>
      <c r="D480" s="21" t="s">
        <v>337</v>
      </c>
      <c r="E480" s="20"/>
      <c r="F480" s="12"/>
      <c r="G480" s="12"/>
      <c r="H480" s="12"/>
      <c r="I480" s="12"/>
      <c r="J480" s="12"/>
      <c r="K480" s="12"/>
    </row>
    <row r="481" spans="1:11" ht="21" customHeight="1" x14ac:dyDescent="0.25">
      <c r="A481" s="126">
        <v>1</v>
      </c>
      <c r="B481" s="21" t="s">
        <v>97</v>
      </c>
      <c r="C481" s="24" t="s">
        <v>96</v>
      </c>
      <c r="D481" s="21" t="s">
        <v>339</v>
      </c>
      <c r="E481" s="20"/>
      <c r="F481" s="12"/>
      <c r="G481" s="12"/>
      <c r="H481" s="12"/>
      <c r="I481" s="12"/>
      <c r="J481" s="12"/>
      <c r="K481" s="12"/>
    </row>
    <row r="482" spans="1:11" ht="21" customHeight="1" x14ac:dyDescent="0.25">
      <c r="A482" s="126">
        <v>1</v>
      </c>
      <c r="B482" s="21" t="s">
        <v>148</v>
      </c>
      <c r="C482" s="24" t="s">
        <v>336</v>
      </c>
      <c r="D482" s="21" t="s">
        <v>353</v>
      </c>
      <c r="E482" s="20"/>
      <c r="F482" s="12"/>
      <c r="G482" s="12"/>
      <c r="H482" s="12"/>
      <c r="I482" s="12"/>
      <c r="J482" s="12"/>
      <c r="K482" s="12"/>
    </row>
    <row r="484" spans="1:11" ht="21" customHeight="1" x14ac:dyDescent="0.25">
      <c r="E484" s="18">
        <f t="shared" ref="E484:K484" si="19">COUNTA(E12:E482)</f>
        <v>13</v>
      </c>
      <c r="F484" s="18">
        <f t="shared" si="19"/>
        <v>12</v>
      </c>
      <c r="G484" s="18">
        <f t="shared" si="19"/>
        <v>3</v>
      </c>
      <c r="H484" s="18">
        <f t="shared" si="19"/>
        <v>150</v>
      </c>
      <c r="I484" s="18">
        <f t="shared" si="19"/>
        <v>65</v>
      </c>
      <c r="J484" s="18">
        <f t="shared" si="19"/>
        <v>12</v>
      </c>
      <c r="K484" s="18">
        <f t="shared" si="19"/>
        <v>14</v>
      </c>
    </row>
  </sheetData>
  <autoFilter ref="A1:M476" xr:uid="{00000000-0009-0000-0000-000009000000}"/>
  <dataValidations count="16">
    <dataValidation type="list" allowBlank="1" showInputMessage="1" showErrorMessage="1" sqref="H2:J469" xr:uid="{00000000-0002-0000-0900-000000000000}">
      <formula1>"In,Out,No Cxn,Stuck"</formula1>
    </dataValidation>
    <dataValidation type="list" allowBlank="1" showInputMessage="1" showErrorMessage="1" sqref="K2:K469" xr:uid="{00000000-0002-0000-0900-000001000000}">
      <formula1>"Missing,Broken,Replaced"</formula1>
    </dataValidation>
    <dataValidation type="list" allowBlank="1" showInputMessage="1" showErrorMessage="1" sqref="G2:G469" xr:uid="{00000000-0002-0000-0900-000002000000}">
      <formula1>"Loose,Missing"</formula1>
    </dataValidation>
    <dataValidation type="list" showInputMessage="1" showErrorMessage="1" sqref="E2:E469" xr:uid="{00000000-0002-0000-0900-000003000000}">
      <formula1>"In,Out,Loose, ,"</formula1>
    </dataValidation>
    <dataValidation type="list" allowBlank="1" showInputMessage="1" showErrorMessage="1" sqref="F2:F469" xr:uid="{00000000-0002-0000-0900-000004000000}">
      <formula1>"Loose,Missing,Broken"</formula1>
    </dataValidation>
    <dataValidation allowBlank="1" showInputMessage="1" showErrorMessage="1" promptTitle="All New" prompt="All New" sqref="Y1" xr:uid="{00000000-0002-0000-0900-000005000000}"/>
    <dataValidation allowBlank="1" showInputMessage="1" showErrorMessage="1" promptTitle="DNLG" prompt="Data Link No Good" sqref="X1" xr:uid="{00000000-0002-0000-0900-000006000000}"/>
    <dataValidation allowBlank="1" showInputMessage="1" showErrorMessage="1" promptTitle="DLG" prompt="Data Link Good" sqref="W1" xr:uid="{00000000-0002-0000-0900-000007000000}"/>
    <dataValidation allowBlank="1" showInputMessage="1" showErrorMessage="1" promptTitle="DTNG" prompt="Dial Tone No Good" sqref="V1" xr:uid="{00000000-0002-0000-0900-000008000000}"/>
    <dataValidation allowBlank="1" showInputMessage="1" showErrorMessage="1" promptTitle="DTG" prompt="Dial Tone Good" sqref="U1" xr:uid="{00000000-0002-0000-0900-000009000000}"/>
    <dataValidation allowBlank="1" showInputMessage="1" showErrorMessage="1" promptTitle="RI" prompt="Reinsert" sqref="T1" xr:uid="{00000000-0002-0000-0900-00000A000000}"/>
    <dataValidation allowBlank="1" showInputMessage="1" showErrorMessage="1" promptTitle="NVI" prompt="New Voice Jack" sqref="S1" xr:uid="{00000000-0002-0000-0900-00000B000000}"/>
    <dataValidation allowBlank="1" showInputMessage="1" showErrorMessage="1" promptTitle="NDJ" prompt="New Data Jack" sqref="R1" xr:uid="{00000000-0002-0000-0900-00000C000000}"/>
    <dataValidation allowBlank="1" showInputMessage="1" showErrorMessage="1" promptTitle="NFI" prompt="New F Insert" sqref="Q1" xr:uid="{00000000-0002-0000-0900-00000D000000}"/>
    <dataValidation allowBlank="1" showInputMessage="1" showErrorMessage="1" promptTitle="NFP" prompt="New Face Plate" sqref="P1" xr:uid="{00000000-0002-0000-0900-00000E000000}"/>
    <dataValidation allowBlank="1" showDropDown="1" showInputMessage="1" showErrorMessage="1" promptTitle="RM BX" prompt="Remount Box" sqref="O1" xr:uid="{00000000-0002-0000-0900-00000F000000}"/>
  </dataValidations>
  <pageMargins left="0" right="0.5" top="0.5" bottom="0.75" header="0.25" footer="0.25"/>
  <pageSetup scale="89" orientation="landscape" r:id="rId1"/>
  <headerFooter alignWithMargins="0">
    <oddHeader>&amp;CDutch - Stuyvesant (BT)&amp;RDorm Jack Repairs Assessment 2017</oddHeader>
    <oddFooter>&amp;LCODES:&amp;C&amp;"Book Antiqua,Bold"Loose;  Missing;  Pushed IN;  Pulled OUT;  B=Broken; No Cxn = No Connection; Stuck = Item is stuck in jack
Page &amp;P of &amp;N&amp;RStuyvesant Tower</oddFooter>
  </headerFooter>
  <rowBreaks count="21" manualBreakCount="21">
    <brk id="11" max="11" man="1"/>
    <brk id="36" max="11" man="1"/>
    <brk id="60" max="11" man="1"/>
    <brk id="81" max="11" man="1"/>
    <brk id="105" max="11" man="1"/>
    <brk id="126" max="11" man="1"/>
    <brk id="150" max="11" man="1"/>
    <brk id="171" max="11" man="1"/>
    <brk id="195" max="11" man="1"/>
    <brk id="216" max="11" man="1"/>
    <brk id="240" max="11" man="1"/>
    <brk id="261" max="11" man="1"/>
    <brk id="285" max="11" man="1"/>
    <brk id="306" max="11" man="1"/>
    <brk id="330" max="11" man="1"/>
    <brk id="351" max="11" man="1"/>
    <brk id="375" max="11" man="1"/>
    <brk id="396" max="11" man="1"/>
    <brk id="420" max="11" man="1"/>
    <brk id="441" max="11" man="1"/>
    <brk id="46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Beverwyck(BG)</vt:lpstr>
      <vt:lpstr>Bleecker (BE)</vt:lpstr>
      <vt:lpstr>Ryckman (BB)</vt:lpstr>
      <vt:lpstr>Schuyler (BH)</vt:lpstr>
      <vt:lpstr>Ten Broeck(BD)</vt:lpstr>
      <vt:lpstr>Ten Eyck (BC)</vt:lpstr>
      <vt:lpstr>Van Cortland (BF)</vt:lpstr>
      <vt:lpstr>Van Ren (BA)</vt:lpstr>
      <vt:lpstr>Stuyvesant (BT)</vt:lpstr>
      <vt:lpstr>'Beverwyck(BG)'!Print_Area</vt:lpstr>
      <vt:lpstr>'Bleecker (BE)'!Print_Area</vt:lpstr>
      <vt:lpstr>'Ryckman (BB)'!Print_Area</vt:lpstr>
      <vt:lpstr>'Schuyler (BH)'!Print_Area</vt:lpstr>
      <vt:lpstr>'Stuyvesant (BT)'!Print_Area</vt:lpstr>
      <vt:lpstr>'Ten Broeck(BD)'!Print_Area</vt:lpstr>
      <vt:lpstr>'Ten Eyck (BC)'!Print_Area</vt:lpstr>
      <vt:lpstr>'Van Cortland (BF)'!Print_Area</vt:lpstr>
      <vt:lpstr>'Van Ren (BA)'!Print_Area</vt:lpstr>
      <vt:lpstr>'Beverwyck(BG)'!Print_Titles</vt:lpstr>
      <vt:lpstr>'Bleecker (BE)'!Print_Titles</vt:lpstr>
      <vt:lpstr>'Ryckman (BB)'!Print_Titles</vt:lpstr>
      <vt:lpstr>'Schuyler (BH)'!Print_Titles</vt:lpstr>
      <vt:lpstr>'Stuyvesant (BT)'!Print_Titles</vt:lpstr>
      <vt:lpstr>'Ten Broeck(BD)'!Print_Titles</vt:lpstr>
      <vt:lpstr>'Ten Eyck (BC)'!Print_Titles</vt:lpstr>
      <vt:lpstr>'Van Cortland (BF)'!Print_Titles</vt:lpstr>
      <vt:lpstr>'Van Ren (BA)'!Print_Titles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kyle o'neill</cp:lastModifiedBy>
  <cp:lastPrinted>2017-06-28T17:10:25Z</cp:lastPrinted>
  <dcterms:created xsi:type="dcterms:W3CDTF">2005-05-10T13:06:58Z</dcterms:created>
  <dcterms:modified xsi:type="dcterms:W3CDTF">2018-04-22T16:11:17Z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