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placable\Documents\Altium\_Projects\Power Supply\Motherboard\REV A\DSGN\Project Outputs for PowerSupply-Motherboard\"/>
    </mc:Choice>
  </mc:AlternateContent>
  <xr:revisionPtr revIDLastSave="0" documentId="13_ncr:1_{098CD78F-0911-4C37-922E-8CCBA2108B43}" xr6:coauthVersionLast="47" xr6:coauthVersionMax="47" xr10:uidLastSave="{00000000-0000-0000-0000-000000000000}"/>
  <bookViews>
    <workbookView xWindow="2090" yWindow="3080" windowWidth="28800" windowHeight="154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3" l="1"/>
  <c r="B43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C10" i="3"/>
  <c r="F74" i="3" l="1"/>
  <c r="H74" i="3" l="1"/>
  <c r="B11" i="3" l="1"/>
  <c r="B74" i="3"/>
  <c r="B10" i="3"/>
  <c r="E8" i="3"/>
  <c r="F8" i="3"/>
</calcChain>
</file>

<file path=xl/sharedStrings.xml><?xml version="1.0" encoding="utf-8"?>
<sst xmlns="http://schemas.openxmlformats.org/spreadsheetml/2006/main" count="372" uniqueCount="318">
  <si>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</si>
  <si>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</si>
  <si>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</si>
  <si>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</si>
  <si>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</si>
  <si>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</si>
  <si>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</si>
  <si>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</si>
  <si>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</si>
  <si>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</si>
  <si>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</si>
  <si>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</si>
  <si>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</si>
  <si>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</si>
  <si>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</si>
  <si>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Print Date:</t>
  </si>
  <si>
    <t>Report Date:</t>
  </si>
  <si>
    <t>Approved</t>
  </si>
  <si>
    <t>Notes</t>
  </si>
  <si>
    <t>#</t>
  </si>
  <si>
    <t>BILL OF MATERIALS</t>
  </si>
  <si>
    <t>Part Number:</t>
  </si>
  <si>
    <t>Rev:</t>
  </si>
  <si>
    <t>N/A</t>
  </si>
  <si>
    <t>Quantity</t>
  </si>
  <si>
    <t>11/20/2022</t>
  </si>
  <si>
    <t>2:24:57 PM</t>
  </si>
  <si>
    <t>Designator</t>
  </si>
  <si>
    <t>C1, C4, C39, C40, C43</t>
  </si>
  <si>
    <t>C2, C5, C6, C7, C9, C10, C13, C14, C15, C27, C33, C42, C44, C45, C46, C47</t>
  </si>
  <si>
    <t>C3, C24, C30, C31, C36, C38, C41</t>
  </si>
  <si>
    <t>C8, C25, C26, C28, C34</t>
  </si>
  <si>
    <t>C11, C12</t>
  </si>
  <si>
    <t>C16, C17, C18, C19, C20, C21, C22, C23, C29, C32</t>
  </si>
  <si>
    <t>D1</t>
  </si>
  <si>
    <t>D2, D4, D6</t>
  </si>
  <si>
    <t>D3</t>
  </si>
  <si>
    <t>D5</t>
  </si>
  <si>
    <t>D7</t>
  </si>
  <si>
    <t>J1</t>
  </si>
  <si>
    <t>J2, J3</t>
  </si>
  <si>
    <t>J4</t>
  </si>
  <si>
    <t>J5</t>
  </si>
  <si>
    <t>J6</t>
  </si>
  <si>
    <t>L1, L2</t>
  </si>
  <si>
    <t>L3</t>
  </si>
  <si>
    <t>L4</t>
  </si>
  <si>
    <t>Q1</t>
  </si>
  <si>
    <t>Q2</t>
  </si>
  <si>
    <t>R1, R2, R3, R33, R34, R39</t>
  </si>
  <si>
    <t>R4, R5, R6, R7</t>
  </si>
  <si>
    <t>R8, R11</t>
  </si>
  <si>
    <t>R9, R10</t>
  </si>
  <si>
    <t>R12, R38</t>
  </si>
  <si>
    <t>R13, R14, R16, R41</t>
  </si>
  <si>
    <t>R15, R20, R21, R22, R29, R35, R36, R37, R40, R46, R47</t>
  </si>
  <si>
    <t>R17, R18</t>
  </si>
  <si>
    <t>R19</t>
  </si>
  <si>
    <t>R23</t>
  </si>
  <si>
    <t>R24</t>
  </si>
  <si>
    <t>R26</t>
  </si>
  <si>
    <t>R27</t>
  </si>
  <si>
    <t>R28</t>
  </si>
  <si>
    <t>R30</t>
  </si>
  <si>
    <t>R31</t>
  </si>
  <si>
    <t>R32</t>
  </si>
  <si>
    <t>R42</t>
  </si>
  <si>
    <t>R43</t>
  </si>
  <si>
    <t>R44</t>
  </si>
  <si>
    <t>R45</t>
  </si>
  <si>
    <t>S1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</si>
  <si>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</si>
  <si>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</si>
  <si>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</si>
  <si>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</si>
  <si>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</si>
  <si>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</si>
  <si>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</si>
  <si>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</si>
  <si>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</si>
  <si>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U10, U15</t>
  </si>
  <si>
    <t>U11</t>
  </si>
  <si>
    <t>U12</t>
  </si>
  <si>
    <t>U13</t>
  </si>
  <si>
    <t>U14</t>
  </si>
  <si>
    <t>U16</t>
  </si>
  <si>
    <t>U17</t>
  </si>
  <si>
    <t>U18</t>
  </si>
  <si>
    <t>U19</t>
  </si>
  <si>
    <t>Y1</t>
  </si>
  <si>
    <t>Comment</t>
  </si>
  <si>
    <t>10uF</t>
  </si>
  <si>
    <t>0.1uF</t>
  </si>
  <si>
    <t>4.7uF</t>
  </si>
  <si>
    <t>0.01uF</t>
  </si>
  <si>
    <t>47pF</t>
  </si>
  <si>
    <t>22uF</t>
  </si>
  <si>
    <t>DNP</t>
  </si>
  <si>
    <t>LED_Red</t>
  </si>
  <si>
    <t>B240A-13-F</t>
  </si>
  <si>
    <t>SMAJE12AH</t>
  </si>
  <si>
    <t>1N4148</t>
  </si>
  <si>
    <t>BZT52-B7V5X</t>
  </si>
  <si>
    <t>USB4105-GF-A</t>
  </si>
  <si>
    <t>CCSH-W10R-04TR-BK-A</t>
  </si>
  <si>
    <t>PJ-047A</t>
  </si>
  <si>
    <t>TSW-102-23-S-S</t>
  </si>
  <si>
    <t>S2B-PH-SM4-TB(LF)(SN)</t>
  </si>
  <si>
    <t>2.2uH</t>
  </si>
  <si>
    <t>10uH</t>
  </si>
  <si>
    <t>DMP3056L-7</t>
  </si>
  <si>
    <t>NPN</t>
  </si>
  <si>
    <t>1k</t>
  </si>
  <si>
    <t>2.7k</t>
  </si>
  <si>
    <t>27</t>
  </si>
  <si>
    <t>5.1k</t>
  </si>
  <si>
    <t>200k</t>
  </si>
  <si>
    <t>0</t>
  </si>
  <si>
    <t>10k</t>
  </si>
  <si>
    <t>0.1</t>
  </si>
  <si>
    <t>6.34k</t>
  </si>
  <si>
    <t>680</t>
  </si>
  <si>
    <t>430</t>
  </si>
  <si>
    <t>10.2k</t>
  </si>
  <si>
    <t>51k</t>
  </si>
  <si>
    <t>100</t>
  </si>
  <si>
    <t>30.9k</t>
  </si>
  <si>
    <t>59k</t>
  </si>
  <si>
    <t>510</t>
  </si>
  <si>
    <t>100k</t>
  </si>
  <si>
    <t>113k</t>
  </si>
  <si>
    <t>1.2k</t>
  </si>
  <si>
    <t>SS312SAH4-R</t>
  </si>
  <si>
    <t>SC16IS750IBS,128</t>
  </si>
  <si>
    <t>FT234XD</t>
  </si>
  <si>
    <t>MAX22421</t>
  </si>
  <si>
    <t>LSF0102</t>
  </si>
  <si>
    <t>LT3083</t>
  </si>
  <si>
    <t>ADP2303</t>
  </si>
  <si>
    <t>G3VM-31HR</t>
  </si>
  <si>
    <t>LMR12010</t>
  </si>
  <si>
    <t>AD5245</t>
  </si>
  <si>
    <t>LT1761</t>
  </si>
  <si>
    <t>ADA4661-2</t>
  </si>
  <si>
    <t>MCP47CMB22</t>
  </si>
  <si>
    <t>MCP1501T-20</t>
  </si>
  <si>
    <t>TLV431</t>
  </si>
  <si>
    <t>ADP121AUJZ-3.3-R7</t>
  </si>
  <si>
    <t>MCP6546</t>
  </si>
  <si>
    <t>INA293A</t>
  </si>
  <si>
    <t>MCP3426</t>
  </si>
  <si>
    <t>ASE-14.7456MHZ-LC-T</t>
  </si>
  <si>
    <t>Part Number</t>
  </si>
  <si>
    <t>GRM188C81A106MA73D</t>
  </si>
  <si>
    <t>UMK105B7104KVHF, C0603C104K5RAC3121</t>
  </si>
  <si>
    <t>GRM155C61E475ME15J</t>
  </si>
  <si>
    <t>HMR105B7103MV-F</t>
  </si>
  <si>
    <t>C0402C470K5RACAUTO</t>
  </si>
  <si>
    <t>CL21A226MAYNNNE</t>
  </si>
  <si>
    <t>SM0603HCL</t>
  </si>
  <si>
    <t>1N4148WS-G RVG</t>
  </si>
  <si>
    <t>CIGT201610LH2R2MNE</t>
  </si>
  <si>
    <t>74437368100</t>
  </si>
  <si>
    <t>VLCF4020T-100MR85</t>
  </si>
  <si>
    <t>BCM847BV,115</t>
  </si>
  <si>
    <t>CR0402AFX-1001GLF</t>
  </si>
  <si>
    <t>ERJ-2RKF2701X</t>
  </si>
  <si>
    <t>ERJ-2RKF27R0X</t>
  </si>
  <si>
    <t>CRCW04025K10FKED</t>
  </si>
  <si>
    <t>CR0402-FX-2003GLF</t>
  </si>
  <si>
    <t>CRCW04020000Z0EDC</t>
  </si>
  <si>
    <t>CR0402-FX-1002GLF</t>
  </si>
  <si>
    <t>CRCW06030000Z0EAHP</t>
  </si>
  <si>
    <t>ERJ-3RSFR10V</t>
  </si>
  <si>
    <t>ERJ-U02F6341X</t>
  </si>
  <si>
    <t>CR0402-FX-6800GLF</t>
  </si>
  <si>
    <t>CR0402-FX-4300GLF</t>
  </si>
  <si>
    <t>ERA-2APB1022X</t>
  </si>
  <si>
    <t>ERA-2AEB513X</t>
  </si>
  <si>
    <t>ERJ-2RKF1000X</t>
  </si>
  <si>
    <t>ERJ-2RKF3092X</t>
  </si>
  <si>
    <t>CRCW040259K0FKEDC</t>
  </si>
  <si>
    <t>RC0603FR-07510RL</t>
  </si>
  <si>
    <t>CR0402-FX-1003GLF</t>
  </si>
  <si>
    <t>CRCW0402113KFKED</t>
  </si>
  <si>
    <t>CR0402-FX-1201GLF</t>
  </si>
  <si>
    <t>FT234XD-R</t>
  </si>
  <si>
    <t>MAX22421BASA+</t>
  </si>
  <si>
    <t>LSF0102QDCURQ1</t>
  </si>
  <si>
    <t>LT3083EDF#PBF</t>
  </si>
  <si>
    <t>ADP2303ARDZ</t>
  </si>
  <si>
    <t>LMR12010XMKE/NOPB</t>
  </si>
  <si>
    <t>AD5245BRJZ10-R2</t>
  </si>
  <si>
    <t>LT1761ES5-BYP#TRMPBF</t>
  </si>
  <si>
    <t>ADA4661-2ARMZ-R7</t>
  </si>
  <si>
    <t>MCP47CMB22-E/UN</t>
  </si>
  <si>
    <t>MCP1501T-20E/CHY</t>
  </si>
  <si>
    <t>TLV431CDBZR</t>
  </si>
  <si>
    <t>MCP6546T-E/OT</t>
  </si>
  <si>
    <t>INA293A1QDBVRQ1</t>
  </si>
  <si>
    <t>MCP3426A0-E/MC</t>
  </si>
  <si>
    <t>Manufacturer</t>
  </si>
  <si>
    <t>Murata Electronics</t>
  </si>
  <si>
    <t>Taiyo Yuden, KEMET</t>
  </si>
  <si>
    <t>Taiyo Yuden</t>
  </si>
  <si>
    <t>KEMET</t>
  </si>
  <si>
    <t>Samsung Electro-Mechanics</t>
  </si>
  <si>
    <t>Bivar</t>
  </si>
  <si>
    <t>Diodes Incorporated</t>
  </si>
  <si>
    <t>Eaton - Electronics Division</t>
  </si>
  <si>
    <t>Taiwan Semiconductor</t>
  </si>
  <si>
    <t>Nexperia USA Inc.</t>
  </si>
  <si>
    <t>GCT</t>
  </si>
  <si>
    <t>JST</t>
  </si>
  <si>
    <t>CUI Inc</t>
  </si>
  <si>
    <t>Samtec</t>
  </si>
  <si>
    <t>JST Sales America Inc.</t>
  </si>
  <si>
    <t>Würth Elektronik</t>
  </si>
  <si>
    <t>TDK</t>
  </si>
  <si>
    <t>Nexperia USA</t>
  </si>
  <si>
    <t>Bourns</t>
  </si>
  <si>
    <t>Panasonic</t>
  </si>
  <si>
    <t>Vishay / Dale</t>
  </si>
  <si>
    <t>Panasonic Electronic Components</t>
  </si>
  <si>
    <t>Bourns Inc.</t>
  </si>
  <si>
    <t>YAGEO</t>
  </si>
  <si>
    <t>NKK Switches</t>
  </si>
  <si>
    <t>NXP USA Inc.</t>
  </si>
  <si>
    <t>FTDI</t>
  </si>
  <si>
    <t>Maxim Integrated</t>
  </si>
  <si>
    <t>Texas Instruments</t>
  </si>
  <si>
    <t>Analog Devices Inc.</t>
  </si>
  <si>
    <t>Linear Technology</t>
  </si>
  <si>
    <t>Microchip Technology</t>
  </si>
  <si>
    <t>Analog Devices</t>
  </si>
  <si>
    <t>Abracon</t>
  </si>
  <si>
    <t>Description</t>
  </si>
  <si>
    <t>CAP CER 10UF 10V X6S 0603</t>
  </si>
  <si>
    <t>CAP CER 0.1UF 50V X7R 0402, CAP CER 0.1UF 50V X7R 0603</t>
  </si>
  <si>
    <t>CAP MLCC 4.7UF 25V X5S 0402</t>
  </si>
  <si>
    <t>CAP CER 0.01UF 100V X7R 0402</t>
  </si>
  <si>
    <t>CAP CER 47PF 50V X7R 0402</t>
  </si>
  <si>
    <t>CAP CER 22UF 25V X5R 0805</t>
  </si>
  <si>
    <t>LED HE RD 0603</t>
  </si>
  <si>
    <t>DIODE SCHOTTKY 40V 2A SMA</t>
  </si>
  <si>
    <t>TVS DIODE 12VWM UNI</t>
  </si>
  <si>
    <t>DIODE GEN PURP 75V 150MA SOD323</t>
  </si>
  <si>
    <t>DIODE ZENER 7.5V 590MW SOD123</t>
  </si>
  <si>
    <t>CONN RCP USB2.0 TYP C 24P SMD RA</t>
  </si>
  <si>
    <t>JST 4 PIN SMT CONN</t>
  </si>
  <si>
    <t>CON PWR JCK 2.0 X 6.0MM W/SHLD 2.5A</t>
  </si>
  <si>
    <t>CONN MALE HEADER 2 POS .100" T/H GOLD UNSHROUDED</t>
  </si>
  <si>
    <t>CONN HEADER SMD R/A 2POS 2MM</t>
  </si>
  <si>
    <t>FIXED IND 2.2UH 1.8A 139MOHM SMD</t>
  </si>
  <si>
    <t>FIXED IND 10UH 5.2A 30 MOHM SMD</t>
  </si>
  <si>
    <t>FIXED IND 10UH 850MA 185MOHM SMD</t>
  </si>
  <si>
    <t>MOSFET P-CH 30V 4.3A SOT23</t>
  </si>
  <si>
    <t>TRANS 2NPN 45V 0.1A SOT666</t>
  </si>
  <si>
    <t>RES 1K OHM 1% 1/16W 0402, RES SMD 1K OHM 1% 1/16W 0402</t>
  </si>
  <si>
    <t>RES SMD 2.7K OHM 1% 1/10W 0402</t>
  </si>
  <si>
    <t>RES SMD 27 OHM 1% 1/10W 0402</t>
  </si>
  <si>
    <t>RES SMD 5.1K OHM 1% 1/16W 0402</t>
  </si>
  <si>
    <t>RES SMD 200K OHM 1% 1/16W 0402</t>
  </si>
  <si>
    <t>RES 0 OHM JUMPER 1/16W 0402</t>
  </si>
  <si>
    <t>RES SMD 10K OHM 1% 1/16W 0402</t>
  </si>
  <si>
    <t>RES SMD 0 OHM JUMPER 1/3W 0603</t>
  </si>
  <si>
    <t>RES 0.1 OHM 1% 1/10W 0603</t>
  </si>
  <si>
    <t>RES SMD 6.34K OHM 1% 1/16W 0402</t>
  </si>
  <si>
    <t>RES SMD 680 OHM 1% 1/16W 0402</t>
  </si>
  <si>
    <t>RES SMD 430 OHM 1% 1/16W 0402</t>
  </si>
  <si>
    <t>RES SMD 10.2K OHM 0.1% 1/16W 0402</t>
  </si>
  <si>
    <t>RES SMD 51K OHM 0.1% 1/16W 0402</t>
  </si>
  <si>
    <t>RES SMD 100 OHM 1% 1/16W 0402</t>
  </si>
  <si>
    <t>RES SMD 30.9K OHM 1% 1/16W 0402</t>
  </si>
  <si>
    <t>RES SMD 59K OHM 1% 1/16W 0402</t>
  </si>
  <si>
    <t>RES 510 OHM 1% 1/10W 0603</t>
  </si>
  <si>
    <t>RES SMD 100K OHM 1% 1/16W 0402</t>
  </si>
  <si>
    <t>RES SMD 113K OHM 1% 1/16W 0402</t>
  </si>
  <si>
    <t>RES SMD 1.2K OHM 1% 1/16W 0402</t>
  </si>
  <si>
    <t>SWITCH SLIDE SPDT 0.4VA 28V</t>
  </si>
  <si>
    <t>IC UART I2C/SPI 24-HVQFN</t>
  </si>
  <si>
    <t>IC USB SERIAL BASIC UART 12DFN</t>
  </si>
  <si>
    <t>2-CH 3KVRMS DIGITAL ISOLATOR</t>
  </si>
  <si>
    <t>IC TRNSLTR BIDIRECTIONAL 8VSSOP</t>
  </si>
  <si>
    <t>IC REG BUCK ADJUSTABLE 3A 8SOIC</t>
  </si>
  <si>
    <t>SSR RELAY SPST-NO 4A 0-30V</t>
  </si>
  <si>
    <t>IC REG BUCK ADJ 1A TSOT23-6</t>
  </si>
  <si>
    <t>IC DGTL POT xKOHM 256TAP SOT23-8</t>
  </si>
  <si>
    <t>IC REG LDO ADJ 0.1A TSOT23-5</t>
  </si>
  <si>
    <t>IC CMOS 2 CIRCUIT 8MSOP</t>
  </si>
  <si>
    <t>IC DAC 12BIT DUAL V-OUT 10MSOP</t>
  </si>
  <si>
    <t>IC VREF SERIES 0.1% SOT23-6</t>
  </si>
  <si>
    <t>IC VREF SHUNT ADJ SOT23-3</t>
  </si>
  <si>
    <t>IC REG LINEAR 3.3V 150MA TSOT5</t>
  </si>
  <si>
    <t>IC COMP 1.6V SGL O-D SOT23-5</t>
  </si>
  <si>
    <t>IC CURR SENSE 1 CIRCUIT SOT23-5</t>
  </si>
  <si>
    <t>IC ADC 16BIT SIGMA-DELTA 8DFN</t>
  </si>
  <si>
    <t>XTAL OSC XO 14.7456MHZ CMOS SMD</t>
  </si>
  <si>
    <t>C:\Users\Implacable\Documents\Altium\_Projects\Power Supply\Motherboard\REV A\DSGN\PowerSupply-Motherboard.PrjPcb</t>
  </si>
  <si>
    <t>PowerSupply-Motherboard.PrjPcb</t>
  </si>
  <si>
    <t>None</t>
  </si>
  <si>
    <t>Bill of Materials For Project [PowerSupply-Motherboard.PrjPcb] (No PCB Document Selected)</t>
  </si>
  <si>
    <t>134</t>
  </si>
  <si>
    <t>11/20/2022 2:24:57 PM</t>
  </si>
  <si>
    <t>Bill of Materials</t>
  </si>
  <si>
    <t>BOM_PartType</t>
  </si>
  <si>
    <t>BOM</t>
  </si>
  <si>
    <t>IC REG LINEAR POS ADJ 3A 12DFN</t>
  </si>
  <si>
    <t>Omron Electronics Inc</t>
  </si>
  <si>
    <t>R25</t>
  </si>
  <si>
    <t>UMK105B7104KVHF</t>
  </si>
  <si>
    <t>C35, C37</t>
  </si>
  <si>
    <t>CAP CER 0.1UF 50V X7R 0402</t>
  </si>
  <si>
    <t>CIRCUIT CARD ASSEMBLY, VOLTA MOTHERBOARD</t>
  </si>
  <si>
    <t>Volta Motherboard</t>
  </si>
  <si>
    <t>"Volta Lab Bench Supply"</t>
  </si>
  <si>
    <t>A</t>
  </si>
  <si>
    <t>OSH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</si>
</sst>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 tint="-0.2499465926084170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3" borderId="0" xfId="0" applyFont="1" applyFill="1" applyBorder="1" applyAlignment="1"/>
    <xf numFmtId="0" fontId="5" fillId="3" borderId="0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5" fillId="3" borderId="6" xfId="0" applyFont="1" applyFill="1" applyBorder="1" applyAlignment="1"/>
    <xf numFmtId="0" fontId="4" fillId="3" borderId="7" xfId="0" applyFont="1" applyFill="1" applyBorder="1" applyAlignment="1">
      <alignment horizontal="left"/>
    </xf>
    <xf numFmtId="0" fontId="5" fillId="3" borderId="7" xfId="0" applyFont="1" applyFill="1" applyBorder="1" applyAlignment="1"/>
    <xf numFmtId="0" fontId="8" fillId="2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11" fillId="5" borderId="3" xfId="0" applyFont="1" applyFill="1" applyBorder="1" applyAlignment="1">
      <alignment vertical="center"/>
    </xf>
    <xf numFmtId="0" fontId="12" fillId="6" borderId="5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left"/>
    </xf>
    <xf numFmtId="0" fontId="0" fillId="0" borderId="0" xfId="0" applyBorder="1" applyAlignment="1">
      <alignment vertical="top"/>
    </xf>
    <xf numFmtId="0" fontId="11" fillId="5" borderId="10" xfId="0" applyFont="1" applyFill="1" applyBorder="1" applyAlignment="1">
      <alignment vertical="center"/>
    </xf>
    <xf numFmtId="0" fontId="6" fillId="3" borderId="11" xfId="0" applyFont="1" applyFill="1" applyBorder="1" applyAlignment="1"/>
    <xf numFmtId="0" fontId="5" fillId="3" borderId="0" xfId="0" applyFont="1" applyFill="1" applyBorder="1" applyAlignment="1"/>
    <xf numFmtId="49" fontId="0" fillId="0" borderId="0" xfId="0" applyNumberFormat="1" applyBorder="1" applyAlignment="1">
      <alignment horizontal="left"/>
    </xf>
    <xf numFmtId="0" fontId="4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4" xfId="0" applyFont="1" applyFill="1" applyBorder="1" applyAlignment="1"/>
    <xf numFmtId="0" fontId="6" fillId="3" borderId="9" xfId="0" applyFont="1" applyFill="1" applyBorder="1" applyAlignment="1"/>
    <xf numFmtId="0" fontId="5" fillId="3" borderId="14" xfId="0" applyFont="1" applyFill="1" applyBorder="1" applyAlignment="1"/>
    <xf numFmtId="0" fontId="5" fillId="3" borderId="3" xfId="0" applyFont="1" applyFill="1" applyBorder="1" applyAlignment="1"/>
    <xf numFmtId="164" fontId="5" fillId="3" borderId="3" xfId="0" applyNumberFormat="1" applyFont="1" applyFill="1" applyBorder="1" applyAlignment="1">
      <alignment horizontal="left"/>
    </xf>
    <xf numFmtId="165" fontId="5" fillId="3" borderId="3" xfId="0" applyNumberFormat="1" applyFont="1" applyFill="1" applyBorder="1" applyAlignment="1">
      <alignment horizontal="left"/>
    </xf>
    <xf numFmtId="0" fontId="6" fillId="3" borderId="3" xfId="0" applyFont="1" applyFill="1" applyBorder="1" applyAlignment="1"/>
    <xf numFmtId="0" fontId="6" fillId="3" borderId="10" xfId="0" applyFont="1" applyFill="1" applyBorder="1" applyAlignment="1"/>
    <xf numFmtId="0" fontId="7" fillId="3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3" fillId="5" borderId="16" xfId="0" applyFont="1" applyFill="1" applyBorder="1" applyAlignment="1"/>
    <xf numFmtId="0" fontId="3" fillId="5" borderId="8" xfId="0" applyFont="1" applyFill="1" applyBorder="1" applyAlignment="1"/>
    <xf numFmtId="0" fontId="3" fillId="5" borderId="17" xfId="0" applyFont="1" applyFill="1" applyBorder="1" applyAlignment="1"/>
    <xf numFmtId="0" fontId="12" fillId="6" borderId="12" xfId="0" applyFont="1" applyFill="1" applyBorder="1" applyAlignment="1">
      <alignment horizontal="center" vertical="top" wrapText="1"/>
    </xf>
    <xf numFmtId="0" fontId="12" fillId="6" borderId="5" xfId="0" applyFont="1" applyFill="1" applyBorder="1" applyAlignment="1">
      <alignment horizontal="center" vertical="top" wrapText="1"/>
    </xf>
    <xf numFmtId="0" fontId="13" fillId="5" borderId="23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vertical="top" wrapText="1"/>
    </xf>
    <xf numFmtId="0" fontId="10" fillId="6" borderId="5" xfId="0" applyFont="1" applyFill="1" applyBorder="1" applyAlignment="1">
      <alignment horizontal="left" vertical="top" wrapText="1"/>
    </xf>
    <xf numFmtId="0" fontId="10" fillId="6" borderId="13" xfId="0" applyFont="1" applyFill="1" applyBorder="1" applyAlignment="1">
      <alignment horizontal="left" vertical="top" wrapText="1"/>
    </xf>
    <xf numFmtId="0" fontId="14" fillId="5" borderId="15" xfId="0" applyFont="1" applyFill="1" applyBorder="1" applyAlignment="1"/>
    <xf numFmtId="0" fontId="14" fillId="5" borderId="18" xfId="0" applyFont="1" applyFill="1" applyBorder="1" applyAlignment="1"/>
    <xf numFmtId="0" fontId="14" fillId="5" borderId="4" xfId="0" applyFont="1" applyFill="1" applyBorder="1" applyAlignment="1"/>
    <xf numFmtId="0" fontId="14" fillId="5" borderId="14" xfId="0" applyFont="1" applyFill="1" applyBorder="1" applyAlignment="1"/>
    <xf numFmtId="0" fontId="14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15" fillId="0" borderId="0" xfId="0" applyFont="1"/>
    <xf numFmtId="0" fontId="5" fillId="3" borderId="1" xfId="0" quotePrefix="1" applyFont="1" applyFill="1" applyBorder="1" applyAlignment="1">
      <alignment horizontal="left"/>
    </xf>
    <xf numFmtId="0" fontId="14" fillId="5" borderId="4" xfId="0" quotePrefix="1" applyFont="1" applyFill="1" applyBorder="1" applyAlignment="1"/>
    <xf numFmtId="0" fontId="13" fillId="5" borderId="22" xfId="0" quotePrefix="1" applyFont="1" applyFill="1" applyBorder="1" applyAlignment="1">
      <alignment horizontal="center" vertical="center"/>
    </xf>
    <xf numFmtId="0" fontId="12" fillId="6" borderId="5" xfId="0" quotePrefix="1" applyFont="1" applyFill="1" applyBorder="1" applyAlignment="1">
      <alignment vertical="top" wrapText="1"/>
    </xf>
    <xf numFmtId="0" fontId="12" fillId="6" borderId="5" xfId="0" quotePrefix="1" applyFont="1" applyFill="1" applyBorder="1" applyAlignment="1">
      <alignment horizontal="left" vertical="top" wrapText="1"/>
    </xf>
    <xf numFmtId="0" fontId="13" fillId="5" borderId="25" xfId="0" quotePrefix="1" applyFont="1" applyFill="1" applyBorder="1" applyAlignment="1">
      <alignment horizontal="center" vertical="center"/>
    </xf>
    <xf numFmtId="0" fontId="12" fillId="6" borderId="13" xfId="0" quotePrefix="1" applyFont="1" applyFill="1" applyBorder="1" applyAlignment="1">
      <alignment horizontal="left" vertical="top" wrapText="1"/>
    </xf>
    <xf numFmtId="0" fontId="9" fillId="4" borderId="8" xfId="0" quotePrefix="1" applyFont="1" applyFill="1" applyBorder="1" applyAlignment="1">
      <alignment horizontal="left" vertical="center"/>
    </xf>
    <xf numFmtId="0" fontId="9" fillId="2" borderId="0" xfId="0" quotePrefix="1" applyFont="1" applyFill="1" applyBorder="1" applyAlignment="1">
      <alignment horizontal="left" vertical="center"/>
    </xf>
    <xf numFmtId="0" fontId="9" fillId="4" borderId="0" xfId="0" quotePrefix="1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0" fillId="6" borderId="5" xfId="0" quotePrefix="1" applyFont="1" applyFill="1" applyBorder="1" applyAlignment="1">
      <alignment horizontal="left" vertical="top" wrapText="1"/>
    </xf>
    <xf numFmtId="0" fontId="10" fillId="6" borderId="5" xfId="0" quotePrefix="1" applyFont="1" applyFill="1" applyBorder="1" applyAlignment="1">
      <alignment vertical="top" wrapText="1"/>
    </xf>
    <xf numFmtId="0" fontId="10" fillId="6" borderId="13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75</xdr:row>
      <xdr:rowOff>47625</xdr:rowOff>
    </xdr:from>
    <xdr:to>
      <xdr:col>6</xdr:col>
      <xdr:colOff>19051</xdr:colOff>
      <xdr:row>76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81D220D-AF30-4F1E-92DD-65617422B7E9}"/>
            </a:ext>
          </a:extLst>
        </xdr:cNvPr>
        <xdr:cNvSpPr txBox="1"/>
      </xdr:nvSpPr>
      <xdr:spPr>
        <a:xfrm>
          <a:off x="742951" y="3038475"/>
          <a:ext cx="5905500" cy="2438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Highlight</a:t>
          </a:r>
          <a:r>
            <a:rPr lang="en-US" sz="1100" baseline="0"/>
            <a:t> is YELLOW - </a:t>
          </a:r>
          <a:r>
            <a:rPr lang="en-US" sz="1100"/>
            <a:t>Do Not Populate these items.</a:t>
          </a:r>
        </a:p>
        <a:p>
          <a:endParaRPr lang="en-US" sz="1100"/>
        </a:p>
      </xdr:txBody>
    </xdr:sp>
    <xdr:clientData/>
  </xdr:twoCellAnchor>
  <xdr:twoCellAnchor>
    <xdr:from>
      <xdr:col>2</xdr:col>
      <xdr:colOff>190499</xdr:colOff>
      <xdr:row>77</xdr:row>
      <xdr:rowOff>9525</xdr:rowOff>
    </xdr:from>
    <xdr:to>
      <xdr:col>7</xdr:col>
      <xdr:colOff>200024</xdr:colOff>
      <xdr:row>78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55855F-C6FB-42BE-9556-D26BABB04581}"/>
            </a:ext>
          </a:extLst>
        </xdr:cNvPr>
        <xdr:cNvSpPr txBox="1"/>
      </xdr:nvSpPr>
      <xdr:spPr>
        <a:xfrm>
          <a:off x="733424" y="3324225"/>
          <a:ext cx="74771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Vendors are authorized to substitute Industrial Grade temperature components when Commercial temp grade is not available. 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84"/>
  <sheetViews>
    <sheetView showGridLines="0" tabSelected="1" zoomScaleNormal="100" workbookViewId="0">
      <selection activeCell="B75" sqref="B75:H75"/>
    </sheetView>
  </sheetViews>
  <sheetFormatPr defaultColWidth="9.1796875" defaultRowHeight="12.5" x14ac:dyDescent="0.25"/>
  <cols>
    <col min="1" max="1" width="3.1796875" style="48" customWidth="1"/>
    <col min="2" max="2" width="5" style="1" customWidth="1"/>
    <col min="3" max="3" width="13.1796875" style="1" bestFit="1" customWidth="1"/>
    <col min="4" max="4" width="28.7265625" style="4" customWidth="1"/>
    <col min="5" max="5" width="24.7265625" style="4" customWidth="1"/>
    <col min="6" max="6" width="24.7265625" style="1" customWidth="1"/>
    <col min="7" max="7" width="20.7265625" style="1" customWidth="1"/>
    <col min="8" max="8" width="60" style="1" customWidth="1"/>
    <col min="9" max="9" width="10" style="1" customWidth="1"/>
    <col min="10" max="16384" width="9.1796875" style="1"/>
  </cols>
  <sheetData>
    <row r="1" spans="1:9" ht="13" thickBot="1" x14ac:dyDescent="0.3">
      <c r="A1" s="44"/>
      <c r="B1" s="34"/>
      <c r="C1" s="34"/>
      <c r="D1" s="34"/>
      <c r="E1" s="34"/>
      <c r="F1" s="35"/>
      <c r="G1" s="35"/>
      <c r="H1" s="36"/>
      <c r="I1" s="17"/>
    </row>
    <row r="2" spans="1:9" ht="37.5" customHeight="1" thickBot="1" x14ac:dyDescent="0.3">
      <c r="A2" s="45"/>
      <c r="B2" s="32"/>
      <c r="C2" s="32"/>
      <c r="D2" s="32" t="s">
        <v>20</v>
      </c>
      <c r="E2" s="33"/>
      <c r="F2" s="14" t="s">
        <v>313</v>
      </c>
      <c r="G2" s="14"/>
      <c r="H2" s="18"/>
    </row>
    <row r="3" spans="1:9" ht="23.25" customHeight="1" x14ac:dyDescent="0.3">
      <c r="A3" s="46"/>
      <c r="B3" s="70" t="s">
        <v>21</v>
      </c>
      <c r="C3" s="71"/>
      <c r="D3" s="21" t="s">
        <v>314</v>
      </c>
      <c r="E3" s="6"/>
      <c r="F3" s="16"/>
      <c r="G3" s="5"/>
      <c r="H3" s="22"/>
    </row>
    <row r="4" spans="1:9" ht="17.25" customHeight="1" x14ac:dyDescent="0.3">
      <c r="A4" s="46"/>
      <c r="B4" s="70" t="s">
        <v>14</v>
      </c>
      <c r="C4" s="71"/>
      <c r="D4" s="21" t="s">
        <v>315</v>
      </c>
      <c r="E4" s="6"/>
      <c r="F4" s="7"/>
      <c r="G4" s="8"/>
      <c r="H4" s="23"/>
    </row>
    <row r="5" spans="1:9" ht="17.25" customHeight="1" x14ac:dyDescent="0.3">
      <c r="A5" s="46"/>
      <c r="B5" s="70" t="s">
        <v>22</v>
      </c>
      <c r="C5" s="71"/>
      <c r="D5" s="21" t="s">
        <v>316</v>
      </c>
      <c r="E5" s="6"/>
      <c r="F5" s="9"/>
      <c r="G5" s="10"/>
      <c r="H5" s="23"/>
    </row>
    <row r="6" spans="1:9" ht="13" x14ac:dyDescent="0.3">
      <c r="A6" s="46"/>
      <c r="B6" s="24"/>
      <c r="C6" s="5"/>
      <c r="D6" s="5"/>
      <c r="E6" s="16"/>
      <c r="F6" s="6"/>
      <c r="G6" s="20"/>
      <c r="H6" s="23"/>
    </row>
    <row r="7" spans="1:9" ht="15.75" customHeight="1" x14ac:dyDescent="0.25">
      <c r="A7" s="46"/>
      <c r="B7" s="19"/>
      <c r="C7" s="13"/>
      <c r="D7" s="13" t="s">
        <v>16</v>
      </c>
      <c r="E7" s="51" t="s">
        <v>25</v>
      </c>
      <c r="F7" s="51" t="s">
        <v>26</v>
      </c>
      <c r="G7" s="13"/>
      <c r="H7" s="25"/>
    </row>
    <row r="8" spans="1:9" ht="15.75" customHeight="1" thickBot="1" x14ac:dyDescent="0.3">
      <c r="A8" s="46"/>
      <c r="B8" s="26"/>
      <c r="C8" s="27"/>
      <c r="D8" s="27" t="s">
        <v>15</v>
      </c>
      <c r="E8" s="28">
        <f ca="1">TODAY()</f>
        <v>44885</v>
      </c>
      <c r="F8" s="29">
        <f ca="1">NOW()</f>
        <v>44885.605154861114</v>
      </c>
      <c r="G8" s="30"/>
      <c r="H8" s="31"/>
    </row>
    <row r="9" spans="1:9" s="2" customFormat="1" ht="18" customHeight="1" x14ac:dyDescent="0.25">
      <c r="A9" s="52" t="s">
        <v>24</v>
      </c>
      <c r="B9" s="39" t="s">
        <v>19</v>
      </c>
      <c r="C9" s="40" t="s">
        <v>24</v>
      </c>
      <c r="D9" s="53" t="s">
        <v>27</v>
      </c>
      <c r="E9" s="53" t="s">
        <v>90</v>
      </c>
      <c r="F9" s="53" t="s">
        <v>152</v>
      </c>
      <c r="G9" s="53" t="s">
        <v>201</v>
      </c>
      <c r="H9" s="56" t="s">
        <v>236</v>
      </c>
    </row>
    <row r="10" spans="1:9" s="3" customFormat="1" x14ac:dyDescent="0.25">
      <c r="A10" s="46">
        <v>5</v>
      </c>
      <c r="B10" s="37">
        <f t="shared" ref="B10:B43" si="0">ROW(B10) - ROW($B$9)</f>
        <v>1</v>
      </c>
      <c r="C10" s="38">
        <f>IF(E10="DNP",0,A10)</f>
        <v>5</v>
      </c>
      <c r="D10" s="54" t="s">
        <v>28</v>
      </c>
      <c r="E10" s="54" t="s">
        <v>91</v>
      </c>
      <c r="F10" s="54" t="s">
        <v>153</v>
      </c>
      <c r="G10" s="55" t="s">
        <v>202</v>
      </c>
      <c r="H10" s="57" t="s">
        <v>237</v>
      </c>
    </row>
    <row r="11" spans="1:9" s="3" customFormat="1" ht="20" x14ac:dyDescent="0.25">
      <c r="A11" s="46">
        <v>16</v>
      </c>
      <c r="B11" s="37">
        <f t="shared" si="0"/>
        <v>2</v>
      </c>
      <c r="C11" s="38">
        <f t="shared" ref="C11" si="1">IF(E11="DNP",0,A11)</f>
        <v>16</v>
      </c>
      <c r="D11" s="54" t="s">
        <v>29</v>
      </c>
      <c r="E11" s="54" t="s">
        <v>92</v>
      </c>
      <c r="F11" s="54" t="s">
        <v>154</v>
      </c>
      <c r="G11" s="55" t="s">
        <v>203</v>
      </c>
      <c r="H11" s="57" t="s">
        <v>238</v>
      </c>
    </row>
    <row r="12" spans="1:9" s="3" customFormat="1" x14ac:dyDescent="0.25">
      <c r="A12" s="46">
        <v>7</v>
      </c>
      <c r="B12" s="37">
        <f t="shared" si="0"/>
        <v>3</v>
      </c>
      <c r="C12" s="38">
        <f>IF(E12="DNP",0,A12)</f>
        <v>7</v>
      </c>
      <c r="D12" s="54" t="s">
        <v>30</v>
      </c>
      <c r="E12" s="54" t="s">
        <v>93</v>
      </c>
      <c r="F12" s="54" t="s">
        <v>155</v>
      </c>
      <c r="G12" s="55" t="s">
        <v>202</v>
      </c>
      <c r="H12" s="57" t="s">
        <v>239</v>
      </c>
    </row>
    <row r="13" spans="1:9" s="3" customFormat="1" x14ac:dyDescent="0.25">
      <c r="A13" s="46">
        <v>5</v>
      </c>
      <c r="B13" s="37">
        <f t="shared" si="0"/>
        <v>4</v>
      </c>
      <c r="C13" s="38">
        <f t="shared" ref="C13" si="2">IF(E13="DNP",0,A13)</f>
        <v>5</v>
      </c>
      <c r="D13" s="54" t="s">
        <v>31</v>
      </c>
      <c r="E13" s="54" t="s">
        <v>94</v>
      </c>
      <c r="F13" s="54" t="s">
        <v>156</v>
      </c>
      <c r="G13" s="55" t="s">
        <v>204</v>
      </c>
      <c r="H13" s="57" t="s">
        <v>240</v>
      </c>
    </row>
    <row r="14" spans="1:9" s="3" customFormat="1" x14ac:dyDescent="0.25">
      <c r="A14" s="46">
        <v>2</v>
      </c>
      <c r="B14" s="37">
        <f t="shared" si="0"/>
        <v>5</v>
      </c>
      <c r="C14" s="38">
        <f>IF(E14="DNP",0,A14)</f>
        <v>2</v>
      </c>
      <c r="D14" s="54" t="s">
        <v>32</v>
      </c>
      <c r="E14" s="54" t="s">
        <v>95</v>
      </c>
      <c r="F14" s="54" t="s">
        <v>157</v>
      </c>
      <c r="G14" s="55" t="s">
        <v>205</v>
      </c>
      <c r="H14" s="57" t="s">
        <v>241</v>
      </c>
    </row>
    <row r="15" spans="1:9" s="3" customFormat="1" ht="20" x14ac:dyDescent="0.25">
      <c r="A15" s="46">
        <v>10</v>
      </c>
      <c r="B15" s="37">
        <f t="shared" si="0"/>
        <v>6</v>
      </c>
      <c r="C15" s="38">
        <f t="shared" ref="C15" si="3">IF(E15="DNP",0,A15)</f>
        <v>10</v>
      </c>
      <c r="D15" s="54" t="s">
        <v>33</v>
      </c>
      <c r="E15" s="54" t="s">
        <v>96</v>
      </c>
      <c r="F15" s="54" t="s">
        <v>158</v>
      </c>
      <c r="G15" s="55" t="s">
        <v>206</v>
      </c>
      <c r="H15" s="57" t="s">
        <v>242</v>
      </c>
    </row>
    <row r="16" spans="1:9" s="3" customFormat="1" x14ac:dyDescent="0.25">
      <c r="A16" s="46">
        <v>3</v>
      </c>
      <c r="B16" s="37">
        <f t="shared" si="0"/>
        <v>7</v>
      </c>
      <c r="C16" s="38">
        <f>IF(E16="DNP",0,A16)</f>
        <v>0</v>
      </c>
      <c r="D16" s="76" t="s">
        <v>311</v>
      </c>
      <c r="E16" s="54" t="s">
        <v>97</v>
      </c>
      <c r="F16" s="76" t="s">
        <v>310</v>
      </c>
      <c r="G16" s="75" t="s">
        <v>204</v>
      </c>
      <c r="H16" s="77" t="s">
        <v>312</v>
      </c>
    </row>
    <row r="17" spans="1:8" s="3" customFormat="1" x14ac:dyDescent="0.25">
      <c r="A17" s="46">
        <v>1</v>
      </c>
      <c r="B17" s="37">
        <f t="shared" si="0"/>
        <v>8</v>
      </c>
      <c r="C17" s="38">
        <f t="shared" ref="C17" si="4">IF(E17="DNP",0,A17)</f>
        <v>1</v>
      </c>
      <c r="D17" s="54" t="s">
        <v>34</v>
      </c>
      <c r="E17" s="54" t="s">
        <v>98</v>
      </c>
      <c r="F17" s="54" t="s">
        <v>159</v>
      </c>
      <c r="G17" s="55" t="s">
        <v>207</v>
      </c>
      <c r="H17" s="57" t="s">
        <v>243</v>
      </c>
    </row>
    <row r="18" spans="1:8" s="3" customFormat="1" x14ac:dyDescent="0.25">
      <c r="A18" s="46">
        <v>3</v>
      </c>
      <c r="B18" s="37">
        <f t="shared" si="0"/>
        <v>9</v>
      </c>
      <c r="C18" s="38">
        <f>IF(E18="DNP",0,A18)</f>
        <v>3</v>
      </c>
      <c r="D18" s="54" t="s">
        <v>35</v>
      </c>
      <c r="E18" s="54" t="s">
        <v>99</v>
      </c>
      <c r="F18" s="54" t="s">
        <v>99</v>
      </c>
      <c r="G18" s="55" t="s">
        <v>208</v>
      </c>
      <c r="H18" s="57" t="s">
        <v>244</v>
      </c>
    </row>
    <row r="19" spans="1:8" s="3" customFormat="1" x14ac:dyDescent="0.25">
      <c r="A19" s="46">
        <v>1</v>
      </c>
      <c r="B19" s="37">
        <f t="shared" si="0"/>
        <v>10</v>
      </c>
      <c r="C19" s="38">
        <f t="shared" ref="C19" si="5">IF(E19="DNP",0,A19)</f>
        <v>1</v>
      </c>
      <c r="D19" s="54" t="s">
        <v>36</v>
      </c>
      <c r="E19" s="54" t="s">
        <v>100</v>
      </c>
      <c r="F19" s="54" t="s">
        <v>100</v>
      </c>
      <c r="G19" s="55" t="s">
        <v>209</v>
      </c>
      <c r="H19" s="57" t="s">
        <v>245</v>
      </c>
    </row>
    <row r="20" spans="1:8" s="3" customFormat="1" x14ac:dyDescent="0.25">
      <c r="A20" s="46">
        <v>1</v>
      </c>
      <c r="B20" s="37">
        <f t="shared" si="0"/>
        <v>11</v>
      </c>
      <c r="C20" s="38">
        <f>IF(E20="DNP",0,A20)</f>
        <v>1</v>
      </c>
      <c r="D20" s="54" t="s">
        <v>37</v>
      </c>
      <c r="E20" s="54" t="s">
        <v>101</v>
      </c>
      <c r="F20" s="54" t="s">
        <v>160</v>
      </c>
      <c r="G20" s="55" t="s">
        <v>210</v>
      </c>
      <c r="H20" s="57" t="s">
        <v>246</v>
      </c>
    </row>
    <row r="21" spans="1:8" s="3" customFormat="1" x14ac:dyDescent="0.25">
      <c r="A21" s="46">
        <v>1</v>
      </c>
      <c r="B21" s="37">
        <f t="shared" si="0"/>
        <v>12</v>
      </c>
      <c r="C21" s="38">
        <f t="shared" ref="C21" si="6">IF(E21="DNP",0,A21)</f>
        <v>1</v>
      </c>
      <c r="D21" s="54" t="s">
        <v>38</v>
      </c>
      <c r="E21" s="54" t="s">
        <v>102</v>
      </c>
      <c r="F21" s="54" t="s">
        <v>102</v>
      </c>
      <c r="G21" s="55" t="s">
        <v>211</v>
      </c>
      <c r="H21" s="57" t="s">
        <v>247</v>
      </c>
    </row>
    <row r="22" spans="1:8" s="3" customFormat="1" x14ac:dyDescent="0.25">
      <c r="A22" s="46">
        <v>1</v>
      </c>
      <c r="B22" s="37">
        <f t="shared" si="0"/>
        <v>13</v>
      </c>
      <c r="C22" s="38">
        <f>IF(E22="DNP",0,A22)</f>
        <v>1</v>
      </c>
      <c r="D22" s="54" t="s">
        <v>39</v>
      </c>
      <c r="E22" s="54" t="s">
        <v>103</v>
      </c>
      <c r="F22" s="54" t="s">
        <v>103</v>
      </c>
      <c r="G22" s="55" t="s">
        <v>212</v>
      </c>
      <c r="H22" s="57" t="s">
        <v>248</v>
      </c>
    </row>
    <row r="23" spans="1:8" s="3" customFormat="1" x14ac:dyDescent="0.25">
      <c r="A23" s="46">
        <v>2</v>
      </c>
      <c r="B23" s="37">
        <f t="shared" si="0"/>
        <v>14</v>
      </c>
      <c r="C23" s="38">
        <f t="shared" ref="C23" si="7">IF(E23="DNP",0,A23)</f>
        <v>2</v>
      </c>
      <c r="D23" s="54" t="s">
        <v>40</v>
      </c>
      <c r="E23" s="54" t="s">
        <v>104</v>
      </c>
      <c r="F23" s="54" t="s">
        <v>104</v>
      </c>
      <c r="G23" s="55" t="s">
        <v>213</v>
      </c>
      <c r="H23" s="57" t="s">
        <v>249</v>
      </c>
    </row>
    <row r="24" spans="1:8" s="3" customFormat="1" x14ac:dyDescent="0.25">
      <c r="A24" s="46">
        <v>1</v>
      </c>
      <c r="B24" s="37">
        <f t="shared" si="0"/>
        <v>15</v>
      </c>
      <c r="C24" s="38">
        <f>IF(E24="DNP",0,A24)</f>
        <v>1</v>
      </c>
      <c r="D24" s="54" t="s">
        <v>41</v>
      </c>
      <c r="E24" s="54" t="s">
        <v>105</v>
      </c>
      <c r="F24" s="54" t="s">
        <v>105</v>
      </c>
      <c r="G24" s="55" t="s">
        <v>214</v>
      </c>
      <c r="H24" s="57" t="s">
        <v>250</v>
      </c>
    </row>
    <row r="25" spans="1:8" s="3" customFormat="1" x14ac:dyDescent="0.25">
      <c r="A25" s="46">
        <v>1</v>
      </c>
      <c r="B25" s="37">
        <f t="shared" si="0"/>
        <v>16</v>
      </c>
      <c r="C25" s="38">
        <f t="shared" ref="C25" si="8">IF(E25="DNP",0,A25)</f>
        <v>1</v>
      </c>
      <c r="D25" s="54" t="s">
        <v>42</v>
      </c>
      <c r="E25" s="54" t="s">
        <v>106</v>
      </c>
      <c r="F25" s="54" t="s">
        <v>106</v>
      </c>
      <c r="G25" s="55" t="s">
        <v>215</v>
      </c>
      <c r="H25" s="57" t="s">
        <v>251</v>
      </c>
    </row>
    <row r="26" spans="1:8" s="3" customFormat="1" x14ac:dyDescent="0.25">
      <c r="A26" s="46">
        <v>1</v>
      </c>
      <c r="B26" s="37">
        <f t="shared" si="0"/>
        <v>17</v>
      </c>
      <c r="C26" s="38">
        <f>IF(E26="DNP",0,A26)</f>
        <v>1</v>
      </c>
      <c r="D26" s="54" t="s">
        <v>43</v>
      </c>
      <c r="E26" s="54" t="s">
        <v>107</v>
      </c>
      <c r="F26" s="54" t="s">
        <v>107</v>
      </c>
      <c r="G26" s="55" t="s">
        <v>216</v>
      </c>
      <c r="H26" s="57" t="s">
        <v>252</v>
      </c>
    </row>
    <row r="27" spans="1:8" s="3" customFormat="1" x14ac:dyDescent="0.25">
      <c r="A27" s="46">
        <v>2</v>
      </c>
      <c r="B27" s="37">
        <f t="shared" si="0"/>
        <v>18</v>
      </c>
      <c r="C27" s="38">
        <f t="shared" ref="C27" si="9">IF(E27="DNP",0,A27)</f>
        <v>2</v>
      </c>
      <c r="D27" s="54" t="s">
        <v>44</v>
      </c>
      <c r="E27" s="54" t="s">
        <v>108</v>
      </c>
      <c r="F27" s="54" t="s">
        <v>161</v>
      </c>
      <c r="G27" s="55" t="s">
        <v>206</v>
      </c>
      <c r="H27" s="57" t="s">
        <v>253</v>
      </c>
    </row>
    <row r="28" spans="1:8" s="3" customFormat="1" x14ac:dyDescent="0.25">
      <c r="A28" s="46">
        <v>1</v>
      </c>
      <c r="B28" s="37">
        <f t="shared" si="0"/>
        <v>19</v>
      </c>
      <c r="C28" s="38">
        <f>IF(E28="DNP",0,A28)</f>
        <v>1</v>
      </c>
      <c r="D28" s="54" t="s">
        <v>45</v>
      </c>
      <c r="E28" s="54" t="s">
        <v>109</v>
      </c>
      <c r="F28" s="54" t="s">
        <v>162</v>
      </c>
      <c r="G28" s="55" t="s">
        <v>217</v>
      </c>
      <c r="H28" s="57" t="s">
        <v>254</v>
      </c>
    </row>
    <row r="29" spans="1:8" s="3" customFormat="1" x14ac:dyDescent="0.25">
      <c r="A29" s="46">
        <v>1</v>
      </c>
      <c r="B29" s="37">
        <f t="shared" si="0"/>
        <v>20</v>
      </c>
      <c r="C29" s="38">
        <f t="shared" ref="C29" si="10">IF(E29="DNP",0,A29)</f>
        <v>1</v>
      </c>
      <c r="D29" s="54" t="s">
        <v>46</v>
      </c>
      <c r="E29" s="54" t="s">
        <v>109</v>
      </c>
      <c r="F29" s="54" t="s">
        <v>163</v>
      </c>
      <c r="G29" s="55" t="s">
        <v>218</v>
      </c>
      <c r="H29" s="57" t="s">
        <v>255</v>
      </c>
    </row>
    <row r="30" spans="1:8" s="3" customFormat="1" x14ac:dyDescent="0.25">
      <c r="A30" s="46">
        <v>1</v>
      </c>
      <c r="B30" s="37">
        <f t="shared" si="0"/>
        <v>21</v>
      </c>
      <c r="C30" s="38">
        <f>IF(E30="DNP",0,A30)</f>
        <v>1</v>
      </c>
      <c r="D30" s="54" t="s">
        <v>47</v>
      </c>
      <c r="E30" s="54" t="s">
        <v>110</v>
      </c>
      <c r="F30" s="54" t="s">
        <v>110</v>
      </c>
      <c r="G30" s="55" t="s">
        <v>208</v>
      </c>
      <c r="H30" s="57" t="s">
        <v>256</v>
      </c>
    </row>
    <row r="31" spans="1:8" s="3" customFormat="1" x14ac:dyDescent="0.25">
      <c r="A31" s="46">
        <v>1</v>
      </c>
      <c r="B31" s="37">
        <f t="shared" si="0"/>
        <v>22</v>
      </c>
      <c r="C31" s="38">
        <f t="shared" ref="C31" si="11">IF(E31="DNP",0,A31)</f>
        <v>1</v>
      </c>
      <c r="D31" s="54" t="s">
        <v>48</v>
      </c>
      <c r="E31" s="54" t="s">
        <v>111</v>
      </c>
      <c r="F31" s="54" t="s">
        <v>164</v>
      </c>
      <c r="G31" s="55" t="s">
        <v>219</v>
      </c>
      <c r="H31" s="57" t="s">
        <v>257</v>
      </c>
    </row>
    <row r="32" spans="1:8" s="3" customFormat="1" x14ac:dyDescent="0.25">
      <c r="A32" s="46">
        <v>6</v>
      </c>
      <c r="B32" s="37">
        <f t="shared" si="0"/>
        <v>23</v>
      </c>
      <c r="C32" s="38">
        <f>IF(E32="DNP",0,A32)</f>
        <v>6</v>
      </c>
      <c r="D32" s="54" t="s">
        <v>49</v>
      </c>
      <c r="E32" s="54" t="s">
        <v>112</v>
      </c>
      <c r="F32" s="54" t="s">
        <v>165</v>
      </c>
      <c r="G32" s="55" t="s">
        <v>220</v>
      </c>
      <c r="H32" s="57" t="s">
        <v>258</v>
      </c>
    </row>
    <row r="33" spans="1:8" s="3" customFormat="1" x14ac:dyDescent="0.25">
      <c r="A33" s="46">
        <v>4</v>
      </c>
      <c r="B33" s="37">
        <f t="shared" si="0"/>
        <v>24</v>
      </c>
      <c r="C33" s="38">
        <f t="shared" ref="C33" si="12">IF(E33="DNP",0,A33)</f>
        <v>4</v>
      </c>
      <c r="D33" s="54" t="s">
        <v>50</v>
      </c>
      <c r="E33" s="54" t="s">
        <v>113</v>
      </c>
      <c r="F33" s="54" t="s">
        <v>166</v>
      </c>
      <c r="G33" s="55" t="s">
        <v>221</v>
      </c>
      <c r="H33" s="57" t="s">
        <v>259</v>
      </c>
    </row>
    <row r="34" spans="1:8" s="3" customFormat="1" x14ac:dyDescent="0.25">
      <c r="A34" s="46">
        <v>2</v>
      </c>
      <c r="B34" s="37">
        <f t="shared" si="0"/>
        <v>25</v>
      </c>
      <c r="C34" s="38">
        <f>IF(E34="DNP",0,A34)</f>
        <v>2</v>
      </c>
      <c r="D34" s="54" t="s">
        <v>51</v>
      </c>
      <c r="E34" s="54" t="s">
        <v>114</v>
      </c>
      <c r="F34" s="54" t="s">
        <v>167</v>
      </c>
      <c r="G34" s="55" t="s">
        <v>221</v>
      </c>
      <c r="H34" s="57" t="s">
        <v>260</v>
      </c>
    </row>
    <row r="35" spans="1:8" s="3" customFormat="1" x14ac:dyDescent="0.25">
      <c r="A35" s="46">
        <v>2</v>
      </c>
      <c r="B35" s="37">
        <f t="shared" si="0"/>
        <v>26</v>
      </c>
      <c r="C35" s="38">
        <f t="shared" ref="C35" si="13">IF(E35="DNP",0,A35)</f>
        <v>2</v>
      </c>
      <c r="D35" s="54" t="s">
        <v>52</v>
      </c>
      <c r="E35" s="54" t="s">
        <v>115</v>
      </c>
      <c r="F35" s="54" t="s">
        <v>168</v>
      </c>
      <c r="G35" s="55" t="s">
        <v>222</v>
      </c>
      <c r="H35" s="57" t="s">
        <v>261</v>
      </c>
    </row>
    <row r="36" spans="1:8" s="3" customFormat="1" x14ac:dyDescent="0.25">
      <c r="A36" s="46">
        <v>2</v>
      </c>
      <c r="B36" s="37">
        <f t="shared" si="0"/>
        <v>27</v>
      </c>
      <c r="C36" s="38">
        <f>IF(E36="DNP",0,A36)</f>
        <v>2</v>
      </c>
      <c r="D36" s="54" t="s">
        <v>53</v>
      </c>
      <c r="E36" s="54" t="s">
        <v>116</v>
      </c>
      <c r="F36" s="54" t="s">
        <v>169</v>
      </c>
      <c r="G36" s="55" t="s">
        <v>220</v>
      </c>
      <c r="H36" s="57" t="s">
        <v>262</v>
      </c>
    </row>
    <row r="37" spans="1:8" s="3" customFormat="1" x14ac:dyDescent="0.25">
      <c r="A37" s="46">
        <v>4</v>
      </c>
      <c r="B37" s="37">
        <f t="shared" si="0"/>
        <v>28</v>
      </c>
      <c r="C37" s="38">
        <f t="shared" ref="C37" si="14">IF(E37="DNP",0,A37)</f>
        <v>4</v>
      </c>
      <c r="D37" s="54" t="s">
        <v>54</v>
      </c>
      <c r="E37" s="54" t="s">
        <v>117</v>
      </c>
      <c r="F37" s="54" t="s">
        <v>170</v>
      </c>
      <c r="G37" s="55" t="s">
        <v>222</v>
      </c>
      <c r="H37" s="57" t="s">
        <v>263</v>
      </c>
    </row>
    <row r="38" spans="1:8" s="3" customFormat="1" ht="20" x14ac:dyDescent="0.25">
      <c r="A38" s="46">
        <v>11</v>
      </c>
      <c r="B38" s="37">
        <f t="shared" si="0"/>
        <v>29</v>
      </c>
      <c r="C38" s="38">
        <f>IF(E38="DNP",0,A38)</f>
        <v>11</v>
      </c>
      <c r="D38" s="54" t="s">
        <v>55</v>
      </c>
      <c r="E38" s="54" t="s">
        <v>118</v>
      </c>
      <c r="F38" s="54" t="s">
        <v>171</v>
      </c>
      <c r="G38" s="55" t="s">
        <v>220</v>
      </c>
      <c r="H38" s="57" t="s">
        <v>264</v>
      </c>
    </row>
    <row r="39" spans="1:8" s="3" customFormat="1" x14ac:dyDescent="0.25">
      <c r="A39" s="46">
        <v>2</v>
      </c>
      <c r="B39" s="37">
        <f t="shared" si="0"/>
        <v>30</v>
      </c>
      <c r="C39" s="38">
        <f t="shared" ref="C39" si="15">IF(E39="DNP",0,A39)</f>
        <v>0</v>
      </c>
      <c r="D39" s="54" t="s">
        <v>56</v>
      </c>
      <c r="E39" s="54" t="s">
        <v>97</v>
      </c>
      <c r="F39" s="54" t="s">
        <v>172</v>
      </c>
      <c r="G39" s="55" t="s">
        <v>222</v>
      </c>
      <c r="H39" s="57" t="s">
        <v>265</v>
      </c>
    </row>
    <row r="40" spans="1:8" s="3" customFormat="1" ht="20" x14ac:dyDescent="0.25">
      <c r="A40" s="46">
        <v>1</v>
      </c>
      <c r="B40" s="37">
        <f t="shared" si="0"/>
        <v>31</v>
      </c>
      <c r="C40" s="38">
        <f>IF(E40="DNP",0,A40)</f>
        <v>1</v>
      </c>
      <c r="D40" s="54" t="s">
        <v>57</v>
      </c>
      <c r="E40" s="54" t="s">
        <v>119</v>
      </c>
      <c r="F40" s="54" t="s">
        <v>173</v>
      </c>
      <c r="G40" s="55" t="s">
        <v>223</v>
      </c>
      <c r="H40" s="57" t="s">
        <v>266</v>
      </c>
    </row>
    <row r="41" spans="1:8" s="3" customFormat="1" x14ac:dyDescent="0.25">
      <c r="A41" s="46">
        <v>1</v>
      </c>
      <c r="B41" s="37">
        <f t="shared" si="0"/>
        <v>32</v>
      </c>
      <c r="C41" s="38">
        <f t="shared" ref="C41" si="16">IF(E41="DNP",0,A41)</f>
        <v>1</v>
      </c>
      <c r="D41" s="54" t="s">
        <v>58</v>
      </c>
      <c r="E41" s="54" t="s">
        <v>120</v>
      </c>
      <c r="F41" s="54" t="s">
        <v>174</v>
      </c>
      <c r="G41" s="55" t="s">
        <v>221</v>
      </c>
      <c r="H41" s="57" t="s">
        <v>267</v>
      </c>
    </row>
    <row r="42" spans="1:8" s="3" customFormat="1" x14ac:dyDescent="0.25">
      <c r="A42" s="46">
        <v>1</v>
      </c>
      <c r="B42" s="37">
        <f t="shared" ref="B42:B74" si="17">ROW(B42) - ROW($B$9)</f>
        <v>33</v>
      </c>
      <c r="C42" s="38">
        <f>IF(E42="DNP",0,A42)</f>
        <v>1</v>
      </c>
      <c r="D42" s="54" t="s">
        <v>59</v>
      </c>
      <c r="E42" s="54" t="s">
        <v>121</v>
      </c>
      <c r="F42" s="54" t="s">
        <v>175</v>
      </c>
      <c r="G42" s="55" t="s">
        <v>220</v>
      </c>
      <c r="H42" s="57" t="s">
        <v>268</v>
      </c>
    </row>
    <row r="43" spans="1:8" s="3" customFormat="1" x14ac:dyDescent="0.25">
      <c r="A43" s="46"/>
      <c r="B43" s="37">
        <f t="shared" si="0"/>
        <v>34</v>
      </c>
      <c r="C43" s="38">
        <f t="shared" ref="C43" si="18">IF(E43="DNP",0,A43)</f>
        <v>0</v>
      </c>
      <c r="D43" s="76" t="s">
        <v>309</v>
      </c>
      <c r="E43" s="54" t="s">
        <v>97</v>
      </c>
      <c r="F43" s="76" t="s">
        <v>170</v>
      </c>
      <c r="G43" s="55" t="s">
        <v>222</v>
      </c>
      <c r="H43" s="77" t="s">
        <v>263</v>
      </c>
    </row>
    <row r="44" spans="1:8" s="3" customFormat="1" x14ac:dyDescent="0.25">
      <c r="A44" s="46">
        <v>1</v>
      </c>
      <c r="B44" s="37">
        <f t="shared" si="17"/>
        <v>35</v>
      </c>
      <c r="C44" s="38">
        <f t="shared" ref="C44" si="19">IF(E44="DNP",0,A44)</f>
        <v>1</v>
      </c>
      <c r="D44" s="54" t="s">
        <v>60</v>
      </c>
      <c r="E44" s="54" t="s">
        <v>122</v>
      </c>
      <c r="F44" s="54" t="s">
        <v>176</v>
      </c>
      <c r="G44" s="55" t="s">
        <v>224</v>
      </c>
      <c r="H44" s="57" t="s">
        <v>269</v>
      </c>
    </row>
    <row r="45" spans="1:8" s="3" customFormat="1" x14ac:dyDescent="0.25">
      <c r="A45" s="46">
        <v>1</v>
      </c>
      <c r="B45" s="37">
        <f t="shared" si="17"/>
        <v>36</v>
      </c>
      <c r="C45" s="38">
        <f>IF(E45="DNP",0,A45)</f>
        <v>1</v>
      </c>
      <c r="D45" s="54" t="s">
        <v>61</v>
      </c>
      <c r="E45" s="54" t="s">
        <v>123</v>
      </c>
      <c r="F45" s="54" t="s">
        <v>177</v>
      </c>
      <c r="G45" s="55" t="s">
        <v>221</v>
      </c>
      <c r="H45" s="57" t="s">
        <v>270</v>
      </c>
    </row>
    <row r="46" spans="1:8" s="3" customFormat="1" x14ac:dyDescent="0.25">
      <c r="A46" s="46">
        <v>1</v>
      </c>
      <c r="B46" s="37">
        <f t="shared" si="17"/>
        <v>37</v>
      </c>
      <c r="C46" s="38">
        <f t="shared" ref="C46" si="20">IF(E46="DNP",0,A46)</f>
        <v>1</v>
      </c>
      <c r="D46" s="54" t="s">
        <v>62</v>
      </c>
      <c r="E46" s="54" t="s">
        <v>124</v>
      </c>
      <c r="F46" s="54" t="s">
        <v>178</v>
      </c>
      <c r="G46" s="55" t="s">
        <v>221</v>
      </c>
      <c r="H46" s="57" t="s">
        <v>271</v>
      </c>
    </row>
    <row r="47" spans="1:8" s="3" customFormat="1" x14ac:dyDescent="0.25">
      <c r="A47" s="46">
        <v>1</v>
      </c>
      <c r="B47" s="37">
        <f t="shared" si="17"/>
        <v>38</v>
      </c>
      <c r="C47" s="38">
        <f>IF(E47="DNP",0,A47)</f>
        <v>1</v>
      </c>
      <c r="D47" s="54" t="s">
        <v>63</v>
      </c>
      <c r="E47" s="54" t="s">
        <v>125</v>
      </c>
      <c r="F47" s="54" t="s">
        <v>179</v>
      </c>
      <c r="G47" s="55" t="s">
        <v>221</v>
      </c>
      <c r="H47" s="57" t="s">
        <v>272</v>
      </c>
    </row>
    <row r="48" spans="1:8" s="3" customFormat="1" x14ac:dyDescent="0.25">
      <c r="A48" s="46">
        <v>1</v>
      </c>
      <c r="B48" s="37">
        <f t="shared" si="17"/>
        <v>39</v>
      </c>
      <c r="C48" s="38">
        <f t="shared" ref="C48" si="21">IF(E48="DNP",0,A48)</f>
        <v>1</v>
      </c>
      <c r="D48" s="54" t="s">
        <v>64</v>
      </c>
      <c r="E48" s="54" t="s">
        <v>126</v>
      </c>
      <c r="F48" s="54" t="s">
        <v>180</v>
      </c>
      <c r="G48" s="55" t="s">
        <v>221</v>
      </c>
      <c r="H48" s="57" t="s">
        <v>273</v>
      </c>
    </row>
    <row r="49" spans="1:8" s="3" customFormat="1" x14ac:dyDescent="0.25">
      <c r="A49" s="46">
        <v>1</v>
      </c>
      <c r="B49" s="37">
        <f t="shared" si="17"/>
        <v>40</v>
      </c>
      <c r="C49" s="38">
        <f>IF(E49="DNP",0,A49)</f>
        <v>1</v>
      </c>
      <c r="D49" s="54" t="s">
        <v>65</v>
      </c>
      <c r="E49" s="54" t="s">
        <v>127</v>
      </c>
      <c r="F49" s="54" t="s">
        <v>181</v>
      </c>
      <c r="G49" s="55" t="s">
        <v>222</v>
      </c>
      <c r="H49" s="57" t="s">
        <v>274</v>
      </c>
    </row>
    <row r="50" spans="1:8" s="3" customFormat="1" x14ac:dyDescent="0.25">
      <c r="A50" s="46">
        <v>1</v>
      </c>
      <c r="B50" s="37">
        <f t="shared" si="17"/>
        <v>41</v>
      </c>
      <c r="C50" s="38">
        <f t="shared" ref="C50" si="22">IF(E50="DNP",0,A50)</f>
        <v>1</v>
      </c>
      <c r="D50" s="54" t="s">
        <v>66</v>
      </c>
      <c r="E50" s="54" t="s">
        <v>128</v>
      </c>
      <c r="F50" s="54" t="s">
        <v>182</v>
      </c>
      <c r="G50" s="55" t="s">
        <v>225</v>
      </c>
      <c r="H50" s="57" t="s">
        <v>275</v>
      </c>
    </row>
    <row r="51" spans="1:8" s="3" customFormat="1" x14ac:dyDescent="0.25">
      <c r="A51" s="46">
        <v>1</v>
      </c>
      <c r="B51" s="37">
        <f t="shared" si="17"/>
        <v>42</v>
      </c>
      <c r="C51" s="38">
        <f>IF(E51="DNP",0,A51)</f>
        <v>1</v>
      </c>
      <c r="D51" s="54" t="s">
        <v>67</v>
      </c>
      <c r="E51" s="54" t="s">
        <v>129</v>
      </c>
      <c r="F51" s="54" t="s">
        <v>183</v>
      </c>
      <c r="G51" s="55" t="s">
        <v>220</v>
      </c>
      <c r="H51" s="57" t="s">
        <v>276</v>
      </c>
    </row>
    <row r="52" spans="1:8" s="3" customFormat="1" x14ac:dyDescent="0.25">
      <c r="A52" s="46">
        <v>1</v>
      </c>
      <c r="B52" s="37">
        <f t="shared" si="17"/>
        <v>43</v>
      </c>
      <c r="C52" s="38">
        <f t="shared" ref="C52" si="23">IF(E52="DNP",0,A52)</f>
        <v>1</v>
      </c>
      <c r="D52" s="54" t="s">
        <v>68</v>
      </c>
      <c r="E52" s="54" t="s">
        <v>130</v>
      </c>
      <c r="F52" s="54" t="s">
        <v>184</v>
      </c>
      <c r="G52" s="55" t="s">
        <v>222</v>
      </c>
      <c r="H52" s="57" t="s">
        <v>277</v>
      </c>
    </row>
    <row r="53" spans="1:8" s="3" customFormat="1" x14ac:dyDescent="0.25">
      <c r="A53" s="46">
        <v>1</v>
      </c>
      <c r="B53" s="37">
        <f t="shared" si="17"/>
        <v>44</v>
      </c>
      <c r="C53" s="38">
        <f>IF(E53="DNP",0,A53)</f>
        <v>1</v>
      </c>
      <c r="D53" s="54" t="s">
        <v>69</v>
      </c>
      <c r="E53" s="54" t="s">
        <v>131</v>
      </c>
      <c r="F53" s="54" t="s">
        <v>185</v>
      </c>
      <c r="G53" s="55" t="s">
        <v>220</v>
      </c>
      <c r="H53" s="57" t="s">
        <v>278</v>
      </c>
    </row>
    <row r="54" spans="1:8" s="3" customFormat="1" x14ac:dyDescent="0.25">
      <c r="A54" s="46">
        <v>1</v>
      </c>
      <c r="B54" s="37">
        <f t="shared" si="17"/>
        <v>45</v>
      </c>
      <c r="C54" s="38">
        <f t="shared" ref="C54" si="24">IF(E54="DNP",0,A54)</f>
        <v>1</v>
      </c>
      <c r="D54" s="54" t="s">
        <v>70</v>
      </c>
      <c r="E54" s="54" t="s">
        <v>132</v>
      </c>
      <c r="F54" s="54" t="s">
        <v>132</v>
      </c>
      <c r="G54" s="55" t="s">
        <v>226</v>
      </c>
      <c r="H54" s="57" t="s">
        <v>279</v>
      </c>
    </row>
    <row r="55" spans="1:8" s="3" customFormat="1" x14ac:dyDescent="0.25">
      <c r="A55" s="46">
        <v>1</v>
      </c>
      <c r="B55" s="37">
        <f t="shared" si="17"/>
        <v>46</v>
      </c>
      <c r="C55" s="38">
        <f>IF(E55="DNP",0,A55)</f>
        <v>1</v>
      </c>
      <c r="D55" s="54" t="s">
        <v>71</v>
      </c>
      <c r="E55" s="54" t="s">
        <v>133</v>
      </c>
      <c r="F55" s="54" t="s">
        <v>133</v>
      </c>
      <c r="G55" s="55" t="s">
        <v>227</v>
      </c>
      <c r="H55" s="57" t="s">
        <v>280</v>
      </c>
    </row>
    <row r="56" spans="1:8" s="3" customFormat="1" x14ac:dyDescent="0.25">
      <c r="A56" s="46">
        <v>1</v>
      </c>
      <c r="B56" s="37">
        <f t="shared" si="17"/>
        <v>47</v>
      </c>
      <c r="C56" s="38">
        <f t="shared" ref="C56" si="25">IF(E56="DNP",0,A56)</f>
        <v>1</v>
      </c>
      <c r="D56" s="54" t="s">
        <v>72</v>
      </c>
      <c r="E56" s="54" t="s">
        <v>134</v>
      </c>
      <c r="F56" s="54" t="s">
        <v>186</v>
      </c>
      <c r="G56" s="55" t="s">
        <v>228</v>
      </c>
      <c r="H56" s="57" t="s">
        <v>281</v>
      </c>
    </row>
    <row r="57" spans="1:8" s="3" customFormat="1" x14ac:dyDescent="0.25">
      <c r="A57" s="46">
        <v>1</v>
      </c>
      <c r="B57" s="37">
        <f t="shared" si="17"/>
        <v>48</v>
      </c>
      <c r="C57" s="38">
        <f>IF(E57="DNP",0,A57)</f>
        <v>1</v>
      </c>
      <c r="D57" s="54" t="s">
        <v>73</v>
      </c>
      <c r="E57" s="54" t="s">
        <v>135</v>
      </c>
      <c r="F57" s="54" t="s">
        <v>187</v>
      </c>
      <c r="G57" s="55" t="s">
        <v>229</v>
      </c>
      <c r="H57" s="57" t="s">
        <v>282</v>
      </c>
    </row>
    <row r="58" spans="1:8" s="3" customFormat="1" x14ac:dyDescent="0.25">
      <c r="A58" s="46">
        <v>1</v>
      </c>
      <c r="B58" s="37">
        <f t="shared" si="17"/>
        <v>49</v>
      </c>
      <c r="C58" s="38">
        <f t="shared" ref="C58" si="26">IF(E58="DNP",0,A58)</f>
        <v>1</v>
      </c>
      <c r="D58" s="54" t="s">
        <v>74</v>
      </c>
      <c r="E58" s="54" t="s">
        <v>136</v>
      </c>
      <c r="F58" s="54" t="s">
        <v>188</v>
      </c>
      <c r="G58" s="55" t="s">
        <v>230</v>
      </c>
      <c r="H58" s="57" t="s">
        <v>283</v>
      </c>
    </row>
    <row r="59" spans="1:8" s="3" customFormat="1" x14ac:dyDescent="0.25">
      <c r="A59" s="46">
        <v>1</v>
      </c>
      <c r="B59" s="37">
        <f t="shared" si="17"/>
        <v>50</v>
      </c>
      <c r="C59" s="38">
        <f>IF(E59="DNP",0,A59)</f>
        <v>1</v>
      </c>
      <c r="D59" s="54" t="s">
        <v>75</v>
      </c>
      <c r="E59" s="54" t="s">
        <v>137</v>
      </c>
      <c r="F59" s="54" t="s">
        <v>189</v>
      </c>
      <c r="G59" s="55" t="s">
        <v>231</v>
      </c>
      <c r="H59" s="57" t="s">
        <v>307</v>
      </c>
    </row>
    <row r="60" spans="1:8" s="3" customFormat="1" x14ac:dyDescent="0.25">
      <c r="A60" s="46">
        <v>1</v>
      </c>
      <c r="B60" s="37">
        <f t="shared" si="17"/>
        <v>51</v>
      </c>
      <c r="C60" s="38">
        <f t="shared" ref="C60" si="27">IF(E60="DNP",0,A60)</f>
        <v>1</v>
      </c>
      <c r="D60" s="54" t="s">
        <v>76</v>
      </c>
      <c r="E60" s="54" t="s">
        <v>138</v>
      </c>
      <c r="F60" s="54" t="s">
        <v>190</v>
      </c>
      <c r="G60" s="55" t="s">
        <v>231</v>
      </c>
      <c r="H60" s="57" t="s">
        <v>284</v>
      </c>
    </row>
    <row r="61" spans="1:8" s="3" customFormat="1" x14ac:dyDescent="0.25">
      <c r="A61" s="46">
        <v>1</v>
      </c>
      <c r="B61" s="37">
        <f t="shared" si="17"/>
        <v>52</v>
      </c>
      <c r="C61" s="38">
        <f>IF(E61="DNP",0,A61)</f>
        <v>1</v>
      </c>
      <c r="D61" s="54" t="s">
        <v>77</v>
      </c>
      <c r="E61" s="54" t="s">
        <v>139</v>
      </c>
      <c r="F61" s="54" t="s">
        <v>139</v>
      </c>
      <c r="G61" s="75" t="s">
        <v>308</v>
      </c>
      <c r="H61" s="57" t="s">
        <v>285</v>
      </c>
    </row>
    <row r="62" spans="1:8" s="3" customFormat="1" x14ac:dyDescent="0.25">
      <c r="A62" s="46">
        <v>1</v>
      </c>
      <c r="B62" s="37">
        <f t="shared" si="17"/>
        <v>53</v>
      </c>
      <c r="C62" s="38">
        <f t="shared" ref="C62" si="28">IF(E62="DNP",0,A62)</f>
        <v>1</v>
      </c>
      <c r="D62" s="54" t="s">
        <v>78</v>
      </c>
      <c r="E62" s="54" t="s">
        <v>140</v>
      </c>
      <c r="F62" s="54" t="s">
        <v>191</v>
      </c>
      <c r="G62" s="55" t="s">
        <v>230</v>
      </c>
      <c r="H62" s="57" t="s">
        <v>286</v>
      </c>
    </row>
    <row r="63" spans="1:8" s="3" customFormat="1" x14ac:dyDescent="0.25">
      <c r="A63" s="46">
        <v>1</v>
      </c>
      <c r="B63" s="37">
        <f t="shared" si="17"/>
        <v>54</v>
      </c>
      <c r="C63" s="38">
        <f>IF(E63="DNP",0,A63)</f>
        <v>1</v>
      </c>
      <c r="D63" s="54" t="s">
        <v>79</v>
      </c>
      <c r="E63" s="54" t="s">
        <v>141</v>
      </c>
      <c r="F63" s="54" t="s">
        <v>192</v>
      </c>
      <c r="G63" s="55" t="s">
        <v>231</v>
      </c>
      <c r="H63" s="57" t="s">
        <v>287</v>
      </c>
    </row>
    <row r="64" spans="1:8" s="3" customFormat="1" x14ac:dyDescent="0.25">
      <c r="A64" s="46">
        <v>2</v>
      </c>
      <c r="B64" s="37">
        <f t="shared" si="17"/>
        <v>55</v>
      </c>
      <c r="C64" s="38">
        <f t="shared" ref="C64" si="29">IF(E64="DNP",0,A64)</f>
        <v>2</v>
      </c>
      <c r="D64" s="54" t="s">
        <v>80</v>
      </c>
      <c r="E64" s="54" t="s">
        <v>142</v>
      </c>
      <c r="F64" s="54" t="s">
        <v>193</v>
      </c>
      <c r="G64" s="55" t="s">
        <v>232</v>
      </c>
      <c r="H64" s="57" t="s">
        <v>288</v>
      </c>
    </row>
    <row r="65" spans="1:8" s="3" customFormat="1" x14ac:dyDescent="0.25">
      <c r="A65" s="46">
        <v>1</v>
      </c>
      <c r="B65" s="37">
        <f t="shared" si="17"/>
        <v>56</v>
      </c>
      <c r="C65" s="38">
        <f>IF(E65="DNP",0,A65)</f>
        <v>1</v>
      </c>
      <c r="D65" s="54" t="s">
        <v>81</v>
      </c>
      <c r="E65" s="54" t="s">
        <v>143</v>
      </c>
      <c r="F65" s="54" t="s">
        <v>194</v>
      </c>
      <c r="G65" s="55" t="s">
        <v>231</v>
      </c>
      <c r="H65" s="57" t="s">
        <v>289</v>
      </c>
    </row>
    <row r="66" spans="1:8" s="3" customFormat="1" x14ac:dyDescent="0.25">
      <c r="A66" s="46">
        <v>1</v>
      </c>
      <c r="B66" s="37">
        <f t="shared" si="17"/>
        <v>57</v>
      </c>
      <c r="C66" s="38">
        <f t="shared" ref="C66" si="30">IF(E66="DNP",0,A66)</f>
        <v>1</v>
      </c>
      <c r="D66" s="54" t="s">
        <v>82</v>
      </c>
      <c r="E66" s="54" t="s">
        <v>144</v>
      </c>
      <c r="F66" s="54" t="s">
        <v>195</v>
      </c>
      <c r="G66" s="55" t="s">
        <v>233</v>
      </c>
      <c r="H66" s="57" t="s">
        <v>290</v>
      </c>
    </row>
    <row r="67" spans="1:8" s="3" customFormat="1" x14ac:dyDescent="0.25">
      <c r="A67" s="46">
        <v>1</v>
      </c>
      <c r="B67" s="37">
        <f t="shared" si="17"/>
        <v>58</v>
      </c>
      <c r="C67" s="38">
        <f>IF(E67="DNP",0,A67)</f>
        <v>1</v>
      </c>
      <c r="D67" s="54" t="s">
        <v>83</v>
      </c>
      <c r="E67" s="54" t="s">
        <v>145</v>
      </c>
      <c r="F67" s="54" t="s">
        <v>196</v>
      </c>
      <c r="G67" s="55" t="s">
        <v>233</v>
      </c>
      <c r="H67" s="57" t="s">
        <v>291</v>
      </c>
    </row>
    <row r="68" spans="1:8" s="3" customFormat="1" x14ac:dyDescent="0.25">
      <c r="A68" s="46">
        <v>1</v>
      </c>
      <c r="B68" s="37">
        <f t="shared" si="17"/>
        <v>59</v>
      </c>
      <c r="C68" s="38">
        <f t="shared" ref="C68" si="31">IF(E68="DNP",0,A68)</f>
        <v>1</v>
      </c>
      <c r="D68" s="54" t="s">
        <v>84</v>
      </c>
      <c r="E68" s="54" t="s">
        <v>146</v>
      </c>
      <c r="F68" s="54" t="s">
        <v>197</v>
      </c>
      <c r="G68" s="55" t="s">
        <v>230</v>
      </c>
      <c r="H68" s="57" t="s">
        <v>292</v>
      </c>
    </row>
    <row r="69" spans="1:8" s="3" customFormat="1" x14ac:dyDescent="0.25">
      <c r="A69" s="46">
        <v>1</v>
      </c>
      <c r="B69" s="37">
        <f t="shared" si="17"/>
        <v>60</v>
      </c>
      <c r="C69" s="38">
        <f>IF(E69="DNP",0,A69)</f>
        <v>1</v>
      </c>
      <c r="D69" s="54" t="s">
        <v>85</v>
      </c>
      <c r="E69" s="54" t="s">
        <v>147</v>
      </c>
      <c r="F69" s="54" t="s">
        <v>147</v>
      </c>
      <c r="G69" s="55" t="s">
        <v>234</v>
      </c>
      <c r="H69" s="57" t="s">
        <v>293</v>
      </c>
    </row>
    <row r="70" spans="1:8" s="3" customFormat="1" x14ac:dyDescent="0.25">
      <c r="A70" s="46">
        <v>1</v>
      </c>
      <c r="B70" s="37">
        <f t="shared" si="17"/>
        <v>61</v>
      </c>
      <c r="C70" s="38">
        <f t="shared" ref="C70" si="32">IF(E70="DNP",0,A70)</f>
        <v>1</v>
      </c>
      <c r="D70" s="54" t="s">
        <v>86</v>
      </c>
      <c r="E70" s="54" t="s">
        <v>148</v>
      </c>
      <c r="F70" s="54" t="s">
        <v>198</v>
      </c>
      <c r="G70" s="55" t="s">
        <v>233</v>
      </c>
      <c r="H70" s="57" t="s">
        <v>294</v>
      </c>
    </row>
    <row r="71" spans="1:8" s="3" customFormat="1" x14ac:dyDescent="0.25">
      <c r="A71" s="46">
        <v>1</v>
      </c>
      <c r="B71" s="37">
        <f t="shared" si="17"/>
        <v>62</v>
      </c>
      <c r="C71" s="38">
        <f>IF(E71="DNP",0,A71)</f>
        <v>1</v>
      </c>
      <c r="D71" s="54" t="s">
        <v>87</v>
      </c>
      <c r="E71" s="54" t="s">
        <v>149</v>
      </c>
      <c r="F71" s="54" t="s">
        <v>199</v>
      </c>
      <c r="G71" s="55" t="s">
        <v>230</v>
      </c>
      <c r="H71" s="57" t="s">
        <v>295</v>
      </c>
    </row>
    <row r="72" spans="1:8" s="3" customFormat="1" x14ac:dyDescent="0.25">
      <c r="A72" s="46">
        <v>1</v>
      </c>
      <c r="B72" s="37">
        <f t="shared" si="17"/>
        <v>63</v>
      </c>
      <c r="C72" s="38">
        <f t="shared" ref="C72" si="33">IF(E72="DNP",0,A72)</f>
        <v>1</v>
      </c>
      <c r="D72" s="54" t="s">
        <v>88</v>
      </c>
      <c r="E72" s="54" t="s">
        <v>150</v>
      </c>
      <c r="F72" s="54" t="s">
        <v>200</v>
      </c>
      <c r="G72" s="55" t="s">
        <v>233</v>
      </c>
      <c r="H72" s="57" t="s">
        <v>296</v>
      </c>
    </row>
    <row r="73" spans="1:8" s="3" customFormat="1" x14ac:dyDescent="0.25">
      <c r="A73" s="46">
        <v>1</v>
      </c>
      <c r="B73" s="37">
        <f t="shared" si="17"/>
        <v>64</v>
      </c>
      <c r="C73" s="38">
        <f>IF(E73="DNP",0,A73)</f>
        <v>1</v>
      </c>
      <c r="D73" s="54" t="s">
        <v>89</v>
      </c>
      <c r="E73" s="54" t="s">
        <v>151</v>
      </c>
      <c r="F73" s="54" t="s">
        <v>151</v>
      </c>
      <c r="G73" s="55" t="s">
        <v>235</v>
      </c>
      <c r="H73" s="57" t="s">
        <v>297</v>
      </c>
    </row>
    <row r="74" spans="1:8" s="3" customFormat="1" ht="13" thickBot="1" x14ac:dyDescent="0.3">
      <c r="A74" s="46"/>
      <c r="B74" s="37">
        <f t="shared" si="17"/>
        <v>65</v>
      </c>
      <c r="C74" s="38">
        <v>1</v>
      </c>
      <c r="D74" s="41" t="s">
        <v>23</v>
      </c>
      <c r="E74" s="15"/>
      <c r="F74" s="41" t="str">
        <f>SUBSTITUTE($D$3,"-20","-22")</f>
        <v>Volta Motherboard</v>
      </c>
      <c r="G74" s="42" t="s">
        <v>317</v>
      </c>
      <c r="H74" s="43" t="str">
        <f>"PCB "&amp;$D$4</f>
        <v>PCB "Volta Lab Bench Supply"</v>
      </c>
    </row>
    <row r="75" spans="1:8" ht="13" x14ac:dyDescent="0.25">
      <c r="A75" s="46"/>
      <c r="B75" s="72" t="s">
        <v>17</v>
      </c>
      <c r="C75" s="73"/>
      <c r="D75" s="73"/>
      <c r="E75" s="73"/>
      <c r="F75" s="73"/>
      <c r="G75" s="73"/>
      <c r="H75" s="74"/>
    </row>
    <row r="76" spans="1:8" x14ac:dyDescent="0.25">
      <c r="A76" s="46"/>
      <c r="B76" s="61" t="s">
        <v>18</v>
      </c>
      <c r="C76" s="62"/>
      <c r="D76" s="62"/>
      <c r="E76" s="62"/>
      <c r="F76" s="62"/>
      <c r="G76" s="62"/>
      <c r="H76" s="63"/>
    </row>
    <row r="77" spans="1:8" x14ac:dyDescent="0.25">
      <c r="A77" s="46"/>
      <c r="B77" s="64"/>
      <c r="C77" s="65"/>
      <c r="D77" s="65"/>
      <c r="E77" s="65"/>
      <c r="F77" s="65"/>
      <c r="G77" s="65"/>
      <c r="H77" s="66"/>
    </row>
    <row r="78" spans="1:8" x14ac:dyDescent="0.25">
      <c r="A78" s="46"/>
      <c r="B78" s="64"/>
      <c r="C78" s="65"/>
      <c r="D78" s="65"/>
      <c r="E78" s="65"/>
      <c r="F78" s="65"/>
      <c r="G78" s="65"/>
      <c r="H78" s="66"/>
    </row>
    <row r="79" spans="1:8" ht="13" thickBot="1" x14ac:dyDescent="0.3">
      <c r="A79" s="47"/>
      <c r="B79" s="67"/>
      <c r="C79" s="68"/>
      <c r="D79" s="68"/>
      <c r="E79" s="68"/>
      <c r="F79" s="68"/>
      <c r="G79" s="68"/>
      <c r="H79" s="69"/>
    </row>
    <row r="81" spans="4:7" x14ac:dyDescent="0.25">
      <c r="D81" s="1"/>
      <c r="E81" s="1"/>
    </row>
    <row r="82" spans="4:7" x14ac:dyDescent="0.25">
      <c r="D82" s="1"/>
      <c r="E82" s="49"/>
    </row>
    <row r="83" spans="4:7" x14ac:dyDescent="0.25">
      <c r="D83" s="1"/>
      <c r="E83" s="1"/>
      <c r="G83" s="49"/>
    </row>
    <row r="84" spans="4:7" ht="14.5" x14ac:dyDescent="0.35">
      <c r="E84" s="50"/>
    </row>
  </sheetData>
  <mergeCells count="5">
    <mergeCell ref="B76:H79"/>
    <mergeCell ref="B3:C3"/>
    <mergeCell ref="B4:C4"/>
    <mergeCell ref="B5:C5"/>
    <mergeCell ref="B75:H75"/>
  </mergeCells>
  <phoneticPr fontId="0" type="noConversion"/>
  <conditionalFormatting sqref="B84:D84 B85:H270 F84:H84 B10:H83">
    <cfRule type="expression" dxfId="0" priority="1">
      <formula>$E10="DNP"</formula>
    </cfRule>
  </conditionalFormatting>
  <pageMargins left="0.46" right="0.36" top="0.57999999999999996" bottom="1" header="0.5" footer="0.5"/>
  <pageSetup scale="85" fitToHeight="0" orientation="landscape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12" t="s">
        <v>0</v>
      </c>
      <c r="B1" s="58" t="s">
        <v>298</v>
      </c>
    </row>
    <row r="2" spans="1:2" ht="13" x14ac:dyDescent="0.25">
      <c r="A2" s="11" t="s">
        <v>1</v>
      </c>
      <c r="B2" s="59" t="s">
        <v>299</v>
      </c>
    </row>
    <row r="3" spans="1:2" ht="13" x14ac:dyDescent="0.25">
      <c r="A3" s="12" t="s">
        <v>2</v>
      </c>
      <c r="B3" s="60" t="s">
        <v>300</v>
      </c>
    </row>
    <row r="4" spans="1:2" ht="13" x14ac:dyDescent="0.25">
      <c r="A4" s="11" t="s">
        <v>3</v>
      </c>
      <c r="B4" s="59" t="s">
        <v>299</v>
      </c>
    </row>
    <row r="5" spans="1:2" ht="13" x14ac:dyDescent="0.25">
      <c r="A5" s="12" t="s">
        <v>4</v>
      </c>
      <c r="B5" s="60" t="s">
        <v>298</v>
      </c>
    </row>
    <row r="6" spans="1:2" ht="13" x14ac:dyDescent="0.25">
      <c r="A6" s="11" t="s">
        <v>5</v>
      </c>
      <c r="B6" s="59" t="s">
        <v>301</v>
      </c>
    </row>
    <row r="7" spans="1:2" ht="13" x14ac:dyDescent="0.25">
      <c r="A7" s="12" t="s">
        <v>6</v>
      </c>
      <c r="B7" s="60" t="s">
        <v>302</v>
      </c>
    </row>
    <row r="8" spans="1:2" ht="13" x14ac:dyDescent="0.25">
      <c r="A8" s="11" t="s">
        <v>7</v>
      </c>
      <c r="B8" s="59" t="s">
        <v>26</v>
      </c>
    </row>
    <row r="9" spans="1:2" ht="13" x14ac:dyDescent="0.25">
      <c r="A9" s="12" t="s">
        <v>8</v>
      </c>
      <c r="B9" s="60" t="s">
        <v>25</v>
      </c>
    </row>
    <row r="10" spans="1:2" ht="13" x14ac:dyDescent="0.25">
      <c r="A10" s="11" t="s">
        <v>9</v>
      </c>
      <c r="B10" s="59" t="s">
        <v>303</v>
      </c>
    </row>
    <row r="11" spans="1:2" ht="13" x14ac:dyDescent="0.25">
      <c r="A11" s="12" t="s">
        <v>10</v>
      </c>
      <c r="B11" s="60" t="s">
        <v>304</v>
      </c>
    </row>
    <row r="12" spans="1:2" ht="13" x14ac:dyDescent="0.25">
      <c r="A12" s="11" t="s">
        <v>11</v>
      </c>
      <c r="B12" s="59" t="s">
        <v>305</v>
      </c>
    </row>
    <row r="13" spans="1:2" ht="13" x14ac:dyDescent="0.25">
      <c r="A13" s="12" t="s">
        <v>12</v>
      </c>
      <c r="B13" s="60" t="s">
        <v>306</v>
      </c>
    </row>
    <row r="14" spans="1:2" ht="13" x14ac:dyDescent="0.25">
      <c r="A14" s="11" t="s">
        <v>13</v>
      </c>
      <c r="B14" s="59" t="s">
        <v>304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Implacable</dc:creator>
  <cp:lastModifiedBy>Implacable</cp:lastModifiedBy>
  <cp:lastPrinted>2014-09-12T19:18:00Z</cp:lastPrinted>
  <dcterms:created xsi:type="dcterms:W3CDTF">2002-11-05T15:28:02Z</dcterms:created>
  <dcterms:modified xsi:type="dcterms:W3CDTF">2022-11-20T19:31:34Z</dcterms:modified>
</cp:coreProperties>
</file>