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placable\Documents\Altium\_Projects\Power Supply\"/>
    </mc:Choice>
  </mc:AlternateContent>
  <xr:revisionPtr revIDLastSave="0" documentId="13_ncr:1_{2D7BEC80-FF3E-4DD2-8BA6-5B8EB7A08115}" xr6:coauthVersionLast="47" xr6:coauthVersionMax="47" xr10:uidLastSave="{00000000-0000-0000-0000-000000000000}"/>
  <bookViews>
    <workbookView xWindow="-31880" yWindow="2240" windowWidth="25110" windowHeight="15090" xr2:uid="{0FA24DD1-7128-4B3D-BF78-F45DCAD1EDA4}"/>
  </bookViews>
  <sheets>
    <sheet name="Analog Calculator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S20" i="1" s="1"/>
  <c r="O21" i="1"/>
  <c r="O22" i="1" s="1"/>
  <c r="O24" i="1" s="1"/>
  <c r="C34" i="1"/>
  <c r="C35" i="1" s="1"/>
  <c r="K20" i="1"/>
  <c r="K22" i="1" s="1"/>
  <c r="K23" i="1" s="1"/>
  <c r="K24" i="1"/>
  <c r="K21" i="1"/>
  <c r="C25" i="1"/>
  <c r="G17" i="1"/>
  <c r="G20" i="1" s="1"/>
  <c r="G21" i="1" s="1"/>
  <c r="G23" i="1" s="1"/>
  <c r="C28" i="1"/>
  <c r="C24" i="1"/>
  <c r="C20" i="1"/>
  <c r="C21" i="1" s="1"/>
  <c r="S7" i="1"/>
  <c r="O6" i="1"/>
  <c r="O10" i="1" s="1"/>
  <c r="K8" i="1"/>
  <c r="K10" i="1" s="1"/>
  <c r="K6" i="1"/>
  <c r="G9" i="1"/>
  <c r="G10" i="1" s="1"/>
  <c r="G11" i="1" s="1"/>
  <c r="O9" i="1" l="1"/>
  <c r="O11" i="1" s="1"/>
  <c r="K11" i="1"/>
  <c r="K9" i="1"/>
  <c r="A3" i="2"/>
  <c r="A4" i="2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B3" i="2"/>
  <c r="G8" i="1"/>
  <c r="C8" i="1"/>
  <c r="C5" i="1"/>
  <c r="J3" i="2" l="1"/>
  <c r="E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B4" i="2"/>
  <c r="AG3" i="2"/>
  <c r="S3" i="2"/>
  <c r="H3" i="2"/>
  <c r="R3" i="2"/>
  <c r="Q3" i="2"/>
  <c r="AA3" i="2"/>
  <c r="Y3" i="2"/>
  <c r="M3" i="2"/>
  <c r="U3" i="2"/>
  <c r="T3" i="2"/>
  <c r="G3" i="2"/>
  <c r="AD3" i="2"/>
  <c r="AC3" i="2"/>
  <c r="N3" i="2"/>
  <c r="X3" i="2"/>
  <c r="L3" i="2"/>
  <c r="I3" i="2"/>
  <c r="AF3" i="2"/>
  <c r="AE3" i="2"/>
  <c r="F3" i="2"/>
  <c r="P3" i="2"/>
  <c r="C3" i="2"/>
  <c r="W3" i="2"/>
  <c r="K3" i="2"/>
  <c r="AB3" i="2"/>
  <c r="O3" i="2"/>
  <c r="Z3" i="2"/>
  <c r="D3" i="2"/>
  <c r="V3" i="2"/>
</calcChain>
</file>

<file path=xl/sharedStrings.xml><?xml version="1.0" encoding="utf-8"?>
<sst xmlns="http://schemas.openxmlformats.org/spreadsheetml/2006/main" count="165" uniqueCount="63">
  <si>
    <t>Resolution</t>
  </si>
  <si>
    <t>bits</t>
  </si>
  <si>
    <t>Steps</t>
  </si>
  <si>
    <t>levels</t>
  </si>
  <si>
    <t>Reference</t>
  </si>
  <si>
    <t>Volts</t>
  </si>
  <si>
    <t>Voltage Gain</t>
  </si>
  <si>
    <t>V/V</t>
  </si>
  <si>
    <t>Max Output</t>
  </si>
  <si>
    <t>Voltage Sense</t>
  </si>
  <si>
    <t>R1</t>
  </si>
  <si>
    <t>R2</t>
  </si>
  <si>
    <t>Divider Tap</t>
  </si>
  <si>
    <t>Ohms</t>
  </si>
  <si>
    <t>kOhms</t>
  </si>
  <si>
    <t>Output</t>
  </si>
  <si>
    <t>Vsense code</t>
  </si>
  <si>
    <t>Tracking Ratio</t>
  </si>
  <si>
    <t>Sense LSB size</t>
  </si>
  <si>
    <t>mV</t>
  </si>
  <si>
    <t>Set Point</t>
  </si>
  <si>
    <t>Precision Current Sense</t>
  </si>
  <si>
    <t>Shunt Value</t>
  </si>
  <si>
    <t xml:space="preserve">Current </t>
  </si>
  <si>
    <t>mA</t>
  </si>
  <si>
    <t>Shunt Voltage</t>
  </si>
  <si>
    <t>Voltage Range</t>
  </si>
  <si>
    <t>ADC Sat Level</t>
  </si>
  <si>
    <t>%</t>
  </si>
  <si>
    <t>mV/bit</t>
  </si>
  <si>
    <t>mA/bit</t>
  </si>
  <si>
    <t>Sense Code</t>
  </si>
  <si>
    <t>PGA Divisor</t>
  </si>
  <si>
    <t>/1,/2,/4,/8</t>
  </si>
  <si>
    <t>Course Current Sense</t>
  </si>
  <si>
    <t>ADC input</t>
  </si>
  <si>
    <t>Current Limit</t>
  </si>
  <si>
    <t>REV 01</t>
  </si>
  <si>
    <t>REV A</t>
  </si>
  <si>
    <t>Input Code</t>
  </si>
  <si>
    <t>counts</t>
  </si>
  <si>
    <t>Internal Gain</t>
  </si>
  <si>
    <t>Output Value</t>
  </si>
  <si>
    <t>V</t>
  </si>
  <si>
    <t>Desired Value</t>
  </si>
  <si>
    <t>ADC Input</t>
  </si>
  <si>
    <t>Output Code</t>
  </si>
  <si>
    <t>PGA Gain</t>
  </si>
  <si>
    <t>Output Voltage</t>
  </si>
  <si>
    <t>vset</t>
  </si>
  <si>
    <t>V Sense code</t>
  </si>
  <si>
    <t>vsense</t>
  </si>
  <si>
    <t>Preregulator</t>
  </si>
  <si>
    <t>Digi Pot Code</t>
  </si>
  <si>
    <t>R3</t>
  </si>
  <si>
    <t>R4</t>
  </si>
  <si>
    <t>Top Divider</t>
  </si>
  <si>
    <t>Bottom Divider</t>
  </si>
  <si>
    <t>Hex Value</t>
  </si>
  <si>
    <t>Shunt Current</t>
  </si>
  <si>
    <t>Ohm</t>
  </si>
  <si>
    <t>I Sense code</t>
  </si>
  <si>
    <t>isense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</si>
</sst>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28</xdr:row>
      <xdr:rowOff>25400</xdr:rowOff>
    </xdr:from>
    <xdr:to>
      <xdr:col>23</xdr:col>
      <xdr:colOff>309221</xdr:colOff>
      <xdr:row>39</xdr:row>
      <xdr:rowOff>47911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65FAE8-6866-412C-69A0-5A5EE94D8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5500" y="5181600"/>
          <a:ext cx="8926171" cy="2048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CA29-C5E6-48AE-924E-584BA7B0429C}">
  <dimension ref="B2:T35"/>
  <sheetViews>
    <sheetView tabSelected="1" topLeftCell="A7" workbookViewId="0">
      <selection activeCell="O16" sqref="O16"/>
    </sheetView>
  </sheetViews>
  <sheetFormatPr defaultRowHeight="14.5" x14ac:dyDescent="0.35"/>
  <cols>
    <col min="2" max="2" width="13" customWidth="1"/>
    <col min="6" max="6" width="13.81640625" customWidth="1"/>
    <col min="10" max="10" width="14" customWidth="1"/>
    <col min="12" max="12" width="11.1796875" customWidth="1"/>
    <col min="14" max="14" width="13.81640625" customWidth="1"/>
    <col min="18" max="18" width="11.90625" customWidth="1"/>
  </cols>
  <sheetData>
    <row r="2" spans="2:20" x14ac:dyDescent="0.35">
      <c r="B2" t="s">
        <v>37</v>
      </c>
    </row>
    <row r="3" spans="2:20" x14ac:dyDescent="0.35">
      <c r="B3" s="2" t="s">
        <v>20</v>
      </c>
      <c r="F3" s="2" t="s">
        <v>9</v>
      </c>
      <c r="J3" s="2" t="s">
        <v>21</v>
      </c>
      <c r="N3" s="2" t="s">
        <v>34</v>
      </c>
      <c r="R3" s="2" t="s">
        <v>36</v>
      </c>
    </row>
    <row r="4" spans="2:20" x14ac:dyDescent="0.35">
      <c r="B4" t="s">
        <v>0</v>
      </c>
      <c r="C4" s="1">
        <v>12</v>
      </c>
      <c r="D4" t="s">
        <v>1</v>
      </c>
      <c r="F4" t="s">
        <v>15</v>
      </c>
      <c r="G4" s="1">
        <v>5</v>
      </c>
      <c r="H4" t="s">
        <v>5</v>
      </c>
      <c r="J4" t="s">
        <v>22</v>
      </c>
      <c r="K4" s="1">
        <v>0.33</v>
      </c>
      <c r="L4" t="s">
        <v>13</v>
      </c>
      <c r="N4" t="s">
        <v>22</v>
      </c>
      <c r="O4" s="1">
        <v>0.33</v>
      </c>
      <c r="P4" t="s">
        <v>13</v>
      </c>
      <c r="R4" t="s">
        <v>15</v>
      </c>
      <c r="S4" s="1">
        <v>4.0960000000000001</v>
      </c>
      <c r="T4" t="s">
        <v>5</v>
      </c>
    </row>
    <row r="5" spans="2:20" x14ac:dyDescent="0.35">
      <c r="B5" t="s">
        <v>2</v>
      </c>
      <c r="C5">
        <f>POWER(2,C4)</f>
        <v>4096</v>
      </c>
      <c r="D5" t="s">
        <v>3</v>
      </c>
      <c r="F5" t="s">
        <v>4</v>
      </c>
      <c r="G5">
        <v>3.3</v>
      </c>
      <c r="H5" t="s">
        <v>5</v>
      </c>
      <c r="J5" t="s">
        <v>23</v>
      </c>
      <c r="K5" s="1">
        <v>980</v>
      </c>
      <c r="L5" t="s">
        <v>24</v>
      </c>
      <c r="N5" t="s">
        <v>23</v>
      </c>
      <c r="O5" s="1">
        <v>1000</v>
      </c>
      <c r="P5" t="s">
        <v>24</v>
      </c>
      <c r="R5" t="s">
        <v>10</v>
      </c>
      <c r="S5">
        <v>1</v>
      </c>
      <c r="T5" t="s">
        <v>14</v>
      </c>
    </row>
    <row r="6" spans="2:20" x14ac:dyDescent="0.35">
      <c r="B6" t="s">
        <v>4</v>
      </c>
      <c r="C6" s="1">
        <v>2.048</v>
      </c>
      <c r="D6" t="s">
        <v>5</v>
      </c>
      <c r="F6" t="s">
        <v>10</v>
      </c>
      <c r="G6">
        <v>24</v>
      </c>
      <c r="H6" t="s">
        <v>14</v>
      </c>
      <c r="J6" t="s">
        <v>25</v>
      </c>
      <c r="K6">
        <f>K4*K5</f>
        <v>323.40000000000003</v>
      </c>
      <c r="L6" t="s">
        <v>19</v>
      </c>
      <c r="N6" t="s">
        <v>25</v>
      </c>
      <c r="O6">
        <f>O4*O5</f>
        <v>330</v>
      </c>
      <c r="P6" t="s">
        <v>19</v>
      </c>
      <c r="R6" t="s">
        <v>11</v>
      </c>
      <c r="S6">
        <v>5.0999999999999996</v>
      </c>
      <c r="T6" t="s">
        <v>14</v>
      </c>
    </row>
    <row r="7" spans="2:20" x14ac:dyDescent="0.35">
      <c r="B7" t="s">
        <v>6</v>
      </c>
      <c r="C7" s="1">
        <v>6</v>
      </c>
      <c r="D7" t="s">
        <v>7</v>
      </c>
      <c r="F7" t="s">
        <v>11</v>
      </c>
      <c r="G7">
        <v>9.1</v>
      </c>
      <c r="H7" t="s">
        <v>14</v>
      </c>
      <c r="J7" t="s">
        <v>32</v>
      </c>
      <c r="K7" s="1">
        <v>8</v>
      </c>
      <c r="L7" t="s">
        <v>33</v>
      </c>
      <c r="N7" t="s">
        <v>4</v>
      </c>
      <c r="O7">
        <v>3.3</v>
      </c>
      <c r="P7" t="s">
        <v>5</v>
      </c>
      <c r="R7" t="s">
        <v>12</v>
      </c>
      <c r="S7">
        <f>S4*(S6/(S5+S6))</f>
        <v>3.4245245901639345</v>
      </c>
      <c r="T7" t="s">
        <v>5</v>
      </c>
    </row>
    <row r="8" spans="2:20" x14ac:dyDescent="0.35">
      <c r="B8" t="s">
        <v>8</v>
      </c>
      <c r="C8">
        <f>C6*C7</f>
        <v>12.288</v>
      </c>
      <c r="D8" t="s">
        <v>5</v>
      </c>
      <c r="F8" t="s">
        <v>12</v>
      </c>
      <c r="G8">
        <f>G4*(G7/(G6+G7))</f>
        <v>1.3746223564954683</v>
      </c>
      <c r="H8" t="s">
        <v>5</v>
      </c>
      <c r="J8" t="s">
        <v>26</v>
      </c>
      <c r="K8">
        <f>40*K7</f>
        <v>320</v>
      </c>
      <c r="L8" t="s">
        <v>19</v>
      </c>
      <c r="N8" t="s">
        <v>6</v>
      </c>
      <c r="O8" s="1">
        <v>10</v>
      </c>
      <c r="P8" t="s">
        <v>7</v>
      </c>
    </row>
    <row r="9" spans="2:20" x14ac:dyDescent="0.35">
      <c r="F9" t="s">
        <v>17</v>
      </c>
      <c r="G9">
        <f>1*(G7/(G6+G7))</f>
        <v>0.27492447129909364</v>
      </c>
      <c r="H9" t="s">
        <v>7</v>
      </c>
      <c r="J9" t="s">
        <v>27</v>
      </c>
      <c r="K9">
        <f>100*K6/K8</f>
        <v>101.06250000000001</v>
      </c>
      <c r="L9" t="s">
        <v>28</v>
      </c>
      <c r="N9" t="s">
        <v>35</v>
      </c>
      <c r="O9">
        <f>O8*O6</f>
        <v>3300</v>
      </c>
      <c r="P9" t="s">
        <v>19</v>
      </c>
    </row>
    <row r="10" spans="2:20" x14ac:dyDescent="0.35">
      <c r="F10" t="s">
        <v>18</v>
      </c>
      <c r="G10">
        <f>1000*(G5/4096)/G9</f>
        <v>2.930492359203297</v>
      </c>
      <c r="H10" t="s">
        <v>29</v>
      </c>
      <c r="J10" t="s">
        <v>18</v>
      </c>
      <c r="K10">
        <f>K8/4096</f>
        <v>7.8125E-2</v>
      </c>
      <c r="L10" t="s">
        <v>30</v>
      </c>
      <c r="N10" t="s">
        <v>18</v>
      </c>
      <c r="O10">
        <f>O6/4096</f>
        <v>8.056640625E-2</v>
      </c>
      <c r="P10" t="s">
        <v>30</v>
      </c>
    </row>
    <row r="11" spans="2:20" x14ac:dyDescent="0.35">
      <c r="F11" t="s">
        <v>31</v>
      </c>
      <c r="G11">
        <f>TRUNC(1000*G4/G10,0)</f>
        <v>1706</v>
      </c>
      <c r="H11" t="s">
        <v>1</v>
      </c>
      <c r="J11" t="s">
        <v>31</v>
      </c>
      <c r="K11">
        <f>TRUNC(K6/K10,0)</f>
        <v>4139</v>
      </c>
      <c r="L11" t="s">
        <v>1</v>
      </c>
      <c r="N11" t="s">
        <v>31</v>
      </c>
      <c r="O11">
        <f>TRUNC(4096*O9/(1000*O7),0)</f>
        <v>4096</v>
      </c>
      <c r="P11" t="s">
        <v>1</v>
      </c>
    </row>
    <row r="14" spans="2:20" x14ac:dyDescent="0.35">
      <c r="B14" t="s">
        <v>38</v>
      </c>
    </row>
    <row r="15" spans="2:20" x14ac:dyDescent="0.35">
      <c r="B15" s="2" t="s">
        <v>20</v>
      </c>
      <c r="F15" s="2" t="s">
        <v>9</v>
      </c>
      <c r="J15" s="2" t="s">
        <v>52</v>
      </c>
      <c r="N15" s="2" t="s">
        <v>21</v>
      </c>
      <c r="R15" s="2" t="s">
        <v>36</v>
      </c>
    </row>
    <row r="16" spans="2:20" x14ac:dyDescent="0.35">
      <c r="B16" t="s">
        <v>39</v>
      </c>
      <c r="C16" s="1">
        <v>1667</v>
      </c>
      <c r="D16" t="s">
        <v>40</v>
      </c>
      <c r="F16" t="s">
        <v>48</v>
      </c>
      <c r="G16" s="1">
        <v>2.82</v>
      </c>
      <c r="H16" t="s">
        <v>43</v>
      </c>
      <c r="J16" t="s">
        <v>53</v>
      </c>
      <c r="K16" s="1">
        <v>4</v>
      </c>
      <c r="L16" t="s">
        <v>1</v>
      </c>
      <c r="N16" t="s">
        <v>59</v>
      </c>
      <c r="O16" s="1">
        <v>230</v>
      </c>
      <c r="P16" t="s">
        <v>24</v>
      </c>
      <c r="R16" t="s">
        <v>39</v>
      </c>
      <c r="S16" s="1">
        <v>8</v>
      </c>
      <c r="T16" t="s">
        <v>40</v>
      </c>
    </row>
    <row r="17" spans="2:20" x14ac:dyDescent="0.35">
      <c r="B17" t="s">
        <v>4</v>
      </c>
      <c r="C17" s="1">
        <v>2.048</v>
      </c>
      <c r="D17" t="s">
        <v>5</v>
      </c>
      <c r="F17" t="s">
        <v>6</v>
      </c>
      <c r="G17" s="1">
        <f>1/3</f>
        <v>0.33333333333333331</v>
      </c>
      <c r="H17" t="s">
        <v>7</v>
      </c>
      <c r="J17" t="s">
        <v>10</v>
      </c>
      <c r="K17">
        <v>10</v>
      </c>
      <c r="L17" t="s">
        <v>14</v>
      </c>
      <c r="N17" t="s">
        <v>22</v>
      </c>
      <c r="O17" s="1">
        <v>0.1</v>
      </c>
      <c r="P17" t="s">
        <v>60</v>
      </c>
      <c r="R17" t="s">
        <v>4</v>
      </c>
      <c r="S17" s="1">
        <v>2.048</v>
      </c>
      <c r="T17" t="s">
        <v>5</v>
      </c>
    </row>
    <row r="18" spans="2:20" x14ac:dyDescent="0.35">
      <c r="B18" t="s">
        <v>41</v>
      </c>
      <c r="C18" s="1">
        <v>1</v>
      </c>
      <c r="D18" t="s">
        <v>7</v>
      </c>
      <c r="F18" t="s">
        <v>47</v>
      </c>
      <c r="G18" s="1">
        <v>1</v>
      </c>
      <c r="H18" t="s">
        <v>7</v>
      </c>
      <c r="J18" t="s">
        <v>11</v>
      </c>
      <c r="K18">
        <v>6.34</v>
      </c>
      <c r="L18" t="s">
        <v>14</v>
      </c>
      <c r="N18" t="s">
        <v>6</v>
      </c>
      <c r="O18" s="1">
        <v>20</v>
      </c>
      <c r="P18" t="s">
        <v>7</v>
      </c>
      <c r="R18" t="s">
        <v>41</v>
      </c>
      <c r="S18" s="1">
        <v>1</v>
      </c>
      <c r="T18" t="s">
        <v>7</v>
      </c>
    </row>
    <row r="19" spans="2:20" x14ac:dyDescent="0.35">
      <c r="B19" t="s">
        <v>6</v>
      </c>
      <c r="C19" s="1">
        <v>6</v>
      </c>
      <c r="D19" t="s">
        <v>7</v>
      </c>
      <c r="F19" t="s">
        <v>0</v>
      </c>
      <c r="G19" s="1">
        <v>16</v>
      </c>
      <c r="H19" t="s">
        <v>1</v>
      </c>
      <c r="J19" t="s">
        <v>54</v>
      </c>
      <c r="K19">
        <v>680</v>
      </c>
      <c r="L19" t="s">
        <v>13</v>
      </c>
      <c r="N19" t="s">
        <v>47</v>
      </c>
      <c r="O19" s="1">
        <v>1</v>
      </c>
      <c r="P19" t="s">
        <v>7</v>
      </c>
      <c r="R19" t="s">
        <v>42</v>
      </c>
      <c r="S19">
        <f>S17*(S16/4096)</f>
        <v>4.0000000000000001E-3</v>
      </c>
      <c r="T19" t="s">
        <v>43</v>
      </c>
    </row>
    <row r="20" spans="2:20" x14ac:dyDescent="0.35">
      <c r="B20" t="s">
        <v>42</v>
      </c>
      <c r="C20">
        <f>C17*(C16/4096)</f>
        <v>0.83350000000000002</v>
      </c>
      <c r="D20" t="s">
        <v>43</v>
      </c>
      <c r="F20" t="s">
        <v>45</v>
      </c>
      <c r="G20">
        <f>G16*G17</f>
        <v>0.94</v>
      </c>
      <c r="H20" t="s">
        <v>43</v>
      </c>
      <c r="J20" t="s">
        <v>55</v>
      </c>
      <c r="K20">
        <f>((K16/256)*10000)+(2*50)</f>
        <v>256.25</v>
      </c>
      <c r="L20" t="s">
        <v>13</v>
      </c>
      <c r="N20" t="s">
        <v>0</v>
      </c>
      <c r="O20" s="1">
        <v>16</v>
      </c>
      <c r="P20" t="s">
        <v>1</v>
      </c>
      <c r="R20" t="s">
        <v>36</v>
      </c>
      <c r="S20">
        <f>S19*500</f>
        <v>2</v>
      </c>
      <c r="T20" t="s">
        <v>24</v>
      </c>
    </row>
    <row r="21" spans="2:20" x14ac:dyDescent="0.35">
      <c r="B21" t="s">
        <v>20</v>
      </c>
      <c r="C21">
        <f>C20*C19*C18</f>
        <v>5.0010000000000003</v>
      </c>
      <c r="D21" t="s">
        <v>43</v>
      </c>
      <c r="F21" t="s">
        <v>46</v>
      </c>
      <c r="G21">
        <f>ROUND(G20*POWER(2,G19)/4.096,0)</f>
        <v>15040</v>
      </c>
      <c r="H21" t="s">
        <v>40</v>
      </c>
      <c r="J21" t="s">
        <v>56</v>
      </c>
      <c r="K21">
        <f>K17*1000</f>
        <v>10000</v>
      </c>
      <c r="L21" t="s">
        <v>13</v>
      </c>
      <c r="N21" t="s">
        <v>45</v>
      </c>
      <c r="O21">
        <f>O16*O17*O18*O19/1000</f>
        <v>0.46</v>
      </c>
      <c r="P21" t="s">
        <v>43</v>
      </c>
    </row>
    <row r="22" spans="2:20" x14ac:dyDescent="0.35">
      <c r="J22" t="s">
        <v>57</v>
      </c>
      <c r="K22">
        <f>1/((1/(K20+K19)+(1/(K18*1000))))</f>
        <v>815.7807936780622</v>
      </c>
      <c r="L22" t="s">
        <v>13</v>
      </c>
      <c r="N22" t="s">
        <v>46</v>
      </c>
      <c r="O22">
        <f>ROUND(O21*POWER(2,O20)/4.096,0)</f>
        <v>7360</v>
      </c>
      <c r="P22" t="s">
        <v>40</v>
      </c>
    </row>
    <row r="23" spans="2:20" x14ac:dyDescent="0.35">
      <c r="B23" t="s">
        <v>44</v>
      </c>
      <c r="C23" s="1">
        <v>12</v>
      </c>
      <c r="D23" t="s">
        <v>5</v>
      </c>
      <c r="F23" t="s">
        <v>50</v>
      </c>
      <c r="G23">
        <f>ROUND((G21*1000*4096)/(POWER(2,G19)*3333),0)</f>
        <v>282</v>
      </c>
      <c r="H23" t="s">
        <v>51</v>
      </c>
      <c r="J23" t="s">
        <v>48</v>
      </c>
      <c r="K23">
        <f>0.8*(1+K21/K22)</f>
        <v>10.606555954732492</v>
      </c>
      <c r="L23" t="s">
        <v>43</v>
      </c>
    </row>
    <row r="24" spans="2:20" x14ac:dyDescent="0.35">
      <c r="B24" t="s">
        <v>39</v>
      </c>
      <c r="C24">
        <f>ROUND(C23*4096/(C17*C18*C19),0)</f>
        <v>4000</v>
      </c>
      <c r="D24" t="s">
        <v>40</v>
      </c>
      <c r="J24" t="s">
        <v>58</v>
      </c>
      <c r="K24" t="str">
        <f>DEC2HEX(K16,2)</f>
        <v>04</v>
      </c>
      <c r="N24" t="s">
        <v>61</v>
      </c>
      <c r="O24">
        <f>ROUND((O22*4096)/(POWER(2,O20)*2),0)</f>
        <v>230</v>
      </c>
      <c r="P24" t="s">
        <v>62</v>
      </c>
    </row>
    <row r="25" spans="2:20" x14ac:dyDescent="0.35">
      <c r="C25">
        <f>C23*1000*4096/(C17*1000*C18*C19)</f>
        <v>4000</v>
      </c>
    </row>
    <row r="27" spans="2:20" x14ac:dyDescent="0.35">
      <c r="C27">
        <v>500</v>
      </c>
      <c r="D27" t="s">
        <v>49</v>
      </c>
    </row>
    <row r="28" spans="2:20" x14ac:dyDescent="0.35">
      <c r="C28">
        <f>(C27*10*4096)/(C17*1000*C18*C19)</f>
        <v>1666.6666666666667</v>
      </c>
    </row>
    <row r="30" spans="2:20" x14ac:dyDescent="0.35">
      <c r="B30" t="s">
        <v>39</v>
      </c>
      <c r="C30" s="1">
        <v>2048</v>
      </c>
      <c r="D30" t="s">
        <v>40</v>
      </c>
    </row>
    <row r="31" spans="2:20" x14ac:dyDescent="0.35">
      <c r="B31" t="s">
        <v>4</v>
      </c>
      <c r="C31" s="1">
        <v>2.048</v>
      </c>
      <c r="D31" t="s">
        <v>5</v>
      </c>
    </row>
    <row r="32" spans="2:20" x14ac:dyDescent="0.35">
      <c r="B32" t="s">
        <v>41</v>
      </c>
      <c r="C32" s="1">
        <v>1</v>
      </c>
      <c r="D32" t="s">
        <v>7</v>
      </c>
    </row>
    <row r="33" spans="2:4" x14ac:dyDescent="0.35">
      <c r="B33" t="s">
        <v>6</v>
      </c>
      <c r="C33" s="1">
        <v>6</v>
      </c>
      <c r="D33" t="s">
        <v>7</v>
      </c>
    </row>
    <row r="34" spans="2:4" x14ac:dyDescent="0.35">
      <c r="B34" t="s">
        <v>42</v>
      </c>
      <c r="C34">
        <f>C31*(C30/4096)</f>
        <v>1.024</v>
      </c>
      <c r="D34" t="s">
        <v>43</v>
      </c>
    </row>
    <row r="35" spans="2:4" x14ac:dyDescent="0.35">
      <c r="B35" t="s">
        <v>20</v>
      </c>
      <c r="C35">
        <f>C34*C33*C32</f>
        <v>6.1440000000000001</v>
      </c>
      <c r="D35" t="s">
        <v>43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0CDE-D58A-4AF5-9FA6-96FE0070D335}">
  <dimension ref="A1:AG130"/>
  <sheetViews>
    <sheetView workbookViewId="0">
      <selection activeCell="F10" sqref="F10"/>
    </sheetView>
  </sheetViews>
  <sheetFormatPr defaultRowHeight="14.5" x14ac:dyDescent="0.35"/>
  <cols>
    <col min="2" max="2" width="9.1796875" customWidth="1"/>
  </cols>
  <sheetData>
    <row r="1" spans="1:33" x14ac:dyDescent="0.35">
      <c r="B1">
        <f>A1+1</f>
        <v>1</v>
      </c>
      <c r="C1">
        <f t="shared" ref="C1:AF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>AB1+1</f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>AF1+1</f>
        <v>32</v>
      </c>
    </row>
    <row r="2" spans="1:33" x14ac:dyDescent="0.35">
      <c r="B2" t="s">
        <v>16</v>
      </c>
    </row>
    <row r="3" spans="1:33" x14ac:dyDescent="0.35">
      <c r="A3">
        <f>A2+1</f>
        <v>1</v>
      </c>
      <c r="B3">
        <f>'Analog Calculator'!G5/4096</f>
        <v>8.0566406249999996E-4</v>
      </c>
      <c r="C3">
        <f>$B3*C1</f>
        <v>1.6113281249999999E-3</v>
      </c>
      <c r="D3">
        <f>$B3*D1</f>
        <v>2.4169921874999997E-3</v>
      </c>
      <c r="E3">
        <f t="shared" ref="E3:AG3" si="1">$B3*E1</f>
        <v>3.2226562499999998E-3</v>
      </c>
      <c r="F3">
        <f t="shared" si="1"/>
        <v>4.0283203125E-3</v>
      </c>
      <c r="G3">
        <f t="shared" si="1"/>
        <v>4.8339843749999993E-3</v>
      </c>
      <c r="H3">
        <f t="shared" si="1"/>
        <v>5.6396484374999995E-3</v>
      </c>
      <c r="I3">
        <f t="shared" si="1"/>
        <v>6.4453124999999997E-3</v>
      </c>
      <c r="J3">
        <f t="shared" si="1"/>
        <v>7.2509765624999998E-3</v>
      </c>
      <c r="K3">
        <f t="shared" si="1"/>
        <v>8.056640625E-3</v>
      </c>
      <c r="L3">
        <f t="shared" si="1"/>
        <v>8.8623046874999993E-3</v>
      </c>
      <c r="M3">
        <f t="shared" si="1"/>
        <v>9.6679687499999986E-3</v>
      </c>
      <c r="N3">
        <f t="shared" si="1"/>
        <v>1.04736328125E-2</v>
      </c>
      <c r="O3">
        <f t="shared" si="1"/>
        <v>1.1279296874999999E-2</v>
      </c>
      <c r="P3">
        <f t="shared" si="1"/>
        <v>1.20849609375E-2</v>
      </c>
      <c r="Q3">
        <f t="shared" si="1"/>
        <v>1.2890624999999999E-2</v>
      </c>
      <c r="R3">
        <f t="shared" si="1"/>
        <v>1.3696289062499999E-2</v>
      </c>
      <c r="S3">
        <f t="shared" si="1"/>
        <v>1.4501953125E-2</v>
      </c>
      <c r="T3">
        <f t="shared" si="1"/>
        <v>1.5307617187499999E-2</v>
      </c>
      <c r="U3">
        <f t="shared" si="1"/>
        <v>1.611328125E-2</v>
      </c>
      <c r="V3">
        <f t="shared" si="1"/>
        <v>1.6918945312499999E-2</v>
      </c>
      <c r="W3">
        <f t="shared" si="1"/>
        <v>1.7724609374999999E-2</v>
      </c>
      <c r="X3">
        <f t="shared" si="1"/>
        <v>1.8530273437499998E-2</v>
      </c>
      <c r="Y3">
        <f t="shared" si="1"/>
        <v>1.9335937499999997E-2</v>
      </c>
      <c r="Z3">
        <f t="shared" si="1"/>
        <v>2.01416015625E-2</v>
      </c>
      <c r="AA3">
        <f t="shared" si="1"/>
        <v>2.0947265624999999E-2</v>
      </c>
      <c r="AB3">
        <f t="shared" si="1"/>
        <v>2.1752929687499999E-2</v>
      </c>
      <c r="AC3">
        <f t="shared" si="1"/>
        <v>2.2558593749999998E-2</v>
      </c>
      <c r="AD3">
        <f t="shared" si="1"/>
        <v>2.3364257812499997E-2</v>
      </c>
      <c r="AE3">
        <f t="shared" si="1"/>
        <v>2.4169921875E-2</v>
      </c>
      <c r="AF3">
        <f t="shared" si="1"/>
        <v>2.4975585937499999E-2</v>
      </c>
      <c r="AG3">
        <f t="shared" si="1"/>
        <v>2.5781249999999999E-2</v>
      </c>
    </row>
    <row r="4" spans="1:33" x14ac:dyDescent="0.35">
      <c r="A4">
        <f t="shared" ref="A4:A67" si="2">A3+1</f>
        <v>2</v>
      </c>
      <c r="B4">
        <f>POWER(2,A4)*B3</f>
        <v>3.2226562499999998E-3</v>
      </c>
    </row>
    <row r="5" spans="1:33" x14ac:dyDescent="0.35">
      <c r="A5">
        <f t="shared" si="2"/>
        <v>3</v>
      </c>
    </row>
    <row r="6" spans="1:33" x14ac:dyDescent="0.35">
      <c r="A6">
        <f t="shared" si="2"/>
        <v>4</v>
      </c>
    </row>
    <row r="7" spans="1:33" x14ac:dyDescent="0.35">
      <c r="A7">
        <f t="shared" si="2"/>
        <v>5</v>
      </c>
    </row>
    <row r="8" spans="1:33" x14ac:dyDescent="0.35">
      <c r="A8">
        <f t="shared" si="2"/>
        <v>6</v>
      </c>
    </row>
    <row r="9" spans="1:33" x14ac:dyDescent="0.35">
      <c r="A9">
        <f t="shared" si="2"/>
        <v>7</v>
      </c>
    </row>
    <row r="10" spans="1:33" x14ac:dyDescent="0.35">
      <c r="A10">
        <f t="shared" si="2"/>
        <v>8</v>
      </c>
    </row>
    <row r="11" spans="1:33" x14ac:dyDescent="0.35">
      <c r="A11">
        <f t="shared" si="2"/>
        <v>9</v>
      </c>
    </row>
    <row r="12" spans="1:33" x14ac:dyDescent="0.35">
      <c r="A12">
        <f t="shared" si="2"/>
        <v>10</v>
      </c>
    </row>
    <row r="13" spans="1:33" x14ac:dyDescent="0.35">
      <c r="A13">
        <f t="shared" si="2"/>
        <v>11</v>
      </c>
    </row>
    <row r="14" spans="1:33" x14ac:dyDescent="0.35">
      <c r="A14">
        <f t="shared" si="2"/>
        <v>12</v>
      </c>
    </row>
    <row r="15" spans="1:33" x14ac:dyDescent="0.35">
      <c r="A15">
        <f t="shared" si="2"/>
        <v>13</v>
      </c>
    </row>
    <row r="16" spans="1:33" x14ac:dyDescent="0.35">
      <c r="A16">
        <f t="shared" si="2"/>
        <v>14</v>
      </c>
    </row>
    <row r="17" spans="1:1" x14ac:dyDescent="0.35">
      <c r="A17">
        <f t="shared" si="2"/>
        <v>15</v>
      </c>
    </row>
    <row r="18" spans="1:1" x14ac:dyDescent="0.35">
      <c r="A18">
        <f t="shared" si="2"/>
        <v>16</v>
      </c>
    </row>
    <row r="19" spans="1:1" x14ac:dyDescent="0.35">
      <c r="A19">
        <f t="shared" si="2"/>
        <v>17</v>
      </c>
    </row>
    <row r="20" spans="1:1" x14ac:dyDescent="0.35">
      <c r="A20">
        <f t="shared" si="2"/>
        <v>18</v>
      </c>
    </row>
    <row r="21" spans="1:1" x14ac:dyDescent="0.35">
      <c r="A21">
        <f t="shared" si="2"/>
        <v>19</v>
      </c>
    </row>
    <row r="22" spans="1:1" x14ac:dyDescent="0.35">
      <c r="A22">
        <f t="shared" si="2"/>
        <v>20</v>
      </c>
    </row>
    <row r="23" spans="1:1" x14ac:dyDescent="0.35">
      <c r="A23">
        <f t="shared" si="2"/>
        <v>21</v>
      </c>
    </row>
    <row r="24" spans="1:1" x14ac:dyDescent="0.35">
      <c r="A24">
        <f t="shared" si="2"/>
        <v>22</v>
      </c>
    </row>
    <row r="25" spans="1:1" x14ac:dyDescent="0.35">
      <c r="A25">
        <f t="shared" si="2"/>
        <v>23</v>
      </c>
    </row>
    <row r="26" spans="1:1" x14ac:dyDescent="0.35">
      <c r="A26">
        <f t="shared" si="2"/>
        <v>24</v>
      </c>
    </row>
    <row r="27" spans="1:1" x14ac:dyDescent="0.35">
      <c r="A27">
        <f t="shared" si="2"/>
        <v>25</v>
      </c>
    </row>
    <row r="28" spans="1:1" x14ac:dyDescent="0.35">
      <c r="A28">
        <f t="shared" si="2"/>
        <v>26</v>
      </c>
    </row>
    <row r="29" spans="1:1" x14ac:dyDescent="0.35">
      <c r="A29">
        <f t="shared" si="2"/>
        <v>27</v>
      </c>
    </row>
    <row r="30" spans="1:1" x14ac:dyDescent="0.35">
      <c r="A30">
        <f t="shared" si="2"/>
        <v>28</v>
      </c>
    </row>
    <row r="31" spans="1:1" x14ac:dyDescent="0.35">
      <c r="A31">
        <f t="shared" si="2"/>
        <v>29</v>
      </c>
    </row>
    <row r="32" spans="1:1" x14ac:dyDescent="0.35">
      <c r="A32">
        <f t="shared" si="2"/>
        <v>30</v>
      </c>
    </row>
    <row r="33" spans="1:1" x14ac:dyDescent="0.35">
      <c r="A33">
        <f t="shared" si="2"/>
        <v>31</v>
      </c>
    </row>
    <row r="34" spans="1:1" x14ac:dyDescent="0.35">
      <c r="A34">
        <f t="shared" si="2"/>
        <v>32</v>
      </c>
    </row>
    <row r="35" spans="1:1" x14ac:dyDescent="0.35">
      <c r="A35">
        <f t="shared" si="2"/>
        <v>33</v>
      </c>
    </row>
    <row r="36" spans="1:1" x14ac:dyDescent="0.35">
      <c r="A36">
        <f t="shared" si="2"/>
        <v>34</v>
      </c>
    </row>
    <row r="37" spans="1:1" x14ac:dyDescent="0.35">
      <c r="A37">
        <f t="shared" si="2"/>
        <v>35</v>
      </c>
    </row>
    <row r="38" spans="1:1" x14ac:dyDescent="0.35">
      <c r="A38">
        <f t="shared" si="2"/>
        <v>36</v>
      </c>
    </row>
    <row r="39" spans="1:1" x14ac:dyDescent="0.35">
      <c r="A39">
        <f t="shared" si="2"/>
        <v>37</v>
      </c>
    </row>
    <row r="40" spans="1:1" x14ac:dyDescent="0.35">
      <c r="A40">
        <f t="shared" si="2"/>
        <v>38</v>
      </c>
    </row>
    <row r="41" spans="1:1" x14ac:dyDescent="0.35">
      <c r="A41">
        <f t="shared" si="2"/>
        <v>39</v>
      </c>
    </row>
    <row r="42" spans="1:1" x14ac:dyDescent="0.35">
      <c r="A42">
        <f t="shared" si="2"/>
        <v>40</v>
      </c>
    </row>
    <row r="43" spans="1:1" x14ac:dyDescent="0.35">
      <c r="A43">
        <f t="shared" si="2"/>
        <v>41</v>
      </c>
    </row>
    <row r="44" spans="1:1" x14ac:dyDescent="0.35">
      <c r="A44">
        <f t="shared" si="2"/>
        <v>42</v>
      </c>
    </row>
    <row r="45" spans="1:1" x14ac:dyDescent="0.35">
      <c r="A45">
        <f t="shared" si="2"/>
        <v>43</v>
      </c>
    </row>
    <row r="46" spans="1:1" x14ac:dyDescent="0.35">
      <c r="A46">
        <f t="shared" si="2"/>
        <v>44</v>
      </c>
    </row>
    <row r="47" spans="1:1" x14ac:dyDescent="0.35">
      <c r="A47">
        <f t="shared" si="2"/>
        <v>45</v>
      </c>
    </row>
    <row r="48" spans="1:1" x14ac:dyDescent="0.35">
      <c r="A48">
        <f t="shared" si="2"/>
        <v>46</v>
      </c>
    </row>
    <row r="49" spans="1:1" x14ac:dyDescent="0.35">
      <c r="A49">
        <f t="shared" si="2"/>
        <v>47</v>
      </c>
    </row>
    <row r="50" spans="1:1" x14ac:dyDescent="0.35">
      <c r="A50">
        <f t="shared" si="2"/>
        <v>48</v>
      </c>
    </row>
    <row r="51" spans="1:1" x14ac:dyDescent="0.35">
      <c r="A51">
        <f t="shared" si="2"/>
        <v>49</v>
      </c>
    </row>
    <row r="52" spans="1:1" x14ac:dyDescent="0.35">
      <c r="A52">
        <f t="shared" si="2"/>
        <v>50</v>
      </c>
    </row>
    <row r="53" spans="1:1" x14ac:dyDescent="0.35">
      <c r="A53">
        <f t="shared" si="2"/>
        <v>51</v>
      </c>
    </row>
    <row r="54" spans="1:1" x14ac:dyDescent="0.35">
      <c r="A54">
        <f t="shared" si="2"/>
        <v>52</v>
      </c>
    </row>
    <row r="55" spans="1:1" x14ac:dyDescent="0.35">
      <c r="A55">
        <f t="shared" si="2"/>
        <v>53</v>
      </c>
    </row>
    <row r="56" spans="1:1" x14ac:dyDescent="0.35">
      <c r="A56">
        <f t="shared" si="2"/>
        <v>54</v>
      </c>
    </row>
    <row r="57" spans="1:1" x14ac:dyDescent="0.35">
      <c r="A57">
        <f t="shared" si="2"/>
        <v>55</v>
      </c>
    </row>
    <row r="58" spans="1:1" x14ac:dyDescent="0.35">
      <c r="A58">
        <f t="shared" si="2"/>
        <v>56</v>
      </c>
    </row>
    <row r="59" spans="1:1" x14ac:dyDescent="0.35">
      <c r="A59">
        <f t="shared" si="2"/>
        <v>57</v>
      </c>
    </row>
    <row r="60" spans="1:1" x14ac:dyDescent="0.35">
      <c r="A60">
        <f t="shared" si="2"/>
        <v>58</v>
      </c>
    </row>
    <row r="61" spans="1:1" x14ac:dyDescent="0.35">
      <c r="A61">
        <f t="shared" si="2"/>
        <v>59</v>
      </c>
    </row>
    <row r="62" spans="1:1" x14ac:dyDescent="0.35">
      <c r="A62">
        <f t="shared" si="2"/>
        <v>60</v>
      </c>
    </row>
    <row r="63" spans="1:1" x14ac:dyDescent="0.35">
      <c r="A63">
        <f t="shared" si="2"/>
        <v>61</v>
      </c>
    </row>
    <row r="64" spans="1:1" x14ac:dyDescent="0.35">
      <c r="A64">
        <f t="shared" si="2"/>
        <v>62</v>
      </c>
    </row>
    <row r="65" spans="1:1" x14ac:dyDescent="0.35">
      <c r="A65">
        <f t="shared" si="2"/>
        <v>63</v>
      </c>
    </row>
    <row r="66" spans="1:1" x14ac:dyDescent="0.35">
      <c r="A66">
        <f t="shared" si="2"/>
        <v>64</v>
      </c>
    </row>
    <row r="67" spans="1:1" x14ac:dyDescent="0.35">
      <c r="A67">
        <f t="shared" si="2"/>
        <v>65</v>
      </c>
    </row>
    <row r="68" spans="1:1" x14ac:dyDescent="0.35">
      <c r="A68">
        <f t="shared" ref="A68:A109" si="3">A67+1</f>
        <v>66</v>
      </c>
    </row>
    <row r="69" spans="1:1" x14ac:dyDescent="0.35">
      <c r="A69">
        <f t="shared" si="3"/>
        <v>67</v>
      </c>
    </row>
    <row r="70" spans="1:1" x14ac:dyDescent="0.35">
      <c r="A70">
        <f t="shared" si="3"/>
        <v>68</v>
      </c>
    </row>
    <row r="71" spans="1:1" x14ac:dyDescent="0.35">
      <c r="A71">
        <f t="shared" si="3"/>
        <v>69</v>
      </c>
    </row>
    <row r="72" spans="1:1" x14ac:dyDescent="0.35">
      <c r="A72">
        <f t="shared" si="3"/>
        <v>70</v>
      </c>
    </row>
    <row r="73" spans="1:1" x14ac:dyDescent="0.35">
      <c r="A73">
        <f t="shared" si="3"/>
        <v>71</v>
      </c>
    </row>
    <row r="74" spans="1:1" x14ac:dyDescent="0.35">
      <c r="A74">
        <f t="shared" si="3"/>
        <v>72</v>
      </c>
    </row>
    <row r="75" spans="1:1" x14ac:dyDescent="0.35">
      <c r="A75">
        <f t="shared" si="3"/>
        <v>73</v>
      </c>
    </row>
    <row r="76" spans="1:1" x14ac:dyDescent="0.35">
      <c r="A76">
        <f t="shared" si="3"/>
        <v>74</v>
      </c>
    </row>
    <row r="77" spans="1:1" x14ac:dyDescent="0.35">
      <c r="A77">
        <f t="shared" si="3"/>
        <v>75</v>
      </c>
    </row>
    <row r="78" spans="1:1" x14ac:dyDescent="0.35">
      <c r="A78">
        <f t="shared" si="3"/>
        <v>76</v>
      </c>
    </row>
    <row r="79" spans="1:1" x14ac:dyDescent="0.35">
      <c r="A79">
        <f t="shared" si="3"/>
        <v>77</v>
      </c>
    </row>
    <row r="80" spans="1:1" x14ac:dyDescent="0.35">
      <c r="A80">
        <f t="shared" si="3"/>
        <v>78</v>
      </c>
    </row>
    <row r="81" spans="1:1" x14ac:dyDescent="0.35">
      <c r="A81">
        <f t="shared" si="3"/>
        <v>79</v>
      </c>
    </row>
    <row r="82" spans="1:1" x14ac:dyDescent="0.35">
      <c r="A82">
        <f t="shared" si="3"/>
        <v>80</v>
      </c>
    </row>
    <row r="83" spans="1:1" x14ac:dyDescent="0.35">
      <c r="A83">
        <f t="shared" si="3"/>
        <v>81</v>
      </c>
    </row>
    <row r="84" spans="1:1" x14ac:dyDescent="0.35">
      <c r="A84">
        <f t="shared" si="3"/>
        <v>82</v>
      </c>
    </row>
    <row r="85" spans="1:1" x14ac:dyDescent="0.35">
      <c r="A85">
        <f t="shared" si="3"/>
        <v>83</v>
      </c>
    </row>
    <row r="86" spans="1:1" x14ac:dyDescent="0.35">
      <c r="A86">
        <f t="shared" si="3"/>
        <v>84</v>
      </c>
    </row>
    <row r="87" spans="1:1" x14ac:dyDescent="0.35">
      <c r="A87">
        <f t="shared" si="3"/>
        <v>85</v>
      </c>
    </row>
    <row r="88" spans="1:1" x14ac:dyDescent="0.35">
      <c r="A88">
        <f t="shared" si="3"/>
        <v>86</v>
      </c>
    </row>
    <row r="89" spans="1:1" x14ac:dyDescent="0.35">
      <c r="A89">
        <f t="shared" si="3"/>
        <v>87</v>
      </c>
    </row>
    <row r="90" spans="1:1" x14ac:dyDescent="0.35">
      <c r="A90">
        <f t="shared" si="3"/>
        <v>88</v>
      </c>
    </row>
    <row r="91" spans="1:1" x14ac:dyDescent="0.35">
      <c r="A91">
        <f t="shared" si="3"/>
        <v>89</v>
      </c>
    </row>
    <row r="92" spans="1:1" x14ac:dyDescent="0.35">
      <c r="A92">
        <f t="shared" si="3"/>
        <v>90</v>
      </c>
    </row>
    <row r="93" spans="1:1" x14ac:dyDescent="0.35">
      <c r="A93">
        <f t="shared" si="3"/>
        <v>91</v>
      </c>
    </row>
    <row r="94" spans="1:1" x14ac:dyDescent="0.35">
      <c r="A94">
        <f t="shared" si="3"/>
        <v>92</v>
      </c>
    </row>
    <row r="95" spans="1:1" x14ac:dyDescent="0.35">
      <c r="A95">
        <f t="shared" si="3"/>
        <v>93</v>
      </c>
    </row>
    <row r="96" spans="1:1" x14ac:dyDescent="0.35">
      <c r="A96">
        <f t="shared" si="3"/>
        <v>94</v>
      </c>
    </row>
    <row r="97" spans="1:1" x14ac:dyDescent="0.35">
      <c r="A97">
        <f t="shared" si="3"/>
        <v>95</v>
      </c>
    </row>
    <row r="98" spans="1:1" x14ac:dyDescent="0.35">
      <c r="A98">
        <f t="shared" si="3"/>
        <v>96</v>
      </c>
    </row>
    <row r="99" spans="1:1" x14ac:dyDescent="0.35">
      <c r="A99">
        <f t="shared" si="3"/>
        <v>97</v>
      </c>
    </row>
    <row r="100" spans="1:1" x14ac:dyDescent="0.35">
      <c r="A100">
        <f t="shared" si="3"/>
        <v>98</v>
      </c>
    </row>
    <row r="101" spans="1:1" x14ac:dyDescent="0.35">
      <c r="A101">
        <f t="shared" si="3"/>
        <v>99</v>
      </c>
    </row>
    <row r="102" spans="1:1" x14ac:dyDescent="0.35">
      <c r="A102">
        <f t="shared" si="3"/>
        <v>100</v>
      </c>
    </row>
    <row r="103" spans="1:1" x14ac:dyDescent="0.35">
      <c r="A103">
        <f t="shared" si="3"/>
        <v>101</v>
      </c>
    </row>
    <row r="104" spans="1:1" x14ac:dyDescent="0.35">
      <c r="A104">
        <f t="shared" si="3"/>
        <v>102</v>
      </c>
    </row>
    <row r="105" spans="1:1" x14ac:dyDescent="0.35">
      <c r="A105">
        <f t="shared" si="3"/>
        <v>103</v>
      </c>
    </row>
    <row r="106" spans="1:1" x14ac:dyDescent="0.35">
      <c r="A106">
        <f t="shared" si="3"/>
        <v>104</v>
      </c>
    </row>
    <row r="107" spans="1:1" x14ac:dyDescent="0.35">
      <c r="A107">
        <f t="shared" si="3"/>
        <v>105</v>
      </c>
    </row>
    <row r="108" spans="1:1" x14ac:dyDescent="0.35">
      <c r="A108">
        <f t="shared" si="3"/>
        <v>106</v>
      </c>
    </row>
    <row r="109" spans="1:1" x14ac:dyDescent="0.35">
      <c r="A109">
        <f t="shared" si="3"/>
        <v>107</v>
      </c>
    </row>
    <row r="110" spans="1:1" x14ac:dyDescent="0.35">
      <c r="A110">
        <f>A109+1</f>
        <v>108</v>
      </c>
    </row>
    <row r="111" spans="1:1" x14ac:dyDescent="0.35">
      <c r="A111">
        <f t="shared" ref="A111:A128" si="4">A110+1</f>
        <v>109</v>
      </c>
    </row>
    <row r="112" spans="1:1" x14ac:dyDescent="0.35">
      <c r="A112">
        <f t="shared" si="4"/>
        <v>110</v>
      </c>
    </row>
    <row r="113" spans="1:1" x14ac:dyDescent="0.35">
      <c r="A113">
        <f t="shared" si="4"/>
        <v>111</v>
      </c>
    </row>
    <row r="114" spans="1:1" x14ac:dyDescent="0.35">
      <c r="A114">
        <f t="shared" si="4"/>
        <v>112</v>
      </c>
    </row>
    <row r="115" spans="1:1" x14ac:dyDescent="0.35">
      <c r="A115">
        <f t="shared" si="4"/>
        <v>113</v>
      </c>
    </row>
    <row r="116" spans="1:1" x14ac:dyDescent="0.35">
      <c r="A116">
        <f t="shared" si="4"/>
        <v>114</v>
      </c>
    </row>
    <row r="117" spans="1:1" x14ac:dyDescent="0.35">
      <c r="A117">
        <f t="shared" si="4"/>
        <v>115</v>
      </c>
    </row>
    <row r="118" spans="1:1" x14ac:dyDescent="0.35">
      <c r="A118">
        <f t="shared" si="4"/>
        <v>116</v>
      </c>
    </row>
    <row r="119" spans="1:1" x14ac:dyDescent="0.35">
      <c r="A119">
        <f t="shared" si="4"/>
        <v>117</v>
      </c>
    </row>
    <row r="120" spans="1:1" x14ac:dyDescent="0.35">
      <c r="A120">
        <f t="shared" si="4"/>
        <v>118</v>
      </c>
    </row>
    <row r="121" spans="1:1" x14ac:dyDescent="0.35">
      <c r="A121">
        <f t="shared" si="4"/>
        <v>119</v>
      </c>
    </row>
    <row r="122" spans="1:1" x14ac:dyDescent="0.35">
      <c r="A122">
        <f t="shared" si="4"/>
        <v>120</v>
      </c>
    </row>
    <row r="123" spans="1:1" x14ac:dyDescent="0.35">
      <c r="A123">
        <f t="shared" si="4"/>
        <v>121</v>
      </c>
    </row>
    <row r="124" spans="1:1" x14ac:dyDescent="0.35">
      <c r="A124">
        <f t="shared" si="4"/>
        <v>122</v>
      </c>
    </row>
    <row r="125" spans="1:1" x14ac:dyDescent="0.35">
      <c r="A125">
        <f t="shared" si="4"/>
        <v>123</v>
      </c>
    </row>
    <row r="126" spans="1:1" x14ac:dyDescent="0.35">
      <c r="A126">
        <f t="shared" si="4"/>
        <v>124</v>
      </c>
    </row>
    <row r="127" spans="1:1" x14ac:dyDescent="0.35">
      <c r="A127">
        <f t="shared" si="4"/>
        <v>125</v>
      </c>
    </row>
    <row r="128" spans="1:1" x14ac:dyDescent="0.35">
      <c r="A128">
        <f t="shared" si="4"/>
        <v>126</v>
      </c>
    </row>
    <row r="129" spans="1:1" x14ac:dyDescent="0.35">
      <c r="A129">
        <f>A128+1</f>
        <v>127</v>
      </c>
    </row>
    <row r="130" spans="1:1" x14ac:dyDescent="0.35">
      <c r="A130">
        <f t="shared" ref="A130" si="5">A129+1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Analog Calculator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Kyler Kidd</dc:creator>
  <cp:lastModifiedBy>Implacable</cp:lastModifiedBy>
  <dcterms:created xsi:type="dcterms:W3CDTF">2022-09-14T13:42:52Z</dcterms:created>
  <dcterms:modified xsi:type="dcterms:W3CDTF">2023-01-22T01:40:14Z</dcterms:modified>
</cp:coreProperties>
</file>