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1A2E3D30-30F0-4889-8866-A4240E4C8A80}" xr6:coauthVersionLast="37" xr6:coauthVersionMax="37" xr10:uidLastSave="{00000000-0000-0000-0000-000000000000}"/>
  <bookViews>
    <workbookView xWindow="0" yWindow="462" windowWidth="24438" windowHeight="15240"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definedNames>
    <definedName name="_xlnm._FilterDatabase" localSheetId="8" hidden="1">Stories!$A$1:$E$43</definedName>
  </definedName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 i="11" l="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2" i="11"/>
  <c r="H10" i="14"/>
  <c r="G10" i="14"/>
  <c r="H10" i="3"/>
  <c r="F5" i="7"/>
  <c r="G10" i="3"/>
  <c r="E5" i="7"/>
  <c r="G5" i="7"/>
  <c r="G17" i="13"/>
  <c r="G18" i="13"/>
  <c r="G19" i="13"/>
  <c r="D17" i="13"/>
  <c r="D18" i="13"/>
  <c r="D19" i="13"/>
  <c r="G16" i="13"/>
  <c r="D16" i="13"/>
</calcChain>
</file>

<file path=xl/sharedStrings.xml><?xml version="1.0" encoding="utf-8"?>
<sst xmlns="http://schemas.openxmlformats.org/spreadsheetml/2006/main" count="495" uniqueCount="216">
  <si>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</si>
  <si>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</si>
  <si>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</si>
  <si>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</si>
  <si>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</si>
  <si>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</si>
  <si>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</si>
  <si>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</si>
  <si>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</si>
  <si>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</si>
  <si>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</si>
  <si>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</si>
  <si>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</si>
  <si>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</si>
  <si>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</si>
  <si>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</si>
  <si>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</si>
  <si>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</si>
  <si>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</si>
  <si>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</si>
  <si>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</si>
  <si>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</si>
  <si>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</si>
  <si>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</si>
  <si>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</si>
  <si>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</si>
  <si>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</si>
  <si>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</si>
  <si>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</si>
  <si>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</si>
  <si>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</si>
  <si>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</si>
  <si>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</si>
  <si>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</si>
  <si>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</si>
  <si>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</si>
  <si>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</si>
  <si>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</si>
  <si>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</si>
  <si>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</si>
  <si>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</si>
  <si>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</si>
  <si>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</si>
  <si>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</si>
  <si>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</si>
  <si>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</si>
  <si>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</si>
  <si>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</si>
  <si>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</si>
  <si>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</si>
  <si>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</si>
  <si>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</si>
  <si>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</si>
  <si>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</si>
  <si>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</si>
  <si>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</si>
  <si>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</si>
  <si>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</si>
  <si>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</si>
  <si>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</si>
  <si>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</si>
  <si>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</si>
  <si>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</si>
  <si>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</si>
  <si>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</si>
  <si>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</si>
  <si>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</si>
  <si>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</si>
  <si>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</si>
  <si>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</si>
  <si>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</si>
  <si>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</si>
  <si>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</si>
  <si>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</si>
  <si>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</si>
  <si>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</si>
  <si>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</si>
  <si>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</si>
  <si>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</si>
  <si>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</si>
  <si>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</si>
  <si>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</si>
  <si>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</si>
  <si>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</si>
  <si>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</si>
  <si>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</si>
  <si>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</si>
  <si>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</si>
  <si>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</si>
  <si>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</si>
  <si>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</si>
  <si>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</si>
  <si>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</si>
  <si>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</si>
  <si>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US38</t>
  </si>
  <si>
    <t>List upcoming birthdays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</si>
  <si>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</si>
  <si>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</si>
  <si>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</si>
  <si>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</si>
  <si>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</si>
  <si>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</si>
  <si>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</si>
  <si>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</si>
  <si>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</si>
  <si>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</si>
  <si>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</si>
  <si>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</si>
  <si>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</si>
  <si>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</si>
  <si>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</si>
  <si>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</si>
  <si>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</si>
  <si>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</si>
  <si>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</si>
  <si>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</si>
  <si>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</si>
  <si>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</si>
  <si>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</si>
  <si>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t>
  </si>
  <si>
    <t>Birth Before Marriage</t>
  </si>
  <si>
    <t>Assigned</t>
  </si>
  <si>
    <t>Birth Before Death</t>
  </si>
  <si>
    <t>In Progress</t>
  </si>
  <si>
    <t>Review results of Sprint 1</t>
  </si>
  <si>
    <t>Things we want to keep doing</t>
  </si>
  <si>
    <t>Things we will avoid doing in future</t>
  </si>
  <si>
    <t>Pair Programming Story</t>
  </si>
  <si>
    <t>US37</t>
  </si>
  <si>
    <t>Story ID</t>
  </si>
  <si>
    <t>Story Name</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</si>
  <si>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</si>
  <si>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</si>
  <si>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</si>
  <si>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</si>
  <si>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</si>
  <si>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</si>
  <si>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</si>
  <si>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</si>
  <si>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</si>
  <si>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</si>
  <si>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</si>
  <si>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</si>
  <si>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</si>
  <si>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</si>
  <si>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</si>
  <si>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</si>
  <si>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</si>
  <si>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</si>
  <si>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</si>
  <si>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</si>
  <si>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</si>
  <si>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</si>
  <si>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</si>
  <si>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</si>
  <si>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</si>
  <si>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</si>
  <si>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</si>
  <si>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</si>
  <si>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</si>
  <si>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</si>
  <si>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</si>
  <si>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</si>
  <si>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</si>
  <si>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</si>
  <si>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</si>
  <si>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</si>
  <si>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</si>
  <si>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</si>
  <si>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</si>
  <si>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</si>
  <si>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</si>
  <si>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</si>
  <si>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</si>
  <si>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</si>
  <si>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</si>
  <si>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</si>
  <si>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</si>
  <si>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</si>
  <si>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</si>
  <si>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</si>
  <si>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</si>
  <si>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</si>
  <si>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</si>
  <si>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</si>
  <si>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</si>
  <si>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</si>
  <si>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</si>
  <si>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</si>
  <si>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</si>
  <si>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</si>
  <si>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</si>
  <si>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</si>
  <si>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</si>
  <si>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</si>
  <si>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List recent Death</t>
  </si>
  <si>
    <t xml:space="preserve">2) Quick meeting on Wednesday to discuss any issues anyone is facing </t>
  </si>
  <si>
    <t xml:space="preserve">4) TravisCI - continuous integration has been extremely beneficial </t>
  </si>
  <si>
    <t>5) Making improvements to other developer's code when you see an opportunity to improve it</t>
  </si>
  <si>
    <t>1) Using WhatsApp to stay in contact with one another - it has been very beneficial to know when people are working on or have completed their user stories and also to reachout to teammates when in doubts about something</t>
  </si>
  <si>
    <t>3) Hangouts meeting on weekend (when necessary) to plan next sprint</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</si>
  <si>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</si>
  <si>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</si>
  <si>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Yes</t>
  </si>
  <si>
    <t>No</t>
  </si>
  <si>
    <t>Total</t>
  </si>
  <si>
    <t>Owner</t>
  </si>
  <si>
    <t>Status</t>
  </si>
  <si>
    <t>Est Size</t>
  </si>
  <si>
    <t>Est Time</t>
  </si>
  <si>
    <t>Act Size</t>
  </si>
  <si>
    <t>Act Time</t>
  </si>
  <si>
    <t>Completed</t>
  </si>
  <si>
    <t>Review results of Sprint 2</t>
  </si>
  <si>
    <t>yes</t>
  </si>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</sst>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3"/>
      <name val="Verdana"/>
      <family val="2"/>
    </font>
    <font>
      <sz val="10"/>
      <name val="Verdana"/>
      <family val="2"/>
    </font>
    <font>
      <b/>
      <sz val="10"/>
      <name val="Verdana"/>
      <family val="2"/>
    </font>
    <font>
      <sz val="12"/>
      <name val="Cambria"/>
      <family val="1"/>
    </font>
    <font>
      <sz val="10"/>
      <color rgb="FFFF000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8" fillId="0" borderId="0"/>
    <xf numFmtId="0" fontId="13" fillId="0" borderId="0" applyNumberFormat="0" applyFill="0" applyBorder="0" applyAlignment="0" applyProtection="0"/>
  </cellStyleXfs>
  <cellXfs count="3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9" fillId="0" borderId="0" xfId="0" applyFont="1"/>
    <xf numFmtId="0" fontId="8" fillId="0" borderId="0" xfId="0" applyFont="1"/>
    <xf numFmtId="49" fontId="10" fillId="0" borderId="0" xfId="0" applyNumberFormat="1" applyFont="1" applyAlignment="1">
      <alignment horizontal="left" vertical="center" wrapText="1" indent="1"/>
    </xf>
    <xf numFmtId="0" fontId="8" fillId="0" borderId="0" xfId="0" applyFont="1" applyAlignment="1">
      <alignment horizontal="center"/>
    </xf>
    <xf numFmtId="164" fontId="11" fillId="0" borderId="0" xfId="0" applyNumberFormat="1" applyFont="1" applyAlignment="1">
      <alignment horizontal="center"/>
    </xf>
    <xf numFmtId="0" fontId="0" fillId="0" borderId="0" xfId="0" applyFont="1"/>
    <xf numFmtId="164" fontId="0" fillId="0" borderId="0" xfId="0" applyNumberFormat="1" applyFont="1"/>
    <xf numFmtId="164" fontId="8" fillId="0" borderId="0" xfId="0" applyNumberFormat="1" applyFont="1" applyAlignment="1">
      <alignment horizontal="center"/>
    </xf>
    <xf numFmtId="164" fontId="12" fillId="0" borderId="0" xfId="0" applyNumberFormat="1" applyFont="1" applyAlignment="1">
      <alignment horizontal="center"/>
    </xf>
    <xf numFmtId="0" fontId="1" fillId="0" borderId="1" xfId="0" applyFont="1" applyBorder="1"/>
    <xf numFmtId="0" fontId="0" fillId="0" borderId="0" xfId="0" applyAlignment="1">
      <alignment horizontal="left"/>
    </xf>
    <xf numFmtId="0" fontId="9" fillId="0" borderId="0" xfId="0" applyFont="1" applyAlignment="1">
      <alignment horizontal="left"/>
    </xf>
    <xf numFmtId="49" fontId="8"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xf numFmtId="0" fontId="1" fillId="0" borderId="0" xfId="0" applyFont="1" applyAlignment="1">
      <alignment horizontal="left" vertical="center"/>
    </xf>
    <xf numFmtId="0" fontId="0" fillId="0" borderId="0" xfId="0" applyAlignment="1">
      <alignment horizontal="left" vertical="center"/>
    </xf>
  </cellXfs>
  <cellStyles count="68">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47"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63" builtinId="8" hidden="1"/>
    <cellStyle name="Hyperlink" xfId="57" builtinId="8" hidden="1"/>
    <cellStyle name="Hyperlink" xfId="4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11" builtinId="8" hidden="1"/>
    <cellStyle name="Hyperlink" xfId="13" builtinId="8" hidden="1"/>
    <cellStyle name="Hyperlink" xfId="15" builtinId="8" hidden="1"/>
    <cellStyle name="Hyperlink" xfId="19"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Hyperlink" xfId="65" builtinId="8"/>
    <cellStyle name="Hyperlink 2" xfId="67" xr:uid="{00000000-0005-0000-0000-000071000000}"/>
    <cellStyle name="Normal" xfId="0" builtinId="0"/>
    <cellStyle name="Normal 2" xfId="66" xr:uid="{00000000-0005-0000-0000-000072000000}"/>
  </cellStyles>
  <dxfs count="3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defaultColWidth="10.6640625" defaultRowHeight="12.3" x14ac:dyDescent="0.4"/>
  <cols>
    <col min="1" max="1" width="7.8085937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3" t="s">
        <v>5</v>
      </c>
      <c r="B3" s="13" t="s">
        <v>6</v>
      </c>
      <c r="C3" s="13" t="s">
        <v>7</v>
      </c>
      <c r="D3" s="14" t="s">
        <v>8</v>
      </c>
      <c r="E3" s="13" t="s">
        <v>9</v>
      </c>
    </row>
    <row r="4" spans="1:7" ht="15.9" x14ac:dyDescent="0.5">
      <c r="A4" s="13" t="s">
        <v>10</v>
      </c>
      <c r="B4" s="15" t="s">
        <v>11</v>
      </c>
      <c r="C4" s="15" t="s">
        <v>12</v>
      </c>
      <c r="D4" s="14" t="s">
        <v>13</v>
      </c>
      <c r="E4" s="13" t="s">
        <v>14</v>
      </c>
    </row>
    <row r="5" spans="1:7" ht="15.9" x14ac:dyDescent="0.5">
      <c r="A5" s="13" t="s">
        <v>15</v>
      </c>
      <c r="B5" s="15" t="s">
        <v>16</v>
      </c>
      <c r="C5" s="15" t="s">
        <v>17</v>
      </c>
      <c r="D5" s="14" t="s">
        <v>18</v>
      </c>
      <c r="E5" s="15" t="s">
        <v>19</v>
      </c>
    </row>
    <row r="6" spans="1:7" ht="15.9" x14ac:dyDescent="0.5">
      <c r="A6" s="13" t="s">
        <v>20</v>
      </c>
      <c r="B6" s="15" t="s">
        <v>21</v>
      </c>
      <c r="C6" s="15" t="s">
        <v>22</v>
      </c>
      <c r="D6" s="14" t="s">
        <v>23</v>
      </c>
      <c r="E6" s="13" t="s">
        <v>24</v>
      </c>
    </row>
    <row r="9" spans="1:7" x14ac:dyDescent="0.4">
      <c r="D9" s="4" t="s">
        <v>25</v>
      </c>
      <c r="E9" s="32" t="s">
        <v>26</v>
      </c>
      <c r="F9" s="32"/>
      <c r="G9" s="32"/>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6"/>
  <sheetViews>
    <sheetView tabSelected="1" zoomScale="150" workbookViewId="0">
      <selection activeCell="C33" sqref="C33"/>
    </sheetView>
  </sheetViews>
  <sheetFormatPr defaultColWidth="10.6640625" defaultRowHeight="12.3" x14ac:dyDescent="0.4"/>
  <cols>
    <col min="1" max="1" width="6.140625" bestFit="1" customWidth="1"/>
    <col min="2" max="2" width="8.140625" bestFit="1" customWidth="1"/>
    <col min="3" max="3" width="26.80859375" bestFit="1" customWidth="1"/>
    <col min="4" max="4" width="6.47265625" bestFit="1" customWidth="1"/>
    <col min="5" max="5" width="8.140625" bestFit="1" customWidth="1"/>
  </cols>
  <sheetData>
    <row r="1" spans="1:25" s="4" customFormat="1" x14ac:dyDescent="0.4">
      <c r="A1" s="31" t="s">
        <v>27</v>
      </c>
      <c r="B1" s="4" t="s">
        <v>28</v>
      </c>
      <c r="C1" s="4" t="s">
        <v>29</v>
      </c>
      <c r="D1" s="4" t="s">
        <v>30</v>
      </c>
      <c r="E1" s="4" t="s">
        <v>31</v>
      </c>
    </row>
    <row r="2" spans="1:25" x14ac:dyDescent="0.4">
      <c r="A2">
        <v>0</v>
      </c>
      <c r="B2" t="s">
        <v>80</v>
      </c>
      <c r="C2" t="s">
        <v>81</v>
      </c>
      <c r="E2" s="30" t="s">
        <v>119</v>
      </c>
    </row>
    <row r="3" spans="1:25" x14ac:dyDescent="0.4">
      <c r="A3">
        <v>1</v>
      </c>
      <c r="B3" t="s">
        <v>32</v>
      </c>
      <c r="C3" t="s">
        <v>33</v>
      </c>
      <c r="D3" s="16" t="s">
        <v>20</v>
      </c>
      <c r="E3" s="26" t="s">
        <v>119</v>
      </c>
    </row>
    <row r="4" spans="1:25" x14ac:dyDescent="0.4">
      <c r="A4">
        <v>1</v>
      </c>
      <c r="B4" t="s">
        <v>34</v>
      </c>
      <c r="C4" t="s">
        <v>35</v>
      </c>
      <c r="D4" s="16" t="s">
        <v>5</v>
      </c>
      <c r="E4" s="26" t="s">
        <v>119</v>
      </c>
    </row>
    <row r="5" spans="1:25" x14ac:dyDescent="0.4">
      <c r="A5">
        <v>1</v>
      </c>
      <c r="B5" t="s">
        <v>36</v>
      </c>
      <c r="C5" t="s">
        <v>37</v>
      </c>
      <c r="D5" s="16" t="s">
        <v>20</v>
      </c>
      <c r="E5" s="26" t="s">
        <v>119</v>
      </c>
    </row>
    <row r="6" spans="1:25" x14ac:dyDescent="0.4">
      <c r="A6">
        <v>1</v>
      </c>
      <c r="B6" t="s">
        <v>38</v>
      </c>
      <c r="C6" t="s">
        <v>39</v>
      </c>
      <c r="D6" s="16" t="s">
        <v>10</v>
      </c>
      <c r="E6" s="26" t="s">
        <v>119</v>
      </c>
    </row>
    <row r="7" spans="1:25" x14ac:dyDescent="0.4">
      <c r="A7">
        <v>1</v>
      </c>
      <c r="B7" t="s">
        <v>40</v>
      </c>
      <c r="C7" t="s">
        <v>41</v>
      </c>
      <c r="D7" s="16" t="s">
        <v>10</v>
      </c>
      <c r="E7" s="26" t="s">
        <v>119</v>
      </c>
    </row>
    <row r="8" spans="1:25" x14ac:dyDescent="0.4">
      <c r="A8">
        <v>1</v>
      </c>
      <c r="B8" t="s">
        <v>42</v>
      </c>
      <c r="C8" t="s">
        <v>43</v>
      </c>
      <c r="D8" s="16" t="s">
        <v>15</v>
      </c>
      <c r="E8" s="26" t="s">
        <v>119</v>
      </c>
    </row>
    <row r="9" spans="1:25" x14ac:dyDescent="0.4">
      <c r="A9">
        <v>1</v>
      </c>
      <c r="B9" t="s">
        <v>44</v>
      </c>
      <c r="C9" t="s">
        <v>45</v>
      </c>
      <c r="D9" s="16" t="s">
        <v>15</v>
      </c>
      <c r="E9" s="26" t="s">
        <v>119</v>
      </c>
    </row>
    <row r="10" spans="1:25" x14ac:dyDescent="0.4">
      <c r="A10">
        <v>1</v>
      </c>
      <c r="B10" t="s">
        <v>58</v>
      </c>
      <c r="C10" t="s">
        <v>59</v>
      </c>
      <c r="D10" s="16" t="s">
        <v>20</v>
      </c>
      <c r="E10" s="26" t="s">
        <v>119</v>
      </c>
    </row>
    <row r="11" spans="1:25" x14ac:dyDescent="0.4">
      <c r="A11">
        <v>1</v>
      </c>
      <c r="B11" t="s">
        <v>72</v>
      </c>
      <c r="C11" t="s">
        <v>73</v>
      </c>
      <c r="D11" s="16" t="s">
        <v>10</v>
      </c>
      <c r="E11" s="26" t="s">
        <v>119</v>
      </c>
    </row>
    <row r="12" spans="1:25" x14ac:dyDescent="0.4">
      <c r="A12">
        <v>1</v>
      </c>
      <c r="B12" t="s">
        <v>84</v>
      </c>
      <c r="C12" t="s">
        <v>85</v>
      </c>
      <c r="D12" s="23" t="s">
        <v>5</v>
      </c>
      <c r="E12" s="30" t="s">
        <v>119</v>
      </c>
    </row>
    <row r="13" spans="1:25" x14ac:dyDescent="0.4">
      <c r="A13">
        <v>1</v>
      </c>
      <c r="B13" t="s">
        <v>174</v>
      </c>
      <c r="C13" t="s">
        <v>175</v>
      </c>
      <c r="D13" s="23" t="s">
        <v>15</v>
      </c>
      <c r="E13" s="30" t="s">
        <v>119</v>
      </c>
    </row>
    <row r="14" spans="1:25" x14ac:dyDescent="0.4">
      <c r="A14">
        <v>1</v>
      </c>
      <c r="B14" t="s">
        <v>177</v>
      </c>
      <c r="C14" t="s">
        <v>178</v>
      </c>
      <c r="D14" s="23" t="s">
        <v>5</v>
      </c>
      <c r="E14" s="30" t="s">
        <v>119</v>
      </c>
    </row>
    <row r="15" spans="1:25" x14ac:dyDescent="0.4">
      <c r="A15">
        <v>2</v>
      </c>
      <c r="B15" t="s">
        <v>46</v>
      </c>
      <c r="C15" t="s">
        <v>47</v>
      </c>
      <c r="D15" s="16" t="s">
        <v>20</v>
      </c>
      <c r="E15" s="26" t="s">
        <v>119</v>
      </c>
    </row>
    <row r="16" spans="1:25" x14ac:dyDescent="0.4">
      <c r="A16">
        <v>2</v>
      </c>
      <c r="B16" t="s">
        <v>48</v>
      </c>
      <c r="C16" t="s">
        <v>49</v>
      </c>
      <c r="D16" s="16" t="s">
        <v>20</v>
      </c>
      <c r="E16" s="30" t="s">
        <v>121</v>
      </c>
      <c r="Y16" t="s">
        <v>121</v>
      </c>
    </row>
    <row r="17" spans="1:25" x14ac:dyDescent="0.4">
      <c r="A17">
        <v>2</v>
      </c>
      <c r="B17" t="s">
        <v>50</v>
      </c>
      <c r="C17" t="s">
        <v>51</v>
      </c>
      <c r="D17" s="16" t="s">
        <v>15</v>
      </c>
      <c r="E17" s="26" t="s">
        <v>119</v>
      </c>
      <c r="Y17" t="s">
        <v>123</v>
      </c>
    </row>
    <row r="18" spans="1:25" x14ac:dyDescent="0.4">
      <c r="A18">
        <v>2</v>
      </c>
      <c r="B18" t="s">
        <v>54</v>
      </c>
      <c r="C18" t="s">
        <v>55</v>
      </c>
      <c r="D18" s="16" t="s">
        <v>10</v>
      </c>
      <c r="E18" s="30" t="s">
        <v>121</v>
      </c>
      <c r="Y18" t="s">
        <v>119</v>
      </c>
    </row>
    <row r="19" spans="1:25" x14ac:dyDescent="0.4">
      <c r="A19">
        <v>2</v>
      </c>
      <c r="B19" t="s">
        <v>56</v>
      </c>
      <c r="C19" t="s">
        <v>57</v>
      </c>
      <c r="D19" s="16" t="s">
        <v>10</v>
      </c>
      <c r="E19" s="30" t="s">
        <v>121</v>
      </c>
    </row>
    <row r="20" spans="1:25" x14ac:dyDescent="0.4">
      <c r="A20">
        <v>2</v>
      </c>
      <c r="B20" t="s">
        <v>86</v>
      </c>
      <c r="C20" t="s">
        <v>87</v>
      </c>
      <c r="D20" s="23" t="s">
        <v>15</v>
      </c>
      <c r="E20" s="26" t="s">
        <v>119</v>
      </c>
    </row>
    <row r="21" spans="1:25" x14ac:dyDescent="0.4">
      <c r="A21">
        <v>2</v>
      </c>
      <c r="B21" t="s">
        <v>128</v>
      </c>
      <c r="C21" t="s">
        <v>180</v>
      </c>
      <c r="D21" s="23" t="s">
        <v>5</v>
      </c>
      <c r="E21" s="26" t="s">
        <v>119</v>
      </c>
    </row>
    <row r="22" spans="1:25" x14ac:dyDescent="0.4">
      <c r="A22">
        <v>2</v>
      </c>
      <c r="B22" t="s">
        <v>94</v>
      </c>
      <c r="C22" t="s">
        <v>95</v>
      </c>
      <c r="D22" s="23" t="s">
        <v>5</v>
      </c>
      <c r="E22" s="26" t="s">
        <v>119</v>
      </c>
    </row>
    <row r="23" spans="1:25" x14ac:dyDescent="0.4">
      <c r="B23" t="s">
        <v>146</v>
      </c>
      <c r="C23" t="s">
        <v>147</v>
      </c>
    </row>
    <row r="24" spans="1:25" x14ac:dyDescent="0.4">
      <c r="B24" t="s">
        <v>60</v>
      </c>
      <c r="C24" t="s">
        <v>61</v>
      </c>
    </row>
    <row r="25" spans="1:25" x14ac:dyDescent="0.4">
      <c r="B25" t="s">
        <v>64</v>
      </c>
      <c r="C25" t="s">
        <v>65</v>
      </c>
    </row>
    <row r="26" spans="1:25" x14ac:dyDescent="0.4">
      <c r="B26" t="s">
        <v>66</v>
      </c>
      <c r="C26" t="s">
        <v>67</v>
      </c>
    </row>
    <row r="27" spans="1:25" x14ac:dyDescent="0.4">
      <c r="B27" t="s">
        <v>68</v>
      </c>
      <c r="C27" t="s">
        <v>69</v>
      </c>
    </row>
    <row r="28" spans="1:25" x14ac:dyDescent="0.4">
      <c r="B28" t="s">
        <v>70</v>
      </c>
      <c r="C28" t="s">
        <v>71</v>
      </c>
    </row>
    <row r="29" spans="1:25" x14ac:dyDescent="0.4">
      <c r="B29" t="s">
        <v>74</v>
      </c>
      <c r="C29" t="s">
        <v>75</v>
      </c>
    </row>
    <row r="30" spans="1:25" x14ac:dyDescent="0.4">
      <c r="B30" t="s">
        <v>76</v>
      </c>
      <c r="C30" t="s">
        <v>77</v>
      </c>
    </row>
    <row r="31" spans="1:25" x14ac:dyDescent="0.4">
      <c r="B31" t="s">
        <v>78</v>
      </c>
      <c r="C31" t="s">
        <v>79</v>
      </c>
    </row>
    <row r="32" spans="1:25" x14ac:dyDescent="0.4">
      <c r="B32" t="s">
        <v>82</v>
      </c>
      <c r="C32" t="s">
        <v>83</v>
      </c>
      <c r="D32" s="23"/>
    </row>
    <row r="33" spans="2:3" x14ac:dyDescent="0.4">
      <c r="B33" t="s">
        <v>88</v>
      </c>
      <c r="C33" t="s">
        <v>89</v>
      </c>
    </row>
    <row r="34" spans="2:3" x14ac:dyDescent="0.4">
      <c r="B34" t="s">
        <v>90</v>
      </c>
      <c r="C34" t="s">
        <v>91</v>
      </c>
    </row>
    <row r="35" spans="2:3" x14ac:dyDescent="0.4">
      <c r="B35" t="s">
        <v>92</v>
      </c>
      <c r="C35" t="s">
        <v>93</v>
      </c>
    </row>
    <row r="36" spans="2:3" x14ac:dyDescent="0.4">
      <c r="B36" t="s">
        <v>183</v>
      </c>
      <c r="C36" t="s">
        <v>184</v>
      </c>
    </row>
  </sheetData>
  <sortState ref="A2:E36">
    <sortCondition ref="A2"/>
  </sortState>
  <phoneticPr fontId="2" type="noConversion"/>
  <conditionalFormatting sqref="E2:E14">
    <cfRule type="cellIs" dxfId="38" priority="25" operator="equal">
      <formula>$Y$18</formula>
    </cfRule>
    <cfRule type="cellIs" dxfId="37" priority="26" operator="equal">
      <formula>$Y$17</formula>
    </cfRule>
    <cfRule type="cellIs" dxfId="36" priority="27" operator="equal">
      <formula>$Y$16</formula>
    </cfRule>
  </conditionalFormatting>
  <conditionalFormatting sqref="E26:E27">
    <cfRule type="cellIs" dxfId="35" priority="22" operator="equal">
      <formula>"Complete"</formula>
    </cfRule>
    <cfRule type="cellIs" dxfId="34" priority="23" operator="equal">
      <formula>"In Progress"</formula>
    </cfRule>
    <cfRule type="cellIs" dxfId="33" priority="24" operator="equal">
      <formula>"Assigned"</formula>
    </cfRule>
  </conditionalFormatting>
  <conditionalFormatting sqref="E32:E33">
    <cfRule type="cellIs" dxfId="32" priority="19" operator="equal">
      <formula>"Complete"</formula>
    </cfRule>
    <cfRule type="cellIs" dxfId="31" priority="20" operator="equal">
      <formula>"In Progress"</formula>
    </cfRule>
    <cfRule type="cellIs" dxfId="30" priority="21" operator="equal">
      <formula>"Assigned"</formula>
    </cfRule>
  </conditionalFormatting>
  <conditionalFormatting sqref="E34">
    <cfRule type="cellIs" dxfId="29" priority="16" operator="equal">
      <formula>"Complete"</formula>
    </cfRule>
    <cfRule type="cellIs" dxfId="28" priority="17" operator="equal">
      <formula>"In Progress"</formula>
    </cfRule>
    <cfRule type="cellIs" dxfId="27" priority="18" operator="equal">
      <formula>"Assigned"</formula>
    </cfRule>
  </conditionalFormatting>
  <conditionalFormatting sqref="E35">
    <cfRule type="cellIs" dxfId="26" priority="13" operator="equal">
      <formula>"Complete"</formula>
    </cfRule>
    <cfRule type="cellIs" dxfId="25" priority="14" operator="equal">
      <formula>"In Progress"</formula>
    </cfRule>
    <cfRule type="cellIs" dxfId="24" priority="15" operator="equal">
      <formula>"Assigned"</formula>
    </cfRule>
  </conditionalFormatting>
  <conditionalFormatting sqref="E31">
    <cfRule type="cellIs" dxfId="23" priority="10" operator="equal">
      <formula>"Complete"</formula>
    </cfRule>
    <cfRule type="cellIs" dxfId="22" priority="11" operator="equal">
      <formula>"In Progress"</formula>
    </cfRule>
    <cfRule type="cellIs" dxfId="21" priority="12" operator="equal">
      <formula>"Assigned"</formula>
    </cfRule>
  </conditionalFormatting>
  <conditionalFormatting sqref="E24">
    <cfRule type="cellIs" dxfId="20" priority="7" operator="equal">
      <formula>"Complete"</formula>
    </cfRule>
    <cfRule type="cellIs" dxfId="19" priority="8" operator="equal">
      <formula>"In Progress"</formula>
    </cfRule>
    <cfRule type="cellIs" dxfId="18" priority="9" operator="equal">
      <formula>"Assigned"</formula>
    </cfRule>
  </conditionalFormatting>
  <conditionalFormatting sqref="E15:E23">
    <cfRule type="cellIs" dxfId="17" priority="1" operator="equal">
      <formula>$Y$18</formula>
    </cfRule>
    <cfRule type="cellIs" dxfId="16" priority="2" operator="equal">
      <formula>$Y$17</formula>
    </cfRule>
    <cfRule type="cellIs" dxfId="15"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6" zoomScale="150" workbookViewId="0">
      <selection activeCell="A24" sqref="A24"/>
    </sheetView>
  </sheetViews>
  <sheetFormatPr defaultColWidth="10.6640625" defaultRowHeight="12.3" x14ac:dyDescent="0.4"/>
  <cols>
    <col min="1" max="1" width="10.80859375" style="2"/>
    <col min="2" max="2" width="9.47265625" customWidth="1"/>
    <col min="3" max="3" width="15.80859375" bestFit="1" customWidth="1"/>
    <col min="4" max="4" width="12.33203125" customWidth="1"/>
    <col min="5" max="5" width="6.80859375" customWidth="1"/>
    <col min="6" max="6" width="12.47265625" style="7" customWidth="1"/>
  </cols>
  <sheetData>
    <row r="1" spans="1:7" x14ac:dyDescent="0.4">
      <c r="A1" s="2" t="s">
        <v>96</v>
      </c>
    </row>
    <row r="2" spans="1:7" x14ac:dyDescent="0.4">
      <c r="A2" s="2" t="s">
        <v>97</v>
      </c>
    </row>
    <row r="3" spans="1:7" x14ac:dyDescent="0.4">
      <c r="A3" s="2" t="s">
        <v>98</v>
      </c>
    </row>
    <row r="5" spans="1:7" x14ac:dyDescent="0.4">
      <c r="A5" s="2" t="s">
        <v>99</v>
      </c>
    </row>
    <row r="6" spans="1:7" x14ac:dyDescent="0.4">
      <c r="A6" s="2" t="s">
        <v>100</v>
      </c>
    </row>
    <row r="8" spans="1:7" x14ac:dyDescent="0.4">
      <c r="A8" s="2" t="s">
        <v>101</v>
      </c>
    </row>
    <row r="14" spans="1:7" s="4" customFormat="1" x14ac:dyDescent="0.4">
      <c r="A14" s="4" t="s">
        <v>102</v>
      </c>
      <c r="B14" s="3" t="s">
        <v>103</v>
      </c>
      <c r="C14" s="4" t="s">
        <v>104</v>
      </c>
      <c r="D14" s="4" t="s">
        <v>105</v>
      </c>
      <c r="E14" s="4" t="s">
        <v>106</v>
      </c>
      <c r="F14" s="4" t="s">
        <v>107</v>
      </c>
      <c r="G14" s="6" t="s">
        <v>108</v>
      </c>
    </row>
    <row r="15" spans="1:7" x14ac:dyDescent="0.4">
      <c r="A15" t="s">
        <v>109</v>
      </c>
      <c r="B15" s="10">
        <v>41065</v>
      </c>
      <c r="C15" s="11">
        <v>24</v>
      </c>
      <c r="E15" s="11">
        <v>0</v>
      </c>
      <c r="F15" s="11"/>
      <c r="G15" s="7"/>
    </row>
    <row r="16" spans="1:7" x14ac:dyDescent="0.4">
      <c r="A16" t="s">
        <v>110</v>
      </c>
      <c r="B16" s="10">
        <v>41078</v>
      </c>
      <c r="C16" s="11">
        <v>18</v>
      </c>
      <c r="D16">
        <f>C15-C16</f>
        <v>6</v>
      </c>
      <c r="E16" s="11">
        <v>250</v>
      </c>
      <c r="F16" s="11">
        <v>120</v>
      </c>
      <c r="G16" s="7">
        <f>(E16-E15)/F16*60</f>
        <v>125.00000000000001</v>
      </c>
    </row>
    <row r="17" spans="1:7" x14ac:dyDescent="0.4">
      <c r="A17" s="2" t="s">
        <v>111</v>
      </c>
      <c r="B17" s="10">
        <v>41092</v>
      </c>
      <c r="C17" s="11">
        <v>12</v>
      </c>
      <c r="D17">
        <f t="shared" ref="D17:D19" si="0">C16-C17</f>
        <v>6</v>
      </c>
      <c r="E17" s="11">
        <v>480</v>
      </c>
      <c r="F17" s="12">
        <v>135</v>
      </c>
      <c r="G17" s="7">
        <f t="shared" ref="G17:G19" si="1">(E17-E16)/F17*60</f>
        <v>102.22222222222223</v>
      </c>
    </row>
    <row r="18" spans="1:7" x14ac:dyDescent="0.4">
      <c r="A18" s="2" t="s">
        <v>112</v>
      </c>
      <c r="B18" s="10">
        <v>41106</v>
      </c>
      <c r="C18" s="11">
        <v>6</v>
      </c>
      <c r="D18">
        <f t="shared" si="0"/>
        <v>6</v>
      </c>
      <c r="E18" s="11">
        <v>740</v>
      </c>
      <c r="F18" s="12">
        <v>160</v>
      </c>
      <c r="G18" s="7">
        <f t="shared" si="1"/>
        <v>97.5</v>
      </c>
    </row>
    <row r="19" spans="1:7" x14ac:dyDescent="0.4">
      <c r="A19" s="2" t="s">
        <v>113</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topLeftCell="A7" zoomScale="150" workbookViewId="0">
      <selection activeCell="C8" sqref="C8"/>
    </sheetView>
  </sheetViews>
  <sheetFormatPr defaultColWidth="10.6640625" defaultRowHeight="12.3" x14ac:dyDescent="0.4"/>
  <cols>
    <col min="2" max="2" width="9.33203125" style="2" customWidth="1"/>
    <col min="3" max="3" width="17" bestFit="1" customWidth="1"/>
    <col min="4" max="4" width="13.140625" bestFit="1" customWidth="1"/>
    <col min="5" max="5" width="4.140625" bestFit="1" customWidth="1"/>
    <col min="6" max="6" width="4.33203125" bestFit="1" customWidth="1"/>
    <col min="7" max="7" width="12.6640625" style="7" bestFit="1" customWidth="1"/>
  </cols>
  <sheetData>
    <row r="3" spans="1:7" s="4" customFormat="1" x14ac:dyDescent="0.4">
      <c r="A3" s="4" t="s">
        <v>102</v>
      </c>
      <c r="B3" s="3" t="s">
        <v>103</v>
      </c>
      <c r="C3" s="4" t="s">
        <v>104</v>
      </c>
      <c r="D3" s="4" t="s">
        <v>105</v>
      </c>
      <c r="E3" s="4" t="s">
        <v>106</v>
      </c>
      <c r="F3" s="4" t="s">
        <v>107</v>
      </c>
      <c r="G3" s="6" t="s">
        <v>108</v>
      </c>
    </row>
    <row r="4" spans="1:7" s="4" customFormat="1" x14ac:dyDescent="0.4">
      <c r="A4" s="27" t="s">
        <v>109</v>
      </c>
      <c r="B4" s="28">
        <v>41900</v>
      </c>
      <c r="C4" s="27">
        <v>32</v>
      </c>
      <c r="E4" s="27">
        <v>0</v>
      </c>
      <c r="G4" s="6"/>
    </row>
    <row r="5" spans="1:7" x14ac:dyDescent="0.4">
      <c r="A5" t="s">
        <v>110</v>
      </c>
      <c r="B5" s="2">
        <v>41913</v>
      </c>
      <c r="C5">
        <v>24</v>
      </c>
      <c r="D5">
        <v>8</v>
      </c>
      <c r="E5">
        <f>Sprint1!G10</f>
        <v>197</v>
      </c>
      <c r="F5">
        <f>(Sprint1!H10*60)</f>
        <v>810</v>
      </c>
      <c r="G5" s="7">
        <f>E5/(F5/60)</f>
        <v>14.592592592592593</v>
      </c>
    </row>
    <row r="6" spans="1:7" x14ac:dyDescent="0.4">
      <c r="A6" t="s">
        <v>111</v>
      </c>
      <c r="B6" s="2">
        <v>41927</v>
      </c>
    </row>
    <row r="7" spans="1:7" x14ac:dyDescent="0.4">
      <c r="A7" t="s">
        <v>112</v>
      </c>
      <c r="B7" s="2">
        <v>41941</v>
      </c>
    </row>
    <row r="8" spans="1:7" x14ac:dyDescent="0.4">
      <c r="A8" t="s">
        <v>113</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topLeftCell="A7" zoomScaleNormal="100" workbookViewId="0"/>
  </sheetViews>
  <sheetFormatPr defaultColWidth="10.6640625" defaultRowHeight="12.3" x14ac:dyDescent="0.4"/>
  <cols>
    <col min="1" max="1" width="9.33203125" customWidth="1"/>
    <col min="2" max="2" width="32.47265625" style="1" bestFit="1" customWidth="1"/>
    <col min="3" max="3" width="6.47265625" style="20" bestFit="1" customWidth="1"/>
    <col min="4" max="4" width="8.140625" style="20" bestFit="1" customWidth="1"/>
    <col min="5" max="5" width="7.6640625" style="20" bestFit="1" customWidth="1"/>
    <col min="6" max="6" width="8.33203125" style="20" bestFit="1" customWidth="1"/>
    <col min="7" max="7" width="7.6640625" style="20" bestFit="1" customWidth="1"/>
    <col min="8" max="8" width="8.47265625" style="20" bestFit="1" customWidth="1"/>
    <col min="9" max="9" width="10.140625" style="21" bestFit="1" customWidth="1"/>
    <col min="26" max="26" width="9.6640625" bestFit="1" customWidth="1"/>
  </cols>
  <sheetData>
    <row r="1" spans="1:26" x14ac:dyDescent="0.4">
      <c r="A1" s="4" t="s">
        <v>28</v>
      </c>
      <c r="B1" s="5" t="s">
        <v>29</v>
      </c>
      <c r="C1" s="17" t="s">
        <v>30</v>
      </c>
      <c r="D1" s="17" t="s">
        <v>31</v>
      </c>
      <c r="E1" s="17" t="s">
        <v>114</v>
      </c>
      <c r="F1" s="17" t="s">
        <v>115</v>
      </c>
      <c r="G1" s="17" t="s">
        <v>116</v>
      </c>
      <c r="H1" s="17" t="s">
        <v>117</v>
      </c>
      <c r="I1" s="18" t="s">
        <v>118</v>
      </c>
    </row>
    <row r="2" spans="1:26" x14ac:dyDescent="0.4">
      <c r="A2" s="16" t="s">
        <v>32</v>
      </c>
      <c r="B2" s="16" t="s">
        <v>33</v>
      </c>
      <c r="C2" s="19" t="s">
        <v>20</v>
      </c>
      <c r="D2" s="26" t="s">
        <v>119</v>
      </c>
      <c r="E2" s="19">
        <v>30</v>
      </c>
      <c r="F2" s="19">
        <v>2</v>
      </c>
      <c r="G2" s="20">
        <v>58</v>
      </c>
      <c r="H2" s="20">
        <v>3</v>
      </c>
      <c r="I2" s="29" t="s">
        <v>203</v>
      </c>
    </row>
    <row r="3" spans="1:26" x14ac:dyDescent="0.4">
      <c r="A3" s="16" t="s">
        <v>34</v>
      </c>
      <c r="B3" s="16" t="s">
        <v>120</v>
      </c>
      <c r="C3" s="19" t="s">
        <v>5</v>
      </c>
      <c r="D3" s="21" t="s">
        <v>119</v>
      </c>
      <c r="E3" s="19">
        <v>20</v>
      </c>
      <c r="F3" s="19">
        <v>1</v>
      </c>
      <c r="G3" s="20">
        <v>20</v>
      </c>
      <c r="H3" s="20">
        <v>1</v>
      </c>
      <c r="I3" s="29" t="s">
        <v>203</v>
      </c>
      <c r="Z3" t="s">
        <v>121</v>
      </c>
    </row>
    <row r="4" spans="1:26" x14ac:dyDescent="0.4">
      <c r="A4" s="16" t="s">
        <v>36</v>
      </c>
      <c r="B4" s="16" t="s">
        <v>122</v>
      </c>
      <c r="C4" s="19" t="s">
        <v>20</v>
      </c>
      <c r="D4" s="29" t="s">
        <v>119</v>
      </c>
      <c r="E4" s="19">
        <v>15</v>
      </c>
      <c r="F4" s="19">
        <v>1.5</v>
      </c>
      <c r="G4" s="20">
        <v>20</v>
      </c>
      <c r="H4" s="20">
        <v>1</v>
      </c>
      <c r="I4" s="29" t="s">
        <v>203</v>
      </c>
      <c r="Z4" t="s">
        <v>123</v>
      </c>
    </row>
    <row r="5" spans="1:26" x14ac:dyDescent="0.4">
      <c r="A5" s="16" t="s">
        <v>38</v>
      </c>
      <c r="B5" s="16" t="s">
        <v>39</v>
      </c>
      <c r="C5" s="19" t="s">
        <v>10</v>
      </c>
      <c r="D5" s="21" t="s">
        <v>119</v>
      </c>
      <c r="E5" s="19">
        <v>20</v>
      </c>
      <c r="F5" s="19">
        <v>2</v>
      </c>
      <c r="G5" s="20">
        <v>14</v>
      </c>
      <c r="H5" s="20">
        <v>1.5</v>
      </c>
      <c r="I5" s="29" t="s">
        <v>203</v>
      </c>
      <c r="Z5" t="s">
        <v>119</v>
      </c>
    </row>
    <row r="6" spans="1:26" x14ac:dyDescent="0.4">
      <c r="A6" s="16" t="s">
        <v>40</v>
      </c>
      <c r="B6" s="16" t="s">
        <v>41</v>
      </c>
      <c r="C6" s="19" t="s">
        <v>10</v>
      </c>
      <c r="D6" s="21" t="s">
        <v>119</v>
      </c>
      <c r="E6" s="19">
        <v>15</v>
      </c>
      <c r="F6" s="19">
        <v>2</v>
      </c>
      <c r="G6" s="20">
        <v>22</v>
      </c>
      <c r="H6" s="20">
        <v>2</v>
      </c>
      <c r="I6" s="29" t="s">
        <v>203</v>
      </c>
    </row>
    <row r="7" spans="1:26" x14ac:dyDescent="0.4">
      <c r="A7" s="16" t="s">
        <v>42</v>
      </c>
      <c r="B7" s="16" t="s">
        <v>43</v>
      </c>
      <c r="C7" s="19" t="s">
        <v>15</v>
      </c>
      <c r="D7" s="21" t="s">
        <v>119</v>
      </c>
      <c r="E7" s="19">
        <v>20</v>
      </c>
      <c r="F7" s="19">
        <v>2</v>
      </c>
      <c r="G7" s="20">
        <v>29</v>
      </c>
      <c r="H7" s="20">
        <v>2.5</v>
      </c>
      <c r="I7" s="29" t="s">
        <v>203</v>
      </c>
    </row>
    <row r="8" spans="1:26" x14ac:dyDescent="0.4">
      <c r="A8" s="16" t="s">
        <v>44</v>
      </c>
      <c r="B8" s="16" t="s">
        <v>45</v>
      </c>
      <c r="C8" s="19" t="s">
        <v>15</v>
      </c>
      <c r="D8" s="21" t="s">
        <v>119</v>
      </c>
      <c r="E8" s="19">
        <v>30</v>
      </c>
      <c r="F8" s="19">
        <v>2</v>
      </c>
      <c r="G8" s="20">
        <v>14</v>
      </c>
      <c r="H8" s="20">
        <v>1.5</v>
      </c>
      <c r="I8" s="29" t="s">
        <v>203</v>
      </c>
    </row>
    <row r="9" spans="1:26" x14ac:dyDescent="0.4">
      <c r="A9" s="16" t="s">
        <v>84</v>
      </c>
      <c r="B9" t="s">
        <v>85</v>
      </c>
      <c r="C9" s="19" t="s">
        <v>5</v>
      </c>
      <c r="D9" s="21" t="s">
        <v>119</v>
      </c>
      <c r="E9" s="19">
        <v>30</v>
      </c>
      <c r="F9" s="19">
        <v>2</v>
      </c>
      <c r="G9" s="20">
        <v>20</v>
      </c>
      <c r="H9" s="20">
        <v>1</v>
      </c>
      <c r="I9" s="29" t="s">
        <v>203</v>
      </c>
    </row>
    <row r="10" spans="1:26" x14ac:dyDescent="0.4">
      <c r="B10" s="5" t="s">
        <v>205</v>
      </c>
      <c r="G10" s="20">
        <f>SUM(G2:G9)</f>
        <v>197</v>
      </c>
      <c r="H10" s="20">
        <f>SUM(H2:H9)</f>
        <v>13.5</v>
      </c>
    </row>
    <row r="12" spans="1:26" x14ac:dyDescent="0.4">
      <c r="B12" s="5" t="s">
        <v>124</v>
      </c>
    </row>
    <row r="13" spans="1:26" x14ac:dyDescent="0.4">
      <c r="B13" s="5"/>
    </row>
    <row r="14" spans="1:26" x14ac:dyDescent="0.4">
      <c r="B14" s="5" t="s">
        <v>125</v>
      </c>
    </row>
    <row r="15" spans="1:26" x14ac:dyDescent="0.4">
      <c r="B15" s="34" t="s">
        <v>199</v>
      </c>
      <c r="C15" s="34"/>
      <c r="D15" s="34"/>
      <c r="E15" s="34"/>
      <c r="F15" s="34"/>
      <c r="G15" s="34"/>
      <c r="H15" s="34"/>
      <c r="I15" s="34"/>
    </row>
    <row r="16" spans="1:26" x14ac:dyDescent="0.4">
      <c r="B16" s="34" t="s">
        <v>196</v>
      </c>
      <c r="C16" s="34"/>
      <c r="D16" s="34"/>
      <c r="E16" s="34"/>
      <c r="F16" s="34"/>
      <c r="G16" s="34"/>
      <c r="H16" s="34"/>
      <c r="I16" s="34"/>
    </row>
    <row r="17" spans="1:9" x14ac:dyDescent="0.4">
      <c r="B17" s="34" t="s">
        <v>200</v>
      </c>
      <c r="C17" s="34"/>
      <c r="D17" s="34"/>
      <c r="E17" s="34"/>
      <c r="F17" s="34"/>
      <c r="G17" s="34"/>
      <c r="H17" s="34"/>
      <c r="I17" s="34"/>
    </row>
    <row r="18" spans="1:9" x14ac:dyDescent="0.4">
      <c r="B18" s="34" t="s">
        <v>197</v>
      </c>
      <c r="C18" s="34"/>
      <c r="D18" s="34"/>
      <c r="E18" s="34"/>
      <c r="F18" s="34"/>
      <c r="G18" s="34"/>
      <c r="H18" s="34"/>
      <c r="I18" s="34"/>
    </row>
    <row r="19" spans="1:9" x14ac:dyDescent="0.4">
      <c r="B19" s="35" t="s">
        <v>198</v>
      </c>
      <c r="C19" s="35"/>
      <c r="D19" s="35"/>
      <c r="E19" s="35"/>
      <c r="F19" s="35"/>
      <c r="G19" s="35"/>
      <c r="H19" s="35"/>
      <c r="I19" s="35"/>
    </row>
    <row r="20" spans="1:9" ht="24.6" x14ac:dyDescent="0.4">
      <c r="B20" s="5" t="s">
        <v>126</v>
      </c>
    </row>
    <row r="21" spans="1:9" x14ac:dyDescent="0.4">
      <c r="B21" s="34" t="s">
        <v>201</v>
      </c>
      <c r="C21" s="34"/>
      <c r="D21" s="34"/>
      <c r="E21" s="34"/>
      <c r="F21" s="34"/>
      <c r="G21" s="34"/>
      <c r="H21" s="34"/>
    </row>
    <row r="22" spans="1:9" x14ac:dyDescent="0.4">
      <c r="B22" s="34" t="s">
        <v>202</v>
      </c>
      <c r="C22" s="34"/>
      <c r="D22" s="34"/>
      <c r="E22" s="34"/>
      <c r="F22" s="34"/>
      <c r="G22" s="34"/>
    </row>
    <row r="24" spans="1:9" x14ac:dyDescent="0.4">
      <c r="B24" s="5"/>
    </row>
    <row r="26" spans="1:9" x14ac:dyDescent="0.4">
      <c r="A26" s="33" t="s">
        <v>127</v>
      </c>
      <c r="B26" s="33"/>
    </row>
    <row r="27" spans="1:9" x14ac:dyDescent="0.4">
      <c r="A27" s="4" t="s">
        <v>28</v>
      </c>
      <c r="B27" s="5" t="s">
        <v>29</v>
      </c>
      <c r="C27" s="17" t="s">
        <v>30</v>
      </c>
      <c r="D27" s="17" t="s">
        <v>31</v>
      </c>
      <c r="E27" s="17" t="s">
        <v>114</v>
      </c>
      <c r="F27" s="17" t="s">
        <v>115</v>
      </c>
      <c r="G27" s="17" t="s">
        <v>116</v>
      </c>
      <c r="H27" s="17" t="s">
        <v>117</v>
      </c>
      <c r="I27" s="18" t="s">
        <v>118</v>
      </c>
    </row>
    <row r="28" spans="1:9" x14ac:dyDescent="0.4">
      <c r="A28" t="s">
        <v>177</v>
      </c>
      <c r="B28" t="s">
        <v>195</v>
      </c>
      <c r="C28" s="25" t="s">
        <v>5</v>
      </c>
      <c r="D28" s="21" t="s">
        <v>119</v>
      </c>
      <c r="E28" s="20">
        <v>20</v>
      </c>
      <c r="F28" s="20">
        <v>1.5</v>
      </c>
      <c r="G28" s="20">
        <v>20</v>
      </c>
      <c r="H28" s="20">
        <v>2</v>
      </c>
      <c r="I28" s="29" t="s">
        <v>203</v>
      </c>
    </row>
    <row r="29" spans="1:9" x14ac:dyDescent="0.4">
      <c r="A29" t="s">
        <v>174</v>
      </c>
      <c r="B29" t="s">
        <v>175</v>
      </c>
      <c r="C29" s="20" t="s">
        <v>15</v>
      </c>
      <c r="D29" s="21" t="s">
        <v>119</v>
      </c>
      <c r="E29" s="20">
        <v>20</v>
      </c>
      <c r="F29" s="20">
        <v>2</v>
      </c>
      <c r="G29" s="20">
        <v>20</v>
      </c>
      <c r="H29" s="20">
        <v>2</v>
      </c>
      <c r="I29" s="29" t="s">
        <v>203</v>
      </c>
    </row>
    <row r="30" spans="1:9" x14ac:dyDescent="0.4">
      <c r="A30" s="16" t="s">
        <v>72</v>
      </c>
      <c r="B30" s="16" t="s">
        <v>73</v>
      </c>
      <c r="C30" s="25" t="s">
        <v>10</v>
      </c>
      <c r="D30" s="21" t="s">
        <v>119</v>
      </c>
      <c r="E30" s="20">
        <v>15</v>
      </c>
      <c r="F30" s="20">
        <v>1.5</v>
      </c>
      <c r="G30" s="20">
        <v>15</v>
      </c>
      <c r="H30" s="20">
        <v>0.5</v>
      </c>
      <c r="I30" s="29" t="s">
        <v>203</v>
      </c>
    </row>
    <row r="31" spans="1:9" x14ac:dyDescent="0.4">
      <c r="A31" t="s">
        <v>58</v>
      </c>
      <c r="B31" t="s">
        <v>59</v>
      </c>
      <c r="C31" s="25" t="s">
        <v>20</v>
      </c>
      <c r="D31" s="29" t="s">
        <v>119</v>
      </c>
      <c r="E31" s="20">
        <v>15</v>
      </c>
      <c r="F31" s="20">
        <v>1.5</v>
      </c>
      <c r="G31" s="20">
        <v>5</v>
      </c>
      <c r="H31" s="20">
        <v>0.45</v>
      </c>
      <c r="I31" s="29" t="s">
        <v>203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14" priority="8" operator="equal">
      <formula>$Z$5</formula>
    </cfRule>
    <cfRule type="cellIs" dxfId="13" priority="9" operator="equal">
      <formula>$Z$4</formula>
    </cfRule>
    <cfRule type="cellIs" dxfId="12" priority="10" operator="equal">
      <formula>$Z$3</formula>
    </cfRule>
  </conditionalFormatting>
  <conditionalFormatting sqref="I27">
    <cfRule type="cellIs" dxfId="11" priority="5" operator="equal">
      <formula>$Z$5</formula>
    </cfRule>
    <cfRule type="cellIs" dxfId="10" priority="6" operator="equal">
      <formula>$Z$4</formula>
    </cfRule>
    <cfRule type="cellIs" dxfId="9" priority="7" operator="equal">
      <formula>$Z$3</formula>
    </cfRule>
  </conditionalFormatting>
  <conditionalFormatting sqref="I2:I9">
    <cfRule type="containsText" dxfId="8" priority="3" operator="containsText" text="Yes">
      <formula>NOT(ISERROR(SEARCH("Yes",I2)))</formula>
    </cfRule>
    <cfRule type="containsText" dxfId="7" priority="4" operator="containsText" text="No">
      <formula>NOT(ISERROR(SEARCH("No",I2)))</formula>
    </cfRule>
  </conditionalFormatting>
  <conditionalFormatting sqref="I28:I31">
    <cfRule type="containsText" dxfId="6" priority="1" operator="containsText" text="Yes">
      <formula>NOT(ISERROR(SEARCH("Yes",I28)))</formula>
    </cfRule>
    <cfRule type="containsText" dxfId="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4"/>
  <sheetViews>
    <sheetView zoomScaleNormal="100" workbookViewId="0">
      <selection activeCell="A9" sqref="A9"/>
    </sheetView>
  </sheetViews>
  <sheetFormatPr defaultColWidth="10.6640625" defaultRowHeight="12.3" x14ac:dyDescent="0.4"/>
  <cols>
    <col min="1" max="1" width="9.33203125" customWidth="1"/>
    <col min="2" max="2" width="32.47265625" style="1" bestFit="1" customWidth="1"/>
    <col min="3" max="3" width="6.47265625" style="20" bestFit="1" customWidth="1"/>
    <col min="4" max="4" width="8.140625" style="20" bestFit="1" customWidth="1"/>
    <col min="5" max="5" width="7.6640625" style="20" bestFit="1" customWidth="1"/>
    <col min="6" max="6" width="8.33203125" style="20" bestFit="1" customWidth="1"/>
    <col min="7" max="7" width="7.6640625" style="20" bestFit="1" customWidth="1"/>
    <col min="8" max="8" width="8.47265625" style="20" bestFit="1" customWidth="1"/>
    <col min="9" max="9" width="10.140625" style="21" bestFit="1" customWidth="1"/>
    <col min="26" max="26" width="9.6640625" bestFit="1" customWidth="1"/>
  </cols>
  <sheetData>
    <row r="1" spans="1:26" x14ac:dyDescent="0.4">
      <c r="A1" s="4" t="s">
        <v>129</v>
      </c>
      <c r="B1" s="5" t="s">
        <v>130</v>
      </c>
      <c r="C1" s="17" t="s">
        <v>206</v>
      </c>
      <c r="D1" s="17" t="s">
        <v>207</v>
      </c>
      <c r="E1" s="17" t="s">
        <v>208</v>
      </c>
      <c r="F1" s="17" t="s">
        <v>209</v>
      </c>
      <c r="G1" s="17" t="s">
        <v>210</v>
      </c>
      <c r="H1" s="17" t="s">
        <v>211</v>
      </c>
      <c r="I1" s="18" t="s">
        <v>212</v>
      </c>
    </row>
    <row r="2" spans="1:26" x14ac:dyDescent="0.4">
      <c r="A2" s="16" t="s">
        <v>46</v>
      </c>
      <c r="B2" s="16" t="s">
        <v>47</v>
      </c>
      <c r="C2" s="19" t="s">
        <v>20</v>
      </c>
      <c r="D2" s="26" t="s">
        <v>119</v>
      </c>
      <c r="E2" s="19">
        <v>25</v>
      </c>
      <c r="F2" s="19">
        <v>2</v>
      </c>
      <c r="G2" s="20">
        <v>18</v>
      </c>
      <c r="H2" s="20">
        <v>2</v>
      </c>
      <c r="I2" s="29" t="s">
        <v>214</v>
      </c>
    </row>
    <row r="3" spans="1:26" x14ac:dyDescent="0.4">
      <c r="A3" s="16" t="s">
        <v>48</v>
      </c>
      <c r="B3" s="16" t="s">
        <v>49</v>
      </c>
      <c r="C3" s="19" t="s">
        <v>20</v>
      </c>
      <c r="D3" s="26" t="s">
        <v>121</v>
      </c>
      <c r="E3" s="19">
        <v>25</v>
      </c>
      <c r="F3" s="19">
        <v>2</v>
      </c>
      <c r="I3" s="29" t="s">
        <v>204</v>
      </c>
      <c r="Z3" t="s">
        <v>121</v>
      </c>
    </row>
    <row r="4" spans="1:26" x14ac:dyDescent="0.4">
      <c r="A4" s="16" t="s">
        <v>50</v>
      </c>
      <c r="B4" s="16" t="s">
        <v>51</v>
      </c>
      <c r="C4" s="19" t="s">
        <v>15</v>
      </c>
      <c r="D4" s="26" t="s">
        <v>119</v>
      </c>
      <c r="E4" s="19">
        <v>30</v>
      </c>
      <c r="F4" s="19">
        <v>2</v>
      </c>
      <c r="G4" s="20">
        <v>28</v>
      </c>
      <c r="H4" s="20">
        <v>1.5</v>
      </c>
      <c r="I4" s="29" t="s">
        <v>214</v>
      </c>
      <c r="Z4" t="s">
        <v>123</v>
      </c>
    </row>
    <row r="5" spans="1:26" x14ac:dyDescent="0.4">
      <c r="A5" s="16" t="s">
        <v>54</v>
      </c>
      <c r="B5" s="16" t="s">
        <v>55</v>
      </c>
      <c r="C5" s="19" t="s">
        <v>10</v>
      </c>
      <c r="D5" s="26" t="s">
        <v>121</v>
      </c>
      <c r="E5" s="19">
        <v>20</v>
      </c>
      <c r="F5" s="19">
        <v>2</v>
      </c>
      <c r="I5" s="29" t="s">
        <v>204</v>
      </c>
      <c r="Z5" t="s">
        <v>119</v>
      </c>
    </row>
    <row r="6" spans="1:26" x14ac:dyDescent="0.4">
      <c r="A6" s="16" t="s">
        <v>56</v>
      </c>
      <c r="B6" s="16" t="s">
        <v>57</v>
      </c>
      <c r="C6" s="19" t="s">
        <v>10</v>
      </c>
      <c r="D6" s="26" t="s">
        <v>121</v>
      </c>
      <c r="E6" s="19">
        <v>15</v>
      </c>
      <c r="F6" s="19">
        <v>1.5</v>
      </c>
      <c r="I6" s="29" t="s">
        <v>204</v>
      </c>
    </row>
    <row r="7" spans="1:26" x14ac:dyDescent="0.4">
      <c r="A7" s="16" t="s">
        <v>86</v>
      </c>
      <c r="B7" s="16" t="s">
        <v>87</v>
      </c>
      <c r="C7" s="19" t="s">
        <v>15</v>
      </c>
      <c r="D7" s="26" t="s">
        <v>119</v>
      </c>
      <c r="E7" s="19">
        <v>30</v>
      </c>
      <c r="F7" s="19">
        <v>2</v>
      </c>
      <c r="G7" s="20">
        <v>24</v>
      </c>
      <c r="H7" s="20">
        <v>2</v>
      </c>
      <c r="I7" s="29" t="s">
        <v>214</v>
      </c>
    </row>
    <row r="8" spans="1:26" x14ac:dyDescent="0.4">
      <c r="A8" s="16" t="s">
        <v>128</v>
      </c>
      <c r="B8" s="16" t="s">
        <v>180</v>
      </c>
      <c r="C8" s="19" t="s">
        <v>5</v>
      </c>
      <c r="D8" s="26" t="s">
        <v>119</v>
      </c>
      <c r="E8" s="19">
        <v>20</v>
      </c>
      <c r="F8" s="19">
        <v>1.5</v>
      </c>
      <c r="G8" s="20">
        <v>20</v>
      </c>
      <c r="H8" s="20">
        <v>2</v>
      </c>
      <c r="I8" s="29" t="s">
        <v>214</v>
      </c>
    </row>
    <row r="9" spans="1:26" x14ac:dyDescent="0.4">
      <c r="A9" s="16" t="s">
        <v>94</v>
      </c>
      <c r="B9" t="s">
        <v>95</v>
      </c>
      <c r="C9" s="19" t="s">
        <v>5</v>
      </c>
      <c r="D9" s="26" t="s">
        <v>119</v>
      </c>
      <c r="E9" s="19">
        <v>25</v>
      </c>
      <c r="F9" s="19">
        <v>1.5</v>
      </c>
      <c r="G9" s="20">
        <v>25</v>
      </c>
      <c r="H9" s="20">
        <v>2</v>
      </c>
      <c r="I9" s="29" t="s">
        <v>214</v>
      </c>
    </row>
    <row r="10" spans="1:26" x14ac:dyDescent="0.4">
      <c r="B10" s="5" t="s">
        <v>205</v>
      </c>
      <c r="G10" s="20">
        <f>SUM(G2:G9)</f>
        <v>115</v>
      </c>
      <c r="H10" s="20">
        <f>SUM(H2:H9)</f>
        <v>9.5</v>
      </c>
    </row>
    <row r="12" spans="1:26" x14ac:dyDescent="0.4">
      <c r="B12" s="5" t="s">
        <v>213</v>
      </c>
    </row>
    <row r="13" spans="1:26" x14ac:dyDescent="0.4">
      <c r="B13" s="5"/>
    </row>
    <row r="14" spans="1:26" x14ac:dyDescent="0.4">
      <c r="B14" s="5" t="s">
        <v>125</v>
      </c>
    </row>
    <row r="15" spans="1:26" x14ac:dyDescent="0.4">
      <c r="B15" s="34"/>
      <c r="C15" s="34"/>
      <c r="D15" s="34"/>
      <c r="E15" s="34"/>
      <c r="F15" s="34"/>
      <c r="G15" s="34"/>
      <c r="H15" s="34"/>
      <c r="I15" s="34"/>
    </row>
    <row r="16" spans="1:26" x14ac:dyDescent="0.4">
      <c r="B16" s="34"/>
      <c r="C16" s="34"/>
      <c r="D16" s="34"/>
      <c r="E16" s="34"/>
      <c r="F16" s="34"/>
      <c r="G16" s="34"/>
      <c r="H16" s="34"/>
      <c r="I16" s="34"/>
    </row>
    <row r="17" spans="2:9" x14ac:dyDescent="0.4">
      <c r="B17" s="34"/>
      <c r="C17" s="34"/>
      <c r="D17" s="34"/>
      <c r="E17" s="34"/>
      <c r="F17" s="34"/>
      <c r="G17" s="34"/>
      <c r="H17" s="34"/>
      <c r="I17" s="34"/>
    </row>
    <row r="18" spans="2:9" x14ac:dyDescent="0.4">
      <c r="B18" s="34"/>
      <c r="C18" s="34"/>
      <c r="D18" s="34"/>
      <c r="E18" s="34"/>
      <c r="F18" s="34"/>
      <c r="G18" s="34"/>
      <c r="H18" s="34"/>
      <c r="I18" s="34"/>
    </row>
    <row r="19" spans="2:9" x14ac:dyDescent="0.4">
      <c r="B19" s="35"/>
      <c r="C19" s="35"/>
      <c r="D19" s="35"/>
      <c r="E19" s="35"/>
      <c r="F19" s="35"/>
      <c r="G19" s="35"/>
      <c r="H19" s="35"/>
      <c r="I19" s="35"/>
    </row>
    <row r="20" spans="2:9" ht="13" customHeight="1" x14ac:dyDescent="0.4">
      <c r="B20" s="36" t="s">
        <v>126</v>
      </c>
      <c r="C20" s="36"/>
    </row>
    <row r="21" spans="2:9" x14ac:dyDescent="0.4">
      <c r="B21" s="34"/>
      <c r="C21" s="34"/>
      <c r="D21" s="34"/>
      <c r="E21" s="34"/>
      <c r="F21" s="34"/>
      <c r="G21" s="34"/>
      <c r="H21" s="34"/>
    </row>
    <row r="22" spans="2:9" x14ac:dyDescent="0.4">
      <c r="B22" s="34"/>
      <c r="C22" s="34"/>
      <c r="D22" s="34"/>
      <c r="E22" s="34"/>
      <c r="F22" s="34"/>
      <c r="G22" s="34"/>
    </row>
    <row r="24" spans="2:9" x14ac:dyDescent="0.4">
      <c r="B24" s="5"/>
    </row>
  </sheetData>
  <mergeCells count="8">
    <mergeCell ref="B22:G22"/>
    <mergeCell ref="B20:C20"/>
    <mergeCell ref="B15:I15"/>
    <mergeCell ref="B16:I16"/>
    <mergeCell ref="B17:I17"/>
    <mergeCell ref="B18:I18"/>
    <mergeCell ref="B19:I19"/>
    <mergeCell ref="B21:H21"/>
  </mergeCells>
  <conditionalFormatting sqref="I1 I10:I11 I20:I1048576 D2:D9">
    <cfRule type="cellIs" dxfId="4" priority="8" operator="equal">
      <formula>$Z$5</formula>
    </cfRule>
    <cfRule type="cellIs" dxfId="3" priority="9" operator="equal">
      <formula>$Z$4</formula>
    </cfRule>
    <cfRule type="cellIs" dxfId="2" priority="10" operator="equal">
      <formula>$Z$3</formula>
    </cfRule>
  </conditionalFormatting>
  <conditionalFormatting sqref="I2:I9">
    <cfRule type="containsText" dxfId="1" priority="3" operator="containsText" text="Yes">
      <formula>NOT(ISERROR(SEARCH("Yes",I2)))</formula>
    </cfRule>
    <cfRule type="containsText" dxfId="0" priority="4" operator="containsText" text="No">
      <formula>NOT(ISERROR(SEARCH("No",I2)))</formula>
    </cfRule>
  </conditionalFormatting>
  <dataValidations count="1">
    <dataValidation type="list" allowBlank="1" showInputMessage="1" showErrorMessage="1" sqref="I20: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E43"/>
  <sheetViews>
    <sheetView zoomScaleNormal="100" zoomScalePageLayoutView="150" workbookViewId="0">
      <selection activeCell="C35" sqref="C35"/>
    </sheetView>
  </sheetViews>
  <sheetFormatPr defaultColWidth="10.6640625" defaultRowHeight="12.3" x14ac:dyDescent="0.4"/>
  <cols>
    <col min="1" max="1" width="8" bestFit="1" customWidth="1"/>
    <col min="2" max="2" width="26.80859375" customWidth="1"/>
    <col min="3" max="3" width="69.140625" style="1" customWidth="1"/>
    <col min="5" max="5" width="10.6640625" style="38"/>
  </cols>
  <sheetData>
    <row r="1" spans="1:5" s="4" customFormat="1" x14ac:dyDescent="0.4">
      <c r="A1" s="4" t="s">
        <v>129</v>
      </c>
      <c r="B1" s="4" t="s">
        <v>130</v>
      </c>
      <c r="C1" s="5" t="s">
        <v>131</v>
      </c>
      <c r="D1" s="22" t="s">
        <v>132</v>
      </c>
      <c r="E1" s="37" t="s">
        <v>215</v>
      </c>
    </row>
    <row r="2" spans="1:5" ht="15" hidden="1" x14ac:dyDescent="0.4">
      <c r="A2" t="s">
        <v>32</v>
      </c>
      <c r="B2" t="s">
        <v>33</v>
      </c>
      <c r="C2" s="24" t="s">
        <v>133</v>
      </c>
      <c r="D2" s="23" t="s">
        <v>134</v>
      </c>
      <c r="E2" s="38" t="str">
        <f>VLOOKUP(A2,Backlog!B:B,1,FALSE)</f>
        <v>US01</v>
      </c>
    </row>
    <row r="3" spans="1:5" ht="15" hidden="1" x14ac:dyDescent="0.4">
      <c r="A3" t="s">
        <v>34</v>
      </c>
      <c r="B3" t="s">
        <v>35</v>
      </c>
      <c r="C3" s="9" t="s">
        <v>135</v>
      </c>
      <c r="D3" s="23" t="s">
        <v>134</v>
      </c>
      <c r="E3" s="38" t="str">
        <f>VLOOKUP(A3,Backlog!B:B,1,FALSE)</f>
        <v>US02</v>
      </c>
    </row>
    <row r="4" spans="1:5" ht="15" hidden="1" x14ac:dyDescent="0.4">
      <c r="A4" t="s">
        <v>36</v>
      </c>
      <c r="B4" t="s">
        <v>37</v>
      </c>
      <c r="C4" s="9" t="s">
        <v>136</v>
      </c>
      <c r="D4" s="23" t="s">
        <v>134</v>
      </c>
      <c r="E4" s="38" t="str">
        <f>VLOOKUP(A4,Backlog!B:B,1,FALSE)</f>
        <v>US03</v>
      </c>
    </row>
    <row r="5" spans="1:5" ht="30" hidden="1" x14ac:dyDescent="0.4">
      <c r="A5" t="s">
        <v>38</v>
      </c>
      <c r="B5" t="s">
        <v>39</v>
      </c>
      <c r="C5" s="9" t="s">
        <v>137</v>
      </c>
      <c r="D5" s="23" t="s">
        <v>134</v>
      </c>
      <c r="E5" s="38" t="str">
        <f>VLOOKUP(A5,Backlog!B:B,1,FALSE)</f>
        <v>US04</v>
      </c>
    </row>
    <row r="6" spans="1:5" ht="15" hidden="1" x14ac:dyDescent="0.4">
      <c r="A6" t="s">
        <v>40</v>
      </c>
      <c r="B6" t="s">
        <v>41</v>
      </c>
      <c r="C6" s="9" t="s">
        <v>138</v>
      </c>
      <c r="D6" s="23" t="s">
        <v>134</v>
      </c>
      <c r="E6" s="38" t="str">
        <f>VLOOKUP(A6,Backlog!B:B,1,FALSE)</f>
        <v>US05</v>
      </c>
    </row>
    <row r="7" spans="1:5" ht="15" hidden="1" x14ac:dyDescent="0.4">
      <c r="A7" t="s">
        <v>42</v>
      </c>
      <c r="B7" t="s">
        <v>43</v>
      </c>
      <c r="C7" s="9" t="s">
        <v>139</v>
      </c>
      <c r="D7" s="23" t="s">
        <v>134</v>
      </c>
      <c r="E7" s="38" t="str">
        <f>VLOOKUP(A7,Backlog!B:B,1,FALSE)</f>
        <v>US06</v>
      </c>
    </row>
    <row r="8" spans="1:5" ht="30" hidden="1" x14ac:dyDescent="0.4">
      <c r="A8" t="s">
        <v>44</v>
      </c>
      <c r="B8" t="s">
        <v>45</v>
      </c>
      <c r="C8" s="9" t="s">
        <v>140</v>
      </c>
      <c r="D8" s="23" t="s">
        <v>134</v>
      </c>
      <c r="E8" s="38" t="str">
        <f>VLOOKUP(A8,Backlog!B:B,1,FALSE)</f>
        <v>US07</v>
      </c>
    </row>
    <row r="9" spans="1:5" ht="30" hidden="1" x14ac:dyDescent="0.4">
      <c r="A9" t="s">
        <v>46</v>
      </c>
      <c r="B9" t="s">
        <v>47</v>
      </c>
      <c r="C9" s="9" t="s">
        <v>141</v>
      </c>
      <c r="D9" s="23" t="s">
        <v>134</v>
      </c>
      <c r="E9" s="38" t="str">
        <f>VLOOKUP(A9,Backlog!B:B,1,FALSE)</f>
        <v>US08</v>
      </c>
    </row>
    <row r="10" spans="1:5" ht="30" hidden="1" x14ac:dyDescent="0.4">
      <c r="A10" t="s">
        <v>48</v>
      </c>
      <c r="B10" t="s">
        <v>49</v>
      </c>
      <c r="C10" s="9" t="s">
        <v>142</v>
      </c>
      <c r="D10" s="23" t="s">
        <v>134</v>
      </c>
      <c r="E10" s="38" t="str">
        <f>VLOOKUP(A10,Backlog!B:B,1,FALSE)</f>
        <v>US09</v>
      </c>
    </row>
    <row r="11" spans="1:5" ht="30" hidden="1" x14ac:dyDescent="0.4">
      <c r="A11" t="s">
        <v>50</v>
      </c>
      <c r="B11" t="s">
        <v>51</v>
      </c>
      <c r="C11" s="9" t="s">
        <v>143</v>
      </c>
      <c r="D11" s="23" t="s">
        <v>134</v>
      </c>
      <c r="E11" s="38" t="str">
        <f>VLOOKUP(A11,Backlog!B:B,1,FALSE)</f>
        <v>US10</v>
      </c>
    </row>
    <row r="12" spans="1:5" ht="15" x14ac:dyDescent="0.4">
      <c r="A12" t="s">
        <v>52</v>
      </c>
      <c r="B12" t="s">
        <v>53</v>
      </c>
      <c r="C12" s="9" t="s">
        <v>144</v>
      </c>
      <c r="E12" s="38" t="e">
        <f>VLOOKUP(A12,Backlog!B:B,1,FALSE)</f>
        <v>#N/A</v>
      </c>
    </row>
    <row r="13" spans="1:5" ht="30" hidden="1" x14ac:dyDescent="0.4">
      <c r="A13" t="s">
        <v>54</v>
      </c>
      <c r="B13" t="s">
        <v>55</v>
      </c>
      <c r="C13" s="9" t="s">
        <v>145</v>
      </c>
      <c r="D13" t="s">
        <v>134</v>
      </c>
      <c r="E13" s="38" t="str">
        <f>VLOOKUP(A13,Backlog!B:B,1,FALSE)</f>
        <v>US12</v>
      </c>
    </row>
    <row r="14" spans="1:5" ht="45" hidden="1" x14ac:dyDescent="0.4">
      <c r="A14" t="s">
        <v>146</v>
      </c>
      <c r="B14" t="s">
        <v>147</v>
      </c>
      <c r="C14" s="9" t="s">
        <v>148</v>
      </c>
      <c r="E14" s="38" t="str">
        <f>VLOOKUP(A14,Backlog!B:B,1,FALSE)</f>
        <v>US13</v>
      </c>
    </row>
    <row r="15" spans="1:5" ht="15" hidden="1" x14ac:dyDescent="0.4">
      <c r="A15" t="s">
        <v>56</v>
      </c>
      <c r="B15" t="s">
        <v>57</v>
      </c>
      <c r="C15" s="9" t="s">
        <v>149</v>
      </c>
      <c r="D15" t="s">
        <v>134</v>
      </c>
      <c r="E15" s="38" t="str">
        <f>VLOOKUP(A15,Backlog!B:B,1,FALSE)</f>
        <v>US14</v>
      </c>
    </row>
    <row r="16" spans="1:5" ht="15" hidden="1" x14ac:dyDescent="0.4">
      <c r="A16" t="s">
        <v>58</v>
      </c>
      <c r="B16" t="s">
        <v>59</v>
      </c>
      <c r="C16" s="9" t="s">
        <v>150</v>
      </c>
      <c r="D16" t="s">
        <v>134</v>
      </c>
      <c r="E16" s="38" t="str">
        <f>VLOOKUP(A16,Backlog!B:B,1,FALSE)</f>
        <v>US15</v>
      </c>
    </row>
    <row r="17" spans="1:5" ht="15" hidden="1" x14ac:dyDescent="0.4">
      <c r="A17" t="s">
        <v>60</v>
      </c>
      <c r="B17" t="s">
        <v>61</v>
      </c>
      <c r="C17" s="9" t="s">
        <v>151</v>
      </c>
      <c r="E17" s="38" t="str">
        <f>VLOOKUP(A17,Backlog!B:B,1,FALSE)</f>
        <v>US16</v>
      </c>
    </row>
    <row r="18" spans="1:5" ht="15" x14ac:dyDescent="0.4">
      <c r="A18" t="s">
        <v>62</v>
      </c>
      <c r="B18" t="s">
        <v>63</v>
      </c>
      <c r="C18" s="9" t="s">
        <v>152</v>
      </c>
      <c r="E18" s="38" t="e">
        <f>VLOOKUP(A18,Backlog!B:B,1,FALSE)</f>
        <v>#N/A</v>
      </c>
    </row>
    <row r="19" spans="1:5" ht="15" hidden="1" x14ac:dyDescent="0.4">
      <c r="A19" t="s">
        <v>64</v>
      </c>
      <c r="B19" t="s">
        <v>65</v>
      </c>
      <c r="C19" s="9" t="s">
        <v>153</v>
      </c>
      <c r="E19" s="38" t="str">
        <f>VLOOKUP(A19,Backlog!B:B,1,FALSE)</f>
        <v>US18</v>
      </c>
    </row>
    <row r="20" spans="1:5" ht="15" hidden="1" x14ac:dyDescent="0.4">
      <c r="A20" t="s">
        <v>66</v>
      </c>
      <c r="B20" t="s">
        <v>67</v>
      </c>
      <c r="C20" s="9" t="s">
        <v>154</v>
      </c>
      <c r="E20" s="38" t="str">
        <f>VLOOKUP(A20,Backlog!B:B,1,FALSE)</f>
        <v>US19</v>
      </c>
    </row>
    <row r="21" spans="1:5" ht="15" hidden="1" x14ac:dyDescent="0.4">
      <c r="A21" t="s">
        <v>68</v>
      </c>
      <c r="B21" t="s">
        <v>69</v>
      </c>
      <c r="C21" s="9" t="s">
        <v>155</v>
      </c>
      <c r="E21" s="38" t="str">
        <f>VLOOKUP(A21,Backlog!B:B,1,FALSE)</f>
        <v>US20</v>
      </c>
    </row>
    <row r="22" spans="1:5" ht="15" hidden="1" x14ac:dyDescent="0.4">
      <c r="A22" t="s">
        <v>70</v>
      </c>
      <c r="B22" t="s">
        <v>71</v>
      </c>
      <c r="C22" s="9" t="s">
        <v>156</v>
      </c>
      <c r="E22" s="38" t="str">
        <f>VLOOKUP(A22,Backlog!B:B,1,FALSE)</f>
        <v>US21</v>
      </c>
    </row>
    <row r="23" spans="1:5" ht="15" hidden="1" x14ac:dyDescent="0.4">
      <c r="A23" t="s">
        <v>72</v>
      </c>
      <c r="B23" t="s">
        <v>73</v>
      </c>
      <c r="C23" s="9" t="s">
        <v>157</v>
      </c>
      <c r="D23" t="s">
        <v>134</v>
      </c>
      <c r="E23" s="38" t="str">
        <f>VLOOKUP(A23,Backlog!B:B,1,FALSE)</f>
        <v>US22</v>
      </c>
    </row>
    <row r="24" spans="1:5" ht="30" hidden="1" x14ac:dyDescent="0.4">
      <c r="A24" t="s">
        <v>74</v>
      </c>
      <c r="B24" t="s">
        <v>75</v>
      </c>
      <c r="C24" s="9" t="s">
        <v>158</v>
      </c>
      <c r="E24" s="38" t="str">
        <f>VLOOKUP(A24,Backlog!B:B,1,FALSE)</f>
        <v>US23</v>
      </c>
    </row>
    <row r="25" spans="1:5" ht="30" hidden="1" x14ac:dyDescent="0.4">
      <c r="A25" t="s">
        <v>76</v>
      </c>
      <c r="B25" t="s">
        <v>77</v>
      </c>
      <c r="C25" s="9" t="s">
        <v>159</v>
      </c>
      <c r="E25" s="38" t="str">
        <f>VLOOKUP(A25,Backlog!B:B,1,FALSE)</f>
        <v>US24</v>
      </c>
    </row>
    <row r="26" spans="1:5" ht="30" hidden="1" x14ac:dyDescent="0.4">
      <c r="A26" t="s">
        <v>78</v>
      </c>
      <c r="B26" t="s">
        <v>79</v>
      </c>
      <c r="C26" s="9" t="s">
        <v>160</v>
      </c>
      <c r="E26" s="38" t="str">
        <f>VLOOKUP(A26,Backlog!B:B,1,FALSE)</f>
        <v>US25</v>
      </c>
    </row>
    <row r="27" spans="1:5" ht="75" x14ac:dyDescent="0.4">
      <c r="A27" t="s">
        <v>161</v>
      </c>
      <c r="B27" t="s">
        <v>162</v>
      </c>
      <c r="C27" s="9" t="s">
        <v>163</v>
      </c>
      <c r="E27" s="38" t="e">
        <f>VLOOKUP(A27,Backlog!B:B,1,FALSE)</f>
        <v>#N/A</v>
      </c>
    </row>
    <row r="28" spans="1:5" ht="15" hidden="1" x14ac:dyDescent="0.4">
      <c r="A28" t="s">
        <v>80</v>
      </c>
      <c r="B28" t="s">
        <v>81</v>
      </c>
      <c r="C28" s="9" t="s">
        <v>164</v>
      </c>
      <c r="E28" s="38" t="str">
        <f>VLOOKUP(A28,Backlog!B:B,1,FALSE)</f>
        <v>US27</v>
      </c>
    </row>
    <row r="29" spans="1:5" ht="15" hidden="1" x14ac:dyDescent="0.4">
      <c r="A29" t="s">
        <v>82</v>
      </c>
      <c r="B29" t="s">
        <v>83</v>
      </c>
      <c r="C29" s="9" t="s">
        <v>165</v>
      </c>
      <c r="E29" s="38" t="str">
        <f>VLOOKUP(A29,Backlog!B:B,1,FALSE)</f>
        <v>US28</v>
      </c>
    </row>
    <row r="30" spans="1:5" ht="15" hidden="1" x14ac:dyDescent="0.4">
      <c r="A30" t="s">
        <v>84</v>
      </c>
      <c r="B30" t="s">
        <v>85</v>
      </c>
      <c r="C30" s="9" t="s">
        <v>166</v>
      </c>
      <c r="D30" s="23" t="s">
        <v>134</v>
      </c>
      <c r="E30" s="38" t="str">
        <f>VLOOKUP(A30,Backlog!B:B,1,FALSE)</f>
        <v>US29</v>
      </c>
    </row>
    <row r="31" spans="1:5" ht="15" hidden="1" x14ac:dyDescent="0.4">
      <c r="A31" t="s">
        <v>86</v>
      </c>
      <c r="B31" t="s">
        <v>87</v>
      </c>
      <c r="C31" s="9" t="s">
        <v>167</v>
      </c>
      <c r="D31" t="s">
        <v>134</v>
      </c>
      <c r="E31" s="38" t="str">
        <f>VLOOKUP(A31,Backlog!B:B,1,FALSE)</f>
        <v>US30</v>
      </c>
    </row>
    <row r="32" spans="1:5" ht="15" hidden="1" x14ac:dyDescent="0.4">
      <c r="A32" t="s">
        <v>88</v>
      </c>
      <c r="B32" t="s">
        <v>89</v>
      </c>
      <c r="C32" s="9" t="s">
        <v>168</v>
      </c>
      <c r="E32" s="38" t="str">
        <f>VLOOKUP(A32,Backlog!B:B,1,FALSE)</f>
        <v>US31</v>
      </c>
    </row>
    <row r="33" spans="1:5" ht="15" hidden="1" x14ac:dyDescent="0.4">
      <c r="A33" t="s">
        <v>90</v>
      </c>
      <c r="B33" t="s">
        <v>91</v>
      </c>
      <c r="C33" s="9" t="s">
        <v>169</v>
      </c>
      <c r="E33" s="38" t="str">
        <f>VLOOKUP(A33,Backlog!B:B,1,FALSE)</f>
        <v>US32</v>
      </c>
    </row>
    <row r="34" spans="1:5" ht="30" hidden="1" x14ac:dyDescent="0.4">
      <c r="A34" t="s">
        <v>92</v>
      </c>
      <c r="B34" t="s">
        <v>93</v>
      </c>
      <c r="C34" s="9" t="s">
        <v>170</v>
      </c>
      <c r="E34" s="38" t="str">
        <f>VLOOKUP(A34,Backlog!B:B,1,FALSE)</f>
        <v>US33</v>
      </c>
    </row>
    <row r="35" spans="1:5" ht="30" x14ac:dyDescent="0.4">
      <c r="A35" t="s">
        <v>171</v>
      </c>
      <c r="B35" t="s">
        <v>172</v>
      </c>
      <c r="C35" s="9" t="s">
        <v>173</v>
      </c>
      <c r="E35" s="38" t="e">
        <f>VLOOKUP(A35,Backlog!B:B,1,FALSE)</f>
        <v>#N/A</v>
      </c>
    </row>
    <row r="36" spans="1:5" ht="15" hidden="1" x14ac:dyDescent="0.4">
      <c r="A36" t="s">
        <v>174</v>
      </c>
      <c r="B36" t="s">
        <v>175</v>
      </c>
      <c r="C36" s="9" t="s">
        <v>176</v>
      </c>
      <c r="D36" t="s">
        <v>134</v>
      </c>
      <c r="E36" s="38" t="str">
        <f>VLOOKUP(A36,Backlog!B:B,1,FALSE)</f>
        <v>US35</v>
      </c>
    </row>
    <row r="37" spans="1:5" ht="15" hidden="1" x14ac:dyDescent="0.4">
      <c r="A37" t="s">
        <v>177</v>
      </c>
      <c r="B37" t="s">
        <v>178</v>
      </c>
      <c r="C37" s="9" t="s">
        <v>179</v>
      </c>
      <c r="D37" t="s">
        <v>134</v>
      </c>
      <c r="E37" s="38" t="str">
        <f>VLOOKUP(A37,Backlog!B:B,1,FALSE)</f>
        <v>US36</v>
      </c>
    </row>
    <row r="38" spans="1:5" ht="30" hidden="1" x14ac:dyDescent="0.4">
      <c r="A38" t="s">
        <v>128</v>
      </c>
      <c r="B38" t="s">
        <v>180</v>
      </c>
      <c r="C38" s="9" t="s">
        <v>181</v>
      </c>
      <c r="D38" t="s">
        <v>134</v>
      </c>
      <c r="E38" s="38" t="str">
        <f>VLOOKUP(A38,Backlog!B:B,1,FALSE)</f>
        <v>US37</v>
      </c>
    </row>
    <row r="39" spans="1:5" ht="15" hidden="1" x14ac:dyDescent="0.4">
      <c r="A39" t="s">
        <v>94</v>
      </c>
      <c r="B39" t="s">
        <v>95</v>
      </c>
      <c r="C39" s="9" t="s">
        <v>182</v>
      </c>
      <c r="D39" t="s">
        <v>134</v>
      </c>
      <c r="E39" s="38" t="str">
        <f>VLOOKUP(A39,Backlog!B:B,1,FALSE)</f>
        <v>US38</v>
      </c>
    </row>
    <row r="40" spans="1:5" ht="30" hidden="1" x14ac:dyDescent="0.4">
      <c r="A40" t="s">
        <v>183</v>
      </c>
      <c r="B40" t="s">
        <v>184</v>
      </c>
      <c r="C40" s="9" t="s">
        <v>185</v>
      </c>
      <c r="D40" t="s">
        <v>134</v>
      </c>
      <c r="E40" s="38" t="str">
        <f>VLOOKUP(A40,Backlog!B:B,1,FALSE)</f>
        <v>US39</v>
      </c>
    </row>
    <row r="41" spans="1:5" ht="15" x14ac:dyDescent="0.4">
      <c r="A41" t="s">
        <v>186</v>
      </c>
      <c r="B41" t="s">
        <v>187</v>
      </c>
      <c r="C41" s="9" t="s">
        <v>188</v>
      </c>
      <c r="E41" s="38" t="e">
        <f>VLOOKUP(A41,Backlog!B:B,1,FALSE)</f>
        <v>#N/A</v>
      </c>
    </row>
    <row r="42" spans="1:5" ht="15" x14ac:dyDescent="0.4">
      <c r="A42" t="s">
        <v>189</v>
      </c>
      <c r="B42" t="s">
        <v>190</v>
      </c>
      <c r="C42" s="9" t="s">
        <v>191</v>
      </c>
      <c r="E42" s="38" t="e">
        <f>VLOOKUP(A42,Backlog!B:B,1,FALSE)</f>
        <v>#N/A</v>
      </c>
    </row>
    <row r="43" spans="1:5" ht="30" x14ac:dyDescent="0.4">
      <c r="A43" t="s">
        <v>192</v>
      </c>
      <c r="B43" t="s">
        <v>193</v>
      </c>
      <c r="C43" s="9" t="s">
        <v>194</v>
      </c>
      <c r="E43" s="38" t="e">
        <f>VLOOKUP(A43,Backlog!B:B,1,FALSE)</f>
        <v>#N/A</v>
      </c>
    </row>
  </sheetData>
  <autoFilter ref="A1:E43" xr:uid="{736FD6F7-58B9-4FC3-9805-6B2AEF47D95A}">
    <filterColumn colId="4">
      <filters>
        <filter val="#N/A"/>
      </filters>
    </filterColumn>
  </autoFilter>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2018-10-12T01:22:18Z</dcterms:modified>
  <cp:category/>
  <cp:contentStatus/>
</cp:coreProperties>
</file>