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7"/>
  <workbookPr defaultThemeVersion="166925"/>
  <mc:AlternateContent xmlns:mc="http://schemas.openxmlformats.org/markup-compatibility/2006">
    <mc:Choice Requires="x15">
      <x15ac:absPath xmlns:x15ac="http://schemas.microsoft.com/office/spreadsheetml/2010/11/ac" url="https://nycha.sharepoint.com/sites/Team0101/Shared Documents/_REFERENCE/01_REDD Reports and Trackers/Project Updates/"/>
    </mc:Choice>
  </mc:AlternateContent>
  <xr:revisionPtr revIDLastSave="871" documentId="14_{3A6A9A9E-A20D-4C7A-8932-D497B5B8831D}" xr6:coauthVersionLast="47" xr6:coauthVersionMax="47" xr10:uidLastSave="{56877EAD-39CD-479E-B019-B60F2E07E8CE}"/>
  <bookViews>
    <workbookView xWindow="-108" yWindow="-108" windowWidth="23256" windowHeight="12576" xr2:uid="{00000000-000D-0000-FFFF-FFFF00000000}"/>
  </bookViews>
  <sheets>
    <sheet name="All PACT Projects" sheetId="4" r:id="rId1"/>
    <sheet name="21 Yr End Summary" sheetId="7" r:id="rId2"/>
  </sheets>
  <definedNames>
    <definedName name="_xlnm.Print_Area" localSheetId="0">'All PACT Projects'!$B$1:$N$90</definedName>
    <definedName name="_xlnm.Print_Titles" localSheetId="0">'All PACT Projects'!$1:$1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61" i="4" l="1"/>
  <c r="H68" i="4" l="1"/>
  <c r="H67" i="4"/>
  <c r="H66" i="4"/>
  <c r="H65" i="4"/>
  <c r="D15" i="7" l="1"/>
  <c r="D13" i="7"/>
  <c r="D5" i="7"/>
  <c r="D3" i="7"/>
  <c r="D8" i="7" s="1"/>
  <c r="D17" i="7" l="1"/>
  <c r="H128" i="4" l="1"/>
  <c r="H127" i="4"/>
  <c r="H126" i="4"/>
  <c r="H125" i="4"/>
  <c r="H124" i="4"/>
  <c r="H123" i="4"/>
  <c r="H122" i="4"/>
  <c r="H121" i="4"/>
  <c r="H120" i="4"/>
  <c r="H119" i="4"/>
  <c r="H118" i="4"/>
  <c r="H117" i="4"/>
  <c r="H116" i="4"/>
  <c r="H115" i="4"/>
  <c r="H114" i="4"/>
  <c r="H113" i="4"/>
  <c r="H112" i="4"/>
  <c r="H111" i="4"/>
  <c r="H110" i="4"/>
  <c r="H109" i="4"/>
  <c r="H108" i="4"/>
  <c r="H107" i="4"/>
  <c r="H106" i="4"/>
  <c r="H105" i="4"/>
  <c r="H104" i="4"/>
  <c r="H103" i="4"/>
  <c r="H102" i="4"/>
  <c r="H101" i="4"/>
  <c r="F24" i="4"/>
  <c r="H60" i="4"/>
  <c r="H61" i="4"/>
  <c r="H62" i="4"/>
  <c r="H63" i="4"/>
  <c r="H64"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alcChain>
</file>

<file path=xl/sharedStrings.xml><?xml version="1.0" encoding="utf-8"?>
<sst xmlns="http://schemas.openxmlformats.org/spreadsheetml/2006/main" count="563" uniqueCount="419">
  <si>
    <t>Round #</t>
  </si>
  <si>
    <t>Project Name</t>
  </si>
  <si>
    <t>Consolidation Name</t>
  </si>
  <si>
    <t>Development Name</t>
  </si>
  <si>
    <t>Address</t>
  </si>
  <si>
    <t>Total Units</t>
  </si>
  <si>
    <t>Total Repair Costs* / 5-Yr PNA</t>
  </si>
  <si>
    <t>Total Repair Costs* / 
5-Yr PNA</t>
  </si>
  <si>
    <t>Status</t>
  </si>
  <si>
    <t>Conversion Date / Anticipated Conversion Date</t>
  </si>
  <si>
    <t>Developer(s)</t>
  </si>
  <si>
    <t>General Contractor</t>
  </si>
  <si>
    <t>Property Manager</t>
  </si>
  <si>
    <t>Social Service Provider</t>
  </si>
  <si>
    <t>Converted</t>
  </si>
  <si>
    <t>Ocean Bay</t>
  </si>
  <si>
    <t>-</t>
  </si>
  <si>
    <t>OCEAN BAY APARTMENTS (BAYSIDE)</t>
  </si>
  <si>
    <t>51-11 51-15 51-45 51-49 54-09 54-15 54-41 54-49 54-75 54-81 ALMEDA AVENUE, 409 441 445 BEACH 51ST STREET, 410 411 430 434 439 440 443 444 447 BEACH 54TH STREET, 414 434 440 BEACH 58TH STREET, 51-24 51-32 54-22 54-30 56-10 56-16 57-10 BEACH CHANNEL DRIVE</t>
  </si>
  <si>
    <t>$317M*</t>
  </si>
  <si>
    <t>RDC Development</t>
  </si>
  <si>
    <t>MDG Design + Construction LLC</t>
  </si>
  <si>
    <t>Wavecrest Management Group LLC</t>
  </si>
  <si>
    <t>Catholic Charities Community Services of the Archdiocese of Brooklyn &amp; Queens; Ocean Bay Community Development Corporation</t>
  </si>
  <si>
    <t>Twin Parks West</t>
  </si>
  <si>
    <t>TWIN PARKS WEST (SITES 1 &amp; 2)</t>
  </si>
  <si>
    <t>355 365 365 365 371 380 EAST 183RD STREET, 390 394 EAST 184TH STREET, 353 355 360 365 365 365 365 365 386 FORD STREET, 2251 2273 2291 2303 WEBSTER AVENUE</t>
  </si>
  <si>
    <t>$46M*</t>
  </si>
  <si>
    <t>Gilbane Development Company</t>
  </si>
  <si>
    <t>Apex Building Group</t>
  </si>
  <si>
    <t>Kraus Management, Inc.</t>
  </si>
  <si>
    <t>BronxWorks</t>
  </si>
  <si>
    <t>Betances</t>
  </si>
  <si>
    <t>BETANCES I</t>
  </si>
  <si>
    <t>400 404 BROOK AVENUE, 511 515 525 531 535 545 551 555 EAST 143RD STREET, 510 560 550 540 530 520 EAST 144TH STREET, 401 SAINT ANNS AVENUE</t>
  </si>
  <si>
    <t>$145M*</t>
  </si>
  <si>
    <t>Catholic Charities Community Services,
Archdiocese of New York</t>
  </si>
  <si>
    <t>BETANCES II, 13</t>
  </si>
  <si>
    <t>690 700 EAST 140TH STREET</t>
  </si>
  <si>
    <t>BETANCES II, 18</t>
  </si>
  <si>
    <t>408 416 443 453 455 463 EAST 137TH STREET</t>
  </si>
  <si>
    <t>BETANCES II, 9A</t>
  </si>
  <si>
    <t>505 509 511 517 EAST 144TH STREET</t>
  </si>
  <si>
    <t>BETANCES III, 13</t>
  </si>
  <si>
    <t>695 699 EAST 139TH STREET</t>
  </si>
  <si>
    <t>BETANCES III, 18</t>
  </si>
  <si>
    <t>411 451 EAST 136TH STREET</t>
  </si>
  <si>
    <t>BETANCES III, 9A</t>
  </si>
  <si>
    <t>423 427 SAINT ANNS AVENUE</t>
  </si>
  <si>
    <t>BETANCES IV</t>
  </si>
  <si>
    <t>480 490 EAST 143RD STREET, 433 435 437 439 441 511 513 417 419 421 423 425 427 429 431 527 537 545 547 510 512 528 530 455 EAST 146TH STREET</t>
  </si>
  <si>
    <t>BETANCES V</t>
  </si>
  <si>
    <t>450 EAST 143RD STREET, 521 525 EAST 145TH STREET, 409 411 413 415 445 521 525 EAST 146TH STREET</t>
  </si>
  <si>
    <t>BETANCES VI</t>
  </si>
  <si>
    <t>400 460 550 EAST 147TH STREET, 474 WILLIS AVENUE, 465 SAINT ANNS AVENUE</t>
  </si>
  <si>
    <t>Highbridge Franklin</t>
  </si>
  <si>
    <t>FRANKLIN AVENUE I CONVENTIONAL</t>
  </si>
  <si>
    <t>1373 1375 1377 1379 1381 1383 FRANKLIN AVENUE</t>
  </si>
  <si>
    <t>$38M*</t>
  </si>
  <si>
    <t xml:space="preserve"> Gilbane Development Company</t>
  </si>
  <si>
    <t>FRANKLIN AVENUE II CONVENTIONAL</t>
  </si>
  <si>
    <t>1385 1390 1392 1394 FRANKLIN AVENUE</t>
  </si>
  <si>
    <t>FRANKLIN AVENUE III CONVENTIONAL</t>
  </si>
  <si>
    <t>631 JEFFERSON PLACE</t>
  </si>
  <si>
    <t>HIGHBRIDGE REHABS (ANDERSON AVENUE)</t>
  </si>
  <si>
    <t>1085 ANDERSON AVENUE, 125 130 134 WEST 166TH STREET</t>
  </si>
  <si>
    <t>HIGHBRIDGE REHABS (NELSON AVENUE)</t>
  </si>
  <si>
    <t>1125 1127 1135 1139 1144 1182 1184 NELSON AVENUE</t>
  </si>
  <si>
    <t>Baychester/
Murphy</t>
  </si>
  <si>
    <t>BAYCHESTER</t>
  </si>
  <si>
    <t>1225 EAST 225TH STREET, 1860 1870 1880 1890 1920 1930 1900 1910 SCHIEFFELIN AVENUE, 1861 1881 1851 1871 1891 SCHIEFFELIN PLACE, 1220 EAST 229TH STREET</t>
  </si>
  <si>
    <t>$116M*</t>
  </si>
  <si>
    <t>Camber Property Group; 
L+M Development Partners; 
MBD Community Housing Corporation</t>
  </si>
  <si>
    <t>L+M Builders Group</t>
  </si>
  <si>
    <t>C&amp;C Apartment Management LLC</t>
  </si>
  <si>
    <t>MURPHY</t>
  </si>
  <si>
    <t>1805 1807 1811 CROTONA AVENUE, 601 611 615 CROTONA PARK NORTH</t>
  </si>
  <si>
    <t xml:space="preserve">Hope Gardens </t>
  </si>
  <si>
    <t>BUSHWICK II (GROUPS A &amp; C)</t>
  </si>
  <si>
    <t>251 269 270 289 290 310 580 CENTRAL AVENUE, 75 85 COVERT STREET, 155 ELDERT STREET, 595 615 670 690 EVERGREEN AVENUE, 1229 1240 1259 1280 GREENE AVENUE, 139 140 190 HARMAN STREET, 140 160 HIMROD STREET, 250 270 WILSON AVENUE</t>
  </si>
  <si>
    <t>$280M*</t>
  </si>
  <si>
    <t>Pennrose Properties</t>
  </si>
  <si>
    <t>Procida Construction</t>
  </si>
  <si>
    <t>Pinnacle City Living</t>
  </si>
  <si>
    <t>Acacia Network</t>
  </si>
  <si>
    <t>BUSHWICK II (GROUPS B &amp; D)</t>
  </si>
  <si>
    <t>400 440 375 399 420 422 CENTRAL AVENUE, 415 431 EVERGREEN AVENUE, 1201 1210 1230 1240 1260 1320 1300 GATES AVENUE, 95 105 125 143 161 170 180 190 200 210 PALMETTO STREET, 390 WILSON AVENUE, 191 WOODBINE STREET</t>
  </si>
  <si>
    <t>BUSHWICK II CDA (GROUP E)</t>
  </si>
  <si>
    <t>1387 1389 1393 1397 1411 1415 GATES AVENUE, 226 230 234 238 242 GROVE STREET, 524 528 532 550 554 558 KNICKERBOCKER AVENUE, 220 224 228 230 232 235 236 239 243 247 251 LINDEN STREET, 172 176 MENAHAN STREET, 319 323 327 339 343 347 357 361 365 WILSON AVENUE</t>
  </si>
  <si>
    <t>HOPE GARDENS</t>
  </si>
  <si>
    <t>331 CENTRAL AVENUE, 195 LINDEN STREET, 120 140 160 MENAHAN STREET, 314 330 WILSON AVENUE</t>
  </si>
  <si>
    <t>PALMETTO GARDENS</t>
  </si>
  <si>
    <t>85 PALMETTO STREET</t>
  </si>
  <si>
    <t>PACT Brooklyn Bundle</t>
  </si>
  <si>
    <t>572 WARREN STREET</t>
  </si>
  <si>
    <t>568 WARREN STREET, 572 WARREN STREET, 565 BALTIC STREET, 574 WARREN STREET, 590 WARREN STREET</t>
  </si>
  <si>
    <t>$434M*</t>
  </si>
  <si>
    <t xml:space="preserve">The Arker Companies; 
Omni New York LLC;
Dabar Development Partners; 
Bedford Stuyvesant Restoration Corporation
</t>
  </si>
  <si>
    <t>Renewal Chateau LLC</t>
  </si>
  <si>
    <t xml:space="preserve">Reliant Realty Services LLC; Progressive Management of NY V LLC </t>
  </si>
  <si>
    <t>Bedford Stuyvesant Restoration Corporation</t>
  </si>
  <si>
    <t>ARMSTRONG I</t>
  </si>
  <si>
    <t>250 252 252A 254 260 262 264 278 280 282 284 286 288 290 292 294 296 298 300 302 304 310 320 330 336 LEXINGTON AVENUE, 344 346 348 350 352 354 356 358 360 362 366 380 388 396 CLIFTON PLACE, 360 NOSTRAND AVENUE, 435 441 447 449 451 453 455 457 459 461 463 465 467 469 471 473 475 GATES AVENUE, 513 545 555 GREENE AVENUE</t>
  </si>
  <si>
    <t>ARMSTRONG II</t>
  </si>
  <si>
    <t>499 505 515 495 GATES AVENUE, 375 385 395 405 415 360 370 380 390 LEXINGTON AVENUE, 775 785 791 MARCY AVENUE, 280 TOMPKINS AVENUE</t>
  </si>
  <si>
    <t>BERRY STREET-SOUTH 9TH STREET</t>
  </si>
  <si>
    <t>462 464 466 BEDFORD AVENUE, 447 448 449 450 451 453 455 440 BERRY STREET, 45 46 48 49 51 52 53 55 56 57 59 60 61 63 64 65 65A 67 71 84 88 92 96 100 SOUTH 10TH STREET, 46 50 54 58 74 SOUTH 9TH STREET</t>
  </si>
  <si>
    <t>INDEPENDENCE</t>
  </si>
  <si>
    <t>128 130 140 CLYMER STREET, 83 85 110 114 119 123 125 TAYLOR STREET, 73 75 95 97 99 119 121 WILSON STREET</t>
  </si>
  <si>
    <t>MARCY AVENUE-GREENE AVENUE SITE A</t>
  </si>
  <si>
    <t>518 524 528 534 GREENE AVENUE, 323 325 327 329 331 LEXINGTON AVENUE</t>
  </si>
  <si>
    <t>MARCY AVENUE-GREENE AVENUE SITE B</t>
  </si>
  <si>
    <t>492 494 496 GREENE AVENUE, 305 311 313 315 317 319 LEXINGTON AVENUE, 303 305 307 309 NOSTRAND AVENUE</t>
  </si>
  <si>
    <t>WEEKSVILLE GARDENS</t>
  </si>
  <si>
    <t>1575 1585 1595 1605 1615 1625 DEAN STREET, 1620 1630 1640 1642 1650 1660 1670 1672 PACIFIC STREET, 80 SCHENECTADY AVENUE, 87 TROY AVENUE</t>
  </si>
  <si>
    <t>WILLIAMS PLAZA</t>
  </si>
  <si>
    <t>195 221 223 225 227 DIVISION AVENUE, 253 255 HAVEMEYER STREET, 188 190 MARCY AVENUE, 321 323 325 327 333 ROEBLING STREET</t>
  </si>
  <si>
    <t>PACT Manhattan Bundle</t>
  </si>
  <si>
    <t>Jefferson</t>
  </si>
  <si>
    <t>335 EAST 111TH STREET</t>
  </si>
  <si>
    <t>$383M*</t>
  </si>
  <si>
    <t>Monadnock Development LLC</t>
  </si>
  <si>
    <t>Cornell Pace Inc.</t>
  </si>
  <si>
    <t xml:space="preserve">The Community League of the Heights, Inc. </t>
  </si>
  <si>
    <t>Straus</t>
  </si>
  <si>
    <t>344 EAST 28TH STREET</t>
  </si>
  <si>
    <t>340 342 344 346 EAST 28TH STREET</t>
  </si>
  <si>
    <t>Fort Washington Ave Rehab</t>
  </si>
  <si>
    <t>FORT WASHINGTON AVENUE REHAB</t>
  </si>
  <si>
    <t>99 FORT WASHINGTON AVENUE</t>
  </si>
  <si>
    <t>WASHINGTON HEIGHTS REHAB (GROUPS 1&amp;2)</t>
  </si>
  <si>
    <t>2340 2346 AMSTERDAM AVENUE, 501 509 WEST 176TH STREET, 500 503 506 511 514 WEST 177TH STREET</t>
  </si>
  <si>
    <t>WASHINGTON HEIGHTS REHAB PHASE III (HARLEM RIVER)</t>
  </si>
  <si>
    <t>545 WEST 156TH STREET</t>
  </si>
  <si>
    <t>WASHINGTON HEIGHTS REHAB PHASE III (FORT WASHINGTON)</t>
  </si>
  <si>
    <t>2109 2111 AMSTERDAM AVENUE, 450 457 461 463 465 500 WEST 164TH STREET</t>
  </si>
  <si>
    <t>WASHINGTON HEIGHTS REHAB PHASE IV (C)</t>
  </si>
  <si>
    <t>502 WEST 177TH STREET, 506 WEST 176TH STREET</t>
  </si>
  <si>
    <t>WASHINGTON HEIGHTS REHAB PHASE IV (D)</t>
  </si>
  <si>
    <t>510 514 WEST 176TH STREET</t>
  </si>
  <si>
    <t>King Towers</t>
  </si>
  <si>
    <t>GRAMPION</t>
  </si>
  <si>
    <t>182 SAINT NICHOLAS AVENUE</t>
  </si>
  <si>
    <t>Manhattanville</t>
  </si>
  <si>
    <t>MANHATTANVILLE REHAB (GROUP 2)</t>
  </si>
  <si>
    <t>511 515 WEST 134TH STREET, 1504 AMSTERDAM AVENUE</t>
  </si>
  <si>
    <t>MANHATTANVILLE REHAB (GROUP 3)</t>
  </si>
  <si>
    <t>529 WEST 133RD STREET, 514 WEST 134TH STREET</t>
  </si>
  <si>
    <t>Jackie Robinson</t>
  </si>
  <si>
    <t>PARK AVENUE-EAST 122ND, 123RD STREETS</t>
  </si>
  <si>
    <t>115 EAST 122ND STREET, 114 116 120 EAST 123RD STREET</t>
  </si>
  <si>
    <t>Drew Hamilton</t>
  </si>
  <si>
    <t>PUBLIC SCHOOL 139 (CONVERSION)</t>
  </si>
  <si>
    <t>120 WEST 140TH STREET</t>
  </si>
  <si>
    <t>Kraus Management 
(MB 1)</t>
  </si>
  <si>
    <t>SAMUEL (MHOP) I</t>
  </si>
  <si>
    <t>2401 2403 2405 A C POWELL BOULEVARD, 136 138 WEST 139TH STREET, 173 WEST 140TH STREET</t>
  </si>
  <si>
    <t>SAMUEL (MHOP) II</t>
  </si>
  <si>
    <t>110 WEST 139TH STREET</t>
  </si>
  <si>
    <t>SAMUEL (MHOP) III</t>
  </si>
  <si>
    <t>151 153 WEST 142ND STREET</t>
  </si>
  <si>
    <t>Wise Towers</t>
  </si>
  <si>
    <t>WISE TOWERS</t>
  </si>
  <si>
    <t>111 117 133 141 WEST 90TH STREET, 114 120 124 136 WEST 91ST STREET</t>
  </si>
  <si>
    <t>Boulevard</t>
  </si>
  <si>
    <t>BELMONT-SUTTER AREA</t>
  </si>
  <si>
    <t>455 459 463 BARBEY STREET, 418 422 426 JEROME STREET, 610 616 BELMONT AVENUE</t>
  </si>
  <si>
    <t>$483M*</t>
  </si>
  <si>
    <t>The Hudson Companies, Inc.; 
Property Resources Corporation; Duvernay + Brooks LLC</t>
  </si>
  <si>
    <t>Broadway Builders LLC; 
Melcara Corp</t>
  </si>
  <si>
    <t>Property Resources Corporation; Lisa Management, Inc.</t>
  </si>
  <si>
    <t>CAMBA</t>
  </si>
  <si>
    <t>BOULEVARD</t>
  </si>
  <si>
    <t>804 812 816 828 830 842 854 872 884 908 920 ASHFORD STREET, 2150 2156 2202 LINDEN BOULEVARD, 785 797 807 817 829 845 857 881 893 SCHENCK AVENUE, 725 726 738 740 756 758 765 772 773 STANLEY AVENUE, 357 359 361 363 WORTMAN AVENUE</t>
  </si>
  <si>
    <t>Unity Plaza</t>
  </si>
  <si>
    <t>FIORENTINO PLAZA</t>
  </si>
  <si>
    <t>260 BRADFORD STREET, 320 330 340 MILLER AVENUE, 2155 2165 2181 2185 2189 2211 2215 2219 2221 PITKIN AVENUE</t>
  </si>
  <si>
    <t>Linden</t>
  </si>
  <si>
    <t>LINDEN</t>
  </si>
  <si>
    <t xml:space="preserve">195 213 215 217 245 285 295 COZINE AVENUE, 570 580 630 640 670 696 STANLEY AVENUE, 912 914 VAN SICLEN AVENUE, 180 183 185 187 190 215 225 240 243 245 247 250 270 300 WORTMAN AVENUE </t>
  </si>
  <si>
    <t>$430M*</t>
  </si>
  <si>
    <t>Douglaston Development; 
L+M Development Partners; 
Dantes Partners; 
SMJ Development Corp</t>
  </si>
  <si>
    <t>L+M Builders Group; 
Levine Builders</t>
  </si>
  <si>
    <t>Clinton Management; C&amp;C Apartment Management LLC</t>
  </si>
  <si>
    <t>University Settlement</t>
  </si>
  <si>
    <t>Penn-Wortman</t>
  </si>
  <si>
    <t>PENNSYLVANIA AVENUE-WORTMAN AVENUE</t>
  </si>
  <si>
    <t>875 877 879 881 895 PENNSYLVANIA AVENUE, 520 530 STANLEY AVENUE, 920 VERMONT STREET, 155 WORTMAN AVENUE</t>
  </si>
  <si>
    <t>Williamsburg</t>
  </si>
  <si>
    <t>WILLIAMSBURG</t>
  </si>
  <si>
    <t>122 124 128 130 132 134 136 138 172 176 178 BUSHWICK AVENUE, 
195 202 204 206 208 210 212 214 222 231 233 235 237 238 239 240 241 242 243 244 245 246 247 248 250 252 254 GRAHAM AVENUE, 
174 176 178 LEONARD STREET, 
90 92 94 108 110 112 114 124 126 128 142 144 146 152 160 162 164 176 178 180 182 184 196 198 200 214 216 218 220 MAUJER STREET, 
91 93 95 97 99 101 111 113 115 139 159 161 163 165 167 169 171 181 183 185 195 197 199 201 203 205 215 217 219 SCHOLES STREET, 
88 97 99 101 106 108 110 112 114 123 125 160 169 178 180 181 182 184 186 196 197 199 211 213 214 215 216 218 220 222 233 235 STAGG WALK, 
87 89 90 91 92 93 95 109 110 111 112 113 114 123 125 127 129 131 143 145 147 149 151 161 163 164 165 166 167 168 169 183 185 186 187 188 190 197 199 200 201 202 203 205 219 221 222 223 224 226 TEN EYCK WALK</t>
  </si>
  <si>
    <t>$493M*</t>
  </si>
  <si>
    <t>St. Nicks Alliance Corp; Grand Street Settlement</t>
  </si>
  <si>
    <t>Harlem River</t>
  </si>
  <si>
    <t>HARLEM RIVER</t>
  </si>
  <si>
    <t>2620 2621 2622 2624 2626 2627 2628 2630 2632 2633 2637 2641 2645 2650 2651 2653 A C POWELL BOULEVARD, 40 42 42 44 46 48 50 52 54 54 56 56 58 58 70 MACOMBS PLACE, 173 177 181 191U 191V 191W 207 211A 211B 211C 211D 211E 211F 211G 211H 211J 231 WEST 151ST STREET, 180 182 183 186 187 190 220 221 224 225 226 229 234 WEST 152ND STREET, 210K 210L 210M 210N 210P 210Q 210R 210S 210T WEST 153RD STREET</t>
  </si>
  <si>
    <t>$236M*</t>
  </si>
  <si>
    <t>Settlement Housing Fund Inc; 
West Harlem Group Assistance</t>
  </si>
  <si>
    <t>Presbyterian Senior Services</t>
  </si>
  <si>
    <t>HARLEM RIVER II</t>
  </si>
  <si>
    <t>2850 FREDERICK DOUGLASS BOULEVARD, 291 293 295 WEST 151ST STREET</t>
  </si>
  <si>
    <t>Audubon, Bethune &amp; Marshall</t>
  </si>
  <si>
    <t>AUDUBON</t>
  </si>
  <si>
    <t>1909 AMSTERDAM AVENUE</t>
  </si>
  <si>
    <t>In Progress</t>
  </si>
  <si>
    <t>Dantes Partners</t>
  </si>
  <si>
    <t>Apex Building Group; 
Pyramid ETC Companies</t>
  </si>
  <si>
    <t>Webb &amp; Brooker;
Faria Management</t>
  </si>
  <si>
    <t>Mosholu Montefiore Community Center (MMCC)</t>
  </si>
  <si>
    <t>BETHUNE GARDENS</t>
  </si>
  <si>
    <t>1943 1945 1947 1949 AMSTERDAM AVENUE</t>
  </si>
  <si>
    <t>MARSHALL PLAZA</t>
  </si>
  <si>
    <t>1968 1970 AMSTERDAM AVENUE</t>
  </si>
  <si>
    <t>Edenwald</t>
  </si>
  <si>
    <t>EDENWALD</t>
  </si>
  <si>
    <t>1130 1131 1135 1138 1141 1145 1151 1165 1169 1183 1187 226TH DRIVE, 
1125 1126 1127 1137 1139 1146 1147 1149 1159 1161 1173 1189 229TH DRIVE NORTH, 
1130 1132 1135 1138 1153 1154 1155 1160 1170 229TH DRIVE SOUTH, 
3841 3845 3861 3865 3881 3885 BAYCHESTER AVENUE, 
1115 1121 1155 1161 1175 1181 1195 EAST 225TH STREET, 
1149GAR EAST 229TH DRIVE NORTH, 
1107 1111 1120 1128 1135 1140 1141 1145 1150 1151 1165 1175 1195 EAST 229TH STREET, 
1160 1166 1180 1186 GRENADA PLACE, 
4000 4010 4020 4024 4030 4034 4040 4044 4056 4064 LACONIA AVENUE, 
1855 1895 1961 1965 1981 1985 SCHIEFFELIN AVENUE</t>
  </si>
  <si>
    <t>Camber Property Group; 
Henge Development;
SAA | EVI</t>
  </si>
  <si>
    <t>Frederick Samuel Apartments</t>
  </si>
  <si>
    <t>Frederick Samuel (City)</t>
  </si>
  <si>
    <t>SAMUEL (CITY)</t>
  </si>
  <si>
    <t>2407 2409 2441 2449 2453 2461 2465 2469 2473 2477 2525 2529 2533 2537 A C POWELL BOULEVARD, 669 LENOX AVENUE, 645 649 MALCOLM X BOULEVARD, 112 114 116 WEST 139TH STREET, 144 WEST 141ST STREET, 129 141 143 145 149 155 157 WEST 142ND STREET, 103 105 111 113 131 135 143 145 151 155 157 159 163 167 WEST 143RD STREET, 109 113 117 125 129 133 148 158 162 164 WEST 144TH STREET, 164 WEST 147TH STREET</t>
  </si>
  <si>
    <t>Genesis Companies; 
Lemor Development Group</t>
  </si>
  <si>
    <t>Monadnock Construction</t>
  </si>
  <si>
    <t xml:space="preserve">VPH Management Services LLC </t>
  </si>
  <si>
    <t>Fulton and Elliott-Chelsea</t>
  </si>
  <si>
    <t>Chelsea</t>
  </si>
  <si>
    <t>CHELSEA</t>
  </si>
  <si>
    <t>415 425 431 WEST 25TH STREET, 420 428 430 WEST 26TH STREET</t>
  </si>
  <si>
    <t>Essence Development; 
The Related Companies</t>
  </si>
  <si>
    <t>Related Construction</t>
  </si>
  <si>
    <t>The Related Companies</t>
  </si>
  <si>
    <t>CHELSEA ADDITION</t>
  </si>
  <si>
    <t>441 WEST 26TH STREET, 436 WEST 27TH DRIVE</t>
  </si>
  <si>
    <t>ELLIOTT</t>
  </si>
  <si>
    <t>264 288 10TH AVENUE, 443 447 457 WEST 25TH STREET, 427 446 455 459 466 WEST 26TH STREET, 426 450 WEST 27TH DRIVE</t>
  </si>
  <si>
    <t>Fulton</t>
  </si>
  <si>
    <t>FULTON</t>
  </si>
  <si>
    <t>117 119 121 9TH AVENUE, 401 413 WEST 16TH STREET, 400 412 418 419 420 421 422 427 430 431 434 WEST 17TH STREET, 401 411 420 432GAR WEST 18TH STREET, 400 401 412 419 420 422 WEST 19TH STREET</t>
  </si>
  <si>
    <t>Reid Apartments + Park Rock Consolidated</t>
  </si>
  <si>
    <t>Reid Apartments</t>
  </si>
  <si>
    <t>104-14 TAPSCOTT STREET</t>
  </si>
  <si>
    <t>104 114 TAPSCOTT STREET</t>
  </si>
  <si>
    <t>FENIMORE-LEFFERTS</t>
  </si>
  <si>
    <t>726 728 730 732 736 738 740 742 746 748 750 752 FENIMORE STREET, 334 336 338 340 342 344 LEFFERTS AVENUE</t>
  </si>
  <si>
    <t>LENOX ROAD-ROCKAWAY PARKWAY</t>
  </si>
  <si>
    <t>1142 1144 1145 LENOX ROAD</t>
  </si>
  <si>
    <t>RALPH AVENUE REHAB</t>
  </si>
  <si>
    <t>1180 1186 1196 EAST NEW YORK AVENUE, 662 672 682 692 698 RALPH AVENUE</t>
  </si>
  <si>
    <t>REID APARTMENTS</t>
  </si>
  <si>
    <t>720 722 726 728 730 EAST NEW YORK AVENUE, 681 MAPLE STREET</t>
  </si>
  <si>
    <t>RUTLAND TOWERS</t>
  </si>
  <si>
    <t>955 RUTLAND ROAD</t>
  </si>
  <si>
    <t>SUTTER AVENUE-UNION STREET</t>
  </si>
  <si>
    <t>2041 2045 2055 2058 2063 2067 2068 2069 2079 UNION STREET</t>
  </si>
  <si>
    <t>TAPSCOTT STREET REHAB</t>
  </si>
  <si>
    <t>725 728 738 HOWARD AVENUE, 170 175 182 184 185 187 188 190 192 197 199 209 TAPSCOTT STREET</t>
  </si>
  <si>
    <t>Park Rock Consolidated</t>
  </si>
  <si>
    <t>CROWN HEIGHTS</t>
  </si>
  <si>
    <t>1629 1630 1636 1640 1646 PARK PLACE, 1367 1371 SAINT MARKS AVENUE, 1634 STERLING PLACE</t>
  </si>
  <si>
    <t>HOWARD AVENUE</t>
  </si>
  <si>
    <t>32 36 40 44 48 48 GRAFTON STREET, 571 574 575 578 579 582 583 587 591 595 599 602 603 606 607 610 611 614 HOWARD AVENUE, 1 5 9 13 17 43 TAPSCOTT STREET</t>
  </si>
  <si>
    <t>HOWARD AVENUE-PARK PLACE</t>
  </si>
  <si>
    <t>1481 1483 1485 EASTERN PARKWAY, 
486 488 490 492 494 496 497 498 499 500 501 502 503 504 505 506 507 508 509 510 511 513 514 515 497A 497B 499A 499B 501A 501B 503A 503B 504A 504B 505A 505B 506A 506B 507A 507B 508A 508B 509A 509B 511A 511B HOWARD AVENUE,
537 539 541 543 545 547 549 551 553 555 537A 537B 539A 539B 541A 541B 543A 543B 545A 545B 547A 547B 549A 549B 551A 551B, RALPH AVENUE, 1649 1651 1659 1679 1681 1683 1685 1687 1689 1691 1693 1695 1697 1701 1703 1737 1745 1747 1749 1751 1753 1755 1757 1679A 1679B 1681A 1681B 1683A 1683B 1685A 1685B 1687A 1687B 1689A 1689B 1691A 1691B 1693A 1693B SAINT JOHNS PLACE, 
1702 1716 1720 1722 1724 1726 1728 1730 1732 1734 1736 1738 1740 1758 1761 1763 1764 1765 1766 1767 1768 1770 1772 1774 1776 1790 1792 1794 1796 1798 1800 1802 1804 1806 1810 1812 1814 1720A 1720B 1722A 1722B 1724A 1724B 1726A 1726B 1728A 1728B 1730A 1730B 1732A 1732B 1734A 1734B 1736A 1736B 1761A 1761B 1763A 1763B 1765A 1765B 1766A 1766B 1767A 1767B 1768A 1768B 1770A 1770B 1772A 1772B 1774A 1774B 1790A 1790B 1792A 1792B 1794A 1794B 1796A 1796B 1798A 1798B 1800A 1800B 1802A 1802B 1804A 1804B STERLING PLACE</t>
  </si>
  <si>
    <t>OCEAN HILL-BROWNSVILLE</t>
  </si>
  <si>
    <t>2065 DEAN STREET, 324 334 336 HOWARD AVENUE, 2020 2041 PACIFIC STREET</t>
  </si>
  <si>
    <t>PARK ROCK REHAB</t>
  </si>
  <si>
    <t>1468 1474 1480 1484 PARK PLACE, 208 218 230 232 234 ROCHESTER AVENUE, 1521 1522 STERLING PLACE</t>
  </si>
  <si>
    <t>STERLING PLACE REHABS (SAINT JOHNS-STERLING)</t>
  </si>
  <si>
    <t>1483 1487 1491 SAINT JOHNS PLACE, 1506 1511 1640 STERLING PLACE</t>
  </si>
  <si>
    <t>STERLING PLACE REHABS (STERLING-BUFFALO)</t>
  </si>
  <si>
    <t>225 BUFFALO AVENUE, 1448 1452 1568 1578 1588 1598, STERLING PLACE STERLING PLACE STERLING PLACE STERLING PLACE STERLING PLACE STERLING PLACE</t>
  </si>
  <si>
    <t>Union Avenue Consolidated</t>
  </si>
  <si>
    <t>Forest</t>
  </si>
  <si>
    <t>EAGLE AVENUE-EAST 163RD STREET</t>
  </si>
  <si>
    <t>905 907 EAGLE AVENUE</t>
  </si>
  <si>
    <t>CLAREMONT PARKWAY-FRANKLIN AVENUE</t>
  </si>
  <si>
    <t>3800 3804 3808 3812 3820 3RD AVENUE, 544 550 560 CLAREMONT PARKWAY, 1315 1325 FRANKLIN AVENUE, 1525 1531 1535 1545 FULTON AVENUE</t>
  </si>
  <si>
    <t>DAVIDSON</t>
  </si>
  <si>
    <t>818 HOME STREET, 1221 PROSPECT AVENUE, 1150 1152 UNION AVENUE</t>
  </si>
  <si>
    <t>SOUTH BRONX AREA (SITE 402)</t>
  </si>
  <si>
    <t>821 825 829 845 851 855 861 865 CAULDWELL AVENUE, 830 834 840 844 850 854 EAGLE AVENUE, 611 615 625 635 645 EAST 158TH STREET</t>
  </si>
  <si>
    <t>STEBBINS AVENUE-HEWITT PLACE</t>
  </si>
  <si>
    <t>820 826 832 840 846 852 HEWITT PLACE, 839 845 851 857 863 869 875 881 REV JAMES A POLITE AVENUE</t>
  </si>
  <si>
    <t>UNION AVENUE-EAST 163RD STREET</t>
  </si>
  <si>
    <t>950 UNION AVENUE</t>
  </si>
  <si>
    <t>UNION AVENUE-EAST 166TH STREET</t>
  </si>
  <si>
    <t>815 817 819 EAST 166TH STREET, 811 813 815 817 818 819 820 822 EAST 167TH STREET, 1111 1113 1115 1135 PROSPECT AVENUE, 1096 1098 1100 1102 1104 UNION AVENUE</t>
  </si>
  <si>
    <t>Ocean Hill + Stuyvesant Gardens</t>
  </si>
  <si>
    <t>Ocean Hill</t>
  </si>
  <si>
    <t>OCEAN HILL APARTMENTS</t>
  </si>
  <si>
    <t>301 305 309 311 319 MACDOUGAL STREET, 15 17 24 26 30 MOTHER GASTON BOULEVARD, 386GAR SUMPTER STREET</t>
  </si>
  <si>
    <t>SARATOGA VILLAGE</t>
  </si>
  <si>
    <t>881 HALSEY STREET, 940 946 HANCOCK STREET, 23 33 35 SARATOGA AVENUE</t>
  </si>
  <si>
    <t>Stuyvesant Gardens</t>
  </si>
  <si>
    <t>STUYVESANT GARDEN I</t>
  </si>
  <si>
    <t>714 720 730 734 740 744 750 760 770 835 841 845 855 857 859 863 865 875 881 885 GATES AVENUE, 245 LEWIS AVENUE, 585 MONROE STREET, 680 690 700 706 QUINCY STREET, 175 185 210 214 220 STUYVESANT AVENUE</t>
  </si>
  <si>
    <t>STUYVESANT GARDEN II</t>
  </si>
  <si>
    <t>128 150 MALCOLM X BOULEVARD</t>
  </si>
  <si>
    <t>Sumner</t>
  </si>
  <si>
    <t>BEDFORD-STUYVESANT REHAB</t>
  </si>
  <si>
    <t>213 HART STREET, 281 THROOP AVENUE, 671 675 701 WILLOUGHBY AVENUE</t>
  </si>
  <si>
    <t>Wilson Consolidated</t>
  </si>
  <si>
    <t>Wilson</t>
  </si>
  <si>
    <t>METRO NORTH PLAZA</t>
  </si>
  <si>
    <t>305 307 345 347 EAST 101ST STREET, 302 304 306 308 310 312 320 342 EAST 102ND STREET</t>
  </si>
  <si>
    <t>WHITE</t>
  </si>
  <si>
    <t>2029 2031 2ND AVENUE, 231 237 EAST 104TH STREET</t>
  </si>
  <si>
    <t>WILSON</t>
  </si>
  <si>
    <t>2040 1ST AVENUE, 405 407 425 435 EAST 105TH STREET, 410 EAST 106TH STREET</t>
  </si>
  <si>
    <t>Sack Wern &amp; 
Clason Point Gardens</t>
  </si>
  <si>
    <t>Sack Wern</t>
  </si>
  <si>
    <t>CLASON POINT GARDENS</t>
  </si>
  <si>
    <t>2 4 6 8 10 12 14 16 18 20 22 34 36 38 40 42 44 58 60 62 64 66 68 78 80 82 CLASON POINT LANE NORTH, 
1 3 5 7 9 11 15 17 19 21 23 30 32 46 48 50 52 54 56 70 72 74 76 CLASON POINT LANE SOUTH,
781 785 789 793 CROES AVENUE,
1683 1685 1687 CROES PLACE,
1660 1661 1662 1663 1664 1665 1666 1667 1668 1669 1670 1671 1672 1673 1674 1675 1676 1677 1678 1679 1680 1681 1682 1683 1684 1685 1686 1687 1689 1691 1697 1699 1701 1703 1705 1707 1709 1711 1719 LAFAYETTE AVENUE,
700 704 708 712 720 722 724 726 728 730 732 734 736 738 740 742 744 750 752 754 756 758 760 762 764 766 768 770 772 774 780 784 788 810 814 818 822 826 834 836 838 840 842 844 846 848 856 860 864 868 872 METCALF AVENUE, 
801 805 807 809 811 819 821 823 825 827 829 831 833 839 843 847 851 857 859 861 863 865 867 869 871 873 NOBLE AVENUE, 
1663 1665 1667 1669 1671 1673 1675 1677 SEWARD AVENUE, 
1660 1662 1664 1666 1668 1682 1684 1686 1688 1690 1692 1694 1698 STORY AVENUE</t>
  </si>
  <si>
    <t>SACK WERN</t>
  </si>
  <si>
    <t>740 BEACH AVENUE, 710 750 CROES AVENUE, 1710 1810 LAFAYETTE AVENUE, 710 712 715 717GAR NOBLE AVENUE</t>
  </si>
  <si>
    <t>Jackie Robinson &amp; Harlem Scattered Sites</t>
  </si>
  <si>
    <t>MORRIS PARK SENIOR CITIZENS HOME</t>
  </si>
  <si>
    <t>17 EAST 124TH STREET</t>
  </si>
  <si>
    <t>ROBINSON</t>
  </si>
  <si>
    <t>110 EAST 129TH STREET, 111 EAST 128TH STREET, 2120 LEXINGTON AVENUE</t>
  </si>
  <si>
    <t>UPACA (SITE 5)</t>
  </si>
  <si>
    <t>1980 LEXINGTON AVENUE</t>
  </si>
  <si>
    <t>UPACA (SITE 6)</t>
  </si>
  <si>
    <t>1940 LEXINGTON AVENUE</t>
  </si>
  <si>
    <t>CORSI HOUSES</t>
  </si>
  <si>
    <t>307 EAST 116TH STREET, 306 EAST 117TH STREET</t>
  </si>
  <si>
    <t>Kraus Management (MB 1)</t>
  </si>
  <si>
    <t>REHAB PROGRAM (TAFT REHABS)</t>
  </si>
  <si>
    <t>1940 1942 1944 1946 A C POWELL BOULEVARD, 180 182 184 LENOX AVENUE, 146 SAINT NICHOLAS AVENUE, 218 224 WEST 112TH STREET, 201 203 WEST 117TH STREET, 95 WEST 119TH STREET</t>
  </si>
  <si>
    <t>Taft</t>
  </si>
  <si>
    <t>131 SAINT NICHOLAS AVENUE</t>
  </si>
  <si>
    <t>Northwest Bronx Scattered Sites</t>
  </si>
  <si>
    <t>1010 East 178th Street</t>
  </si>
  <si>
    <t>1010 EAST 178TH STREET</t>
  </si>
  <si>
    <t>1010 1012 1030 EAST 178TH STREET, 2021 BOSTON ROAD</t>
  </si>
  <si>
    <t>EAST 180TH STREET-MONTEREY AVENUE</t>
  </si>
  <si>
    <t>2100 2110 MONTEREY AVENUE, 2111 2125 LAFONTAINE AVENUE, 2120 MONTEREY AVENUE, 554 558 560 EAST 181ST STREET, 2120 QUARRY ROAD</t>
  </si>
  <si>
    <t>TWIN PARKS EAST (SITE 9)</t>
  </si>
  <si>
    <t>2070 CLINTON AVENUE, N/A OAKLAND PLACE</t>
  </si>
  <si>
    <t>Fort Independence</t>
  </si>
  <si>
    <t>BAILEY AVENUE-WEST 193RD STREET</t>
  </si>
  <si>
    <t>230 WEST 193RD STREET, 2660 BAILEY AVENUE, 2661 2663 2667 HEATH AVENUE</t>
  </si>
  <si>
    <t>FORT INDEPENDENCE STREET-HEATH AVENUE</t>
  </si>
  <si>
    <t>3340 3350 BAILEY AVENUE, 3353 FORT INDEPENDENCE STREET, 3355 FORT INDEPENDENCE STREET</t>
  </si>
  <si>
    <t>Kraus Management (BX 3)</t>
  </si>
  <si>
    <t>HARRISON AVENUE REHAB (GROUP A)</t>
  </si>
  <si>
    <t>1930 HARRISON AVENUE</t>
  </si>
  <si>
    <t>HARRISON AVENUE REHAB (GROUP B)</t>
  </si>
  <si>
    <t>1886 1920 1925 1934 HARRISON AVENUE</t>
  </si>
  <si>
    <t>UNIVERSITY AVENUE REHAB</t>
  </si>
  <si>
    <t>1865 1875 1895 1925 1927 1921 UNIVERSITY AVENUE</t>
  </si>
  <si>
    <t>Sedgwick</t>
  </si>
  <si>
    <t>WEST TREMONT AVENUE-SEDGWICK AVENUE AREA</t>
  </si>
  <si>
    <t>228 WEST TREMONT AVENUE</t>
  </si>
  <si>
    <t>Boston Secor, Boston Road Plaza &amp; Middletown Plaza</t>
  </si>
  <si>
    <t>Boston Secor</t>
  </si>
  <si>
    <t>BOSTON SECOR</t>
  </si>
  <si>
    <t>3475 3485 3540 3540 3545 3550 3555 3560 3565 3570 3580 BIVONA STREET, 2175 2185 2185GAR REEDS MILL LANE</t>
  </si>
  <si>
    <t>Pelham Parkway</t>
  </si>
  <si>
    <t>BOSTON ROAD PLAZA</t>
  </si>
  <si>
    <t>2430 2440 2424 BOSTON ROAD</t>
  </si>
  <si>
    <t>Eastchester Gardens</t>
  </si>
  <si>
    <t>MIDDLETOWN PLAZA</t>
  </si>
  <si>
    <t>3031 3033 3035 MIDDLETOWN ROAD</t>
  </si>
  <si>
    <t>Murphy Private</t>
  </si>
  <si>
    <t>Building Management Associates (BX 1)</t>
  </si>
  <si>
    <t>BRYANT AVENUE-EAST 174TH STREET</t>
  </si>
  <si>
    <t>1705 1707 BRYANT AVENUE</t>
  </si>
  <si>
    <t>EAST 165TH STREET-BRYANT AVENUE</t>
  </si>
  <si>
    <t>1084 1080 1074 1070 BRYANT AVENUE, 1134 1130 1124 1120 EAST 165TH STREET, 1040 1034 1030 1024 1020 BRYANT AVENUE, 1080 1084 1090 1094 1100 1110 EAST 165TH STREET, 1070 FAILE STREET, 1071 BRYANT AVENUE</t>
  </si>
  <si>
    <t>EAST 173RD STREET-VYSE AVENUE</t>
  </si>
  <si>
    <t xml:space="preserve">1527 1531 1533 1535 1537 1545 1551 1557 1563 1506 1460 1520 1524 1528 1550 1554 1558 1566 1570 1572 1576 1580 HOE AVENUE,
1463 1465 1467 1469 1471 1475 1477 1479 1481 1485 1487 1489 1491 1493 1579 1575 1571 VYSE AVENUE,
941 EAST 172ND STREET </t>
  </si>
  <si>
    <t>HOE AVENUE-EAST 173RD STREET</t>
  </si>
  <si>
    <t>1700 HOE AVENUE</t>
  </si>
  <si>
    <t>HUNTS POINT AVENUE REHAB</t>
  </si>
  <si>
    <t>819  823  859  863  867  827  831  835  839  843  847  851  855 HUNTS POINT AVENUE, 875 IRVINE STREET</t>
  </si>
  <si>
    <t>LONGFELLOW AVENUE REHAB</t>
  </si>
  <si>
    <t>1091 1102 LONGFELLOW AVENUE</t>
  </si>
  <si>
    <t>WEST FARMS ROAD REHAB</t>
  </si>
  <si>
    <t>1203 1209 WESTCHESTER AVENUE, 1002 998 EAST 167TH STREET, 1317 1321 1323 WEST FARMS ROAD</t>
  </si>
  <si>
    <t>WEST FARMS SQUARE CONVENTIONAL</t>
  </si>
  <si>
    <t>1143 LONGFELLOW AVENUE</t>
  </si>
  <si>
    <t>MANHATTANVILLE</t>
  </si>
  <si>
    <t>555 545 549 WEST 126TH STREET, 3240 3250 BROADWAY, 1414 1420 1430 1470 AMSTERDAM AVENUE, 95 OLD BROADWAY, 530 WEST 133RD STREET</t>
  </si>
  <si>
    <t>EASTCHESTER GARDENS</t>
  </si>
  <si>
    <t>1161 1219 1221 1245 1255 ADEE AVENUE, 3055 BOUCK AVENUE, 1130 1134 1140 1160 1166 1170 1210 1216 1220 1230 1236 1240 1246 1260 BURKE AVENUE, 3010 3016 3020 YATES AVENUE</t>
  </si>
  <si>
    <t>Moore &amp; East 152nd Street-Courtlandt Avenue</t>
  </si>
  <si>
    <t>Melrose</t>
  </si>
  <si>
    <t>EAST 152ND STREET-COURTLANDT AVENUE</t>
  </si>
  <si>
    <t>372 EAST 152ND STREET, 370 EAST 153RD STREET</t>
  </si>
  <si>
    <t>Saint Mary's Park</t>
  </si>
  <si>
    <t>MOORE</t>
  </si>
  <si>
    <t>654 664 674 676 694 EAST 149TH STREET, 515 525 535 JACKSON AVENUE</t>
  </si>
  <si>
    <t>Rangel</t>
  </si>
  <si>
    <t>RANGEL</t>
  </si>
  <si>
    <t xml:space="preserve">15914 15912 15916 15910 15904 15906 15908 15920 15918 15926 15938 15946 15948 15964 15962 15970 15944 15942 15936 15930 15932 HARLEM RIVER DRIVE
</t>
  </si>
  <si>
    <t>West Brighton</t>
  </si>
  <si>
    <t>WEST BRIGHTON II</t>
  </si>
  <si>
    <t>210 230 240 BROADWAY, 1075 1077 CASTLETON AVENUE, 770 778 780 806 810 814 820 778GAR HENDERSON AVENUE</t>
  </si>
  <si>
    <t>WEST BRIGHTON I</t>
  </si>
  <si>
    <t>155 157 159 ALASKA STREET, 244 260 BROADWAY, 1065 1083 1085 1115 CASTLETON AVENUE</t>
  </si>
  <si>
    <t xml:space="preserve">* Total repair costs for PACT converted sites includes both hard costs and soft costs. </t>
  </si>
  <si>
    <t xml:space="preserve">Notes for the unit count: </t>
  </si>
  <si>
    <t xml:space="preserve">- Audubon: NYCHA's Development Data Book notes that Audubon contains 168 current units. Under the PACT conversion, the total unit count will be 167 units. 								</t>
  </si>
  <si>
    <t xml:space="preserve">- Elliott: NYCHA's Development Data Book notes that Elliott contains 608 current units. However, a number of them have been combined to create larger apartments. Under the PACT conversion, the total unit count will be 590 units (589 apartments + 1 non-dwelling unit).
</t>
  </si>
  <si>
    <t xml:space="preserve">- Hope Gardens: NYCHA' Development Data Book notes that Hope Gardens contains 324 current units. The PACT conversion will transition the NYCHA office space into six residential units comprised of two 3-bedroom units, two 2-bedroom units and two 1-bedroom units.								</t>
  </si>
  <si>
    <t xml:space="preserve">- West Brighton II: NYCHA's Development Data Book notes that West Brighton II contains 120 current units. However, a number of apartments have been deemed uninhabitable and will be replaced with new affordable housing, and others have been combined to create larger apartments. After factoring in these considerations, NYCHA intends to rehabilitate a total of 84 units.								</t>
  </si>
  <si>
    <t>AS OF YEAR END 2021</t>
  </si>
  <si>
    <t xml:space="preserve">STAGE </t>
  </si>
  <si>
    <t>UNITS</t>
  </si>
  <si>
    <t>Construction Complete  </t>
  </si>
  <si>
    <t>Construction underway </t>
  </si>
  <si>
    <t>Designated &amp; Predevelopment
(HR, ABM, R9, FEC) </t>
  </si>
  <si>
    <t>Proposal Review (R10) </t>
  </si>
  <si>
    <t>Procurement                (R11, R12) </t>
  </si>
  <si>
    <t>TOTAL </t>
  </si>
  <si>
    <t>AS OF EARLY 2022</t>
  </si>
  <si>
    <t>Designated &amp; Predevelopment
(R9, FEC, R10) </t>
  </si>
  <si>
    <t>Proposal Review
(R11, R12)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</si>
</sst>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5" formatCode="&quot;$&quot;#,##0_);\(&quot;$&quot;#,##0\)"/>
    <numFmt numFmtId="6" formatCode="&quot;$&quot;#,##0_);[Red]\(&quot;$&quot;#,##0\)"/>
    <numFmt numFmtId="43" formatCode="_(* #,##0.00_);_(* \(#,##0.00\);_(* &quot;-&quot;??_);_(@_)"/>
    <numFmt numFmtId="164" formatCode="&quot;$&quot;0.0&quot;M&quot;"/>
    <numFmt numFmtId="165" formatCode="_(* #,##0_);_(* \(#,##0\);_(* &quot;-&quot;??_);_(@_)"/>
  </numFmts>
  <fonts count="32">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theme="1"/>
      <name val="Arial"/>
      <family val="2"/>
    </font>
    <font>
      <sz val="8"/>
      <name val="Calibri"/>
      <family val="2"/>
      <scheme val="minor"/>
    </font>
    <font>
      <sz val="11"/>
      <color theme="1"/>
      <name val="Arial"/>
      <family val="2"/>
    </font>
    <font>
      <sz val="12"/>
      <name val="Arial"/>
      <family val="2"/>
    </font>
    <font>
      <sz val="12"/>
      <color theme="1"/>
      <name val="Arial"/>
      <family val="2"/>
    </font>
    <font>
      <sz val="11"/>
      <color rgb="FF000000"/>
      <name val="Arial"/>
      <family val="2"/>
    </font>
    <font>
      <i/>
      <sz val="11"/>
      <color theme="1"/>
      <name val="Calibri"/>
      <family val="2"/>
      <scheme val="minor"/>
    </font>
    <font>
      <b/>
      <i/>
      <sz val="11"/>
      <color theme="1"/>
      <name val="Calibri"/>
      <family val="2"/>
      <scheme val="minor"/>
    </font>
    <font>
      <sz val="11"/>
      <color theme="1"/>
      <name val="Calibri"/>
      <family val="2"/>
    </font>
    <font>
      <b/>
      <sz val="11"/>
      <color theme="1"/>
      <name val="Calibri"/>
      <family val="2"/>
    </font>
    <font>
      <sz val="11"/>
      <name val="Calibri"/>
      <family val="2"/>
    </font>
    <font>
      <sz val="12"/>
      <color rgb="FF000000"/>
      <name val="Arial"/>
      <family val="2"/>
    </font>
    <font>
      <b/>
      <sz val="12"/>
      <color theme="0"/>
      <name val="Arial"/>
      <family val="2"/>
    </font>
    <font>
      <sz val="11"/>
      <color theme="1"/>
      <name val="Arial"/>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
      <patternFill patternType="solid">
        <fgColor rgb="FFFFFFFF"/>
        <bgColor indexed="64"/>
      </patternFill>
    </fill>
    <fill>
      <patternFill patternType="solid">
        <fgColor theme="0" tint="-0.14999847407452621"/>
        <bgColor indexed="64"/>
      </patternFill>
    </fill>
  </fills>
  <borders count="5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medium">
        <color indexed="64"/>
      </right>
      <top/>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rgb="FF000000"/>
      </left>
      <right style="thin">
        <color rgb="FF000000"/>
      </right>
      <top style="medium">
        <color indexed="64"/>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style="thin">
        <color rgb="FF000000"/>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278">
    <xf numFmtId="0" fontId="0" fillId="0" borderId="0" xfId="0"/>
    <xf numFmtId="0" fontId="18" fillId="0" borderId="0" xfId="0" applyFont="1" applyAlignment="1">
      <alignment horizontal="center" vertical="center"/>
    </xf>
    <xf numFmtId="0" fontId="20" fillId="0" borderId="0" xfId="0" applyFont="1" applyAlignment="1">
      <alignment horizontal="center" vertical="center"/>
    </xf>
    <xf numFmtId="0" fontId="20" fillId="0" borderId="0" xfId="0" applyFont="1" applyAlignment="1">
      <alignment horizontal="center" vertical="center" wrapText="1"/>
    </xf>
    <xf numFmtId="0" fontId="20" fillId="0" borderId="0" xfId="0" applyFont="1" applyAlignment="1">
      <alignment vertical="center"/>
    </xf>
    <xf numFmtId="0" fontId="0" fillId="0" borderId="0" xfId="0" applyFont="1" applyAlignment="1">
      <alignment horizontal="center" vertical="center"/>
    </xf>
    <xf numFmtId="0" fontId="0" fillId="0" borderId="0" xfId="0" applyFont="1" applyAlignment="1">
      <alignment horizontal="center" vertical="center" wrapText="1"/>
    </xf>
    <xf numFmtId="37" fontId="21" fillId="0" borderId="16" xfId="42" applyNumberFormat="1" applyFont="1" applyBorder="1" applyAlignment="1">
      <alignment horizontal="center" vertical="center"/>
    </xf>
    <xf numFmtId="14" fontId="21" fillId="0" borderId="16" xfId="0" applyNumberFormat="1" applyFont="1" applyBorder="1" applyAlignment="1">
      <alignment horizontal="center" vertical="center"/>
    </xf>
    <xf numFmtId="6" fontId="21" fillId="0" borderId="14" xfId="0" applyNumberFormat="1" applyFont="1" applyBorder="1" applyAlignment="1">
      <alignment horizontal="center" vertical="center"/>
    </xf>
    <xf numFmtId="6" fontId="21" fillId="0" borderId="10" xfId="0" applyNumberFormat="1" applyFont="1" applyBorder="1" applyAlignment="1">
      <alignment horizontal="center" vertical="center"/>
    </xf>
    <xf numFmtId="6" fontId="21" fillId="0" borderId="12" xfId="0" applyNumberFormat="1" applyFont="1" applyBorder="1" applyAlignment="1">
      <alignment horizontal="center" vertical="center"/>
    </xf>
    <xf numFmtId="6" fontId="21" fillId="0" borderId="16" xfId="0" applyNumberFormat="1" applyFont="1" applyBorder="1" applyAlignment="1">
      <alignment horizontal="center" vertical="center"/>
    </xf>
    <xf numFmtId="6" fontId="21" fillId="0" borderId="14" xfId="0" applyNumberFormat="1" applyFont="1" applyFill="1" applyBorder="1" applyAlignment="1">
      <alignment horizontal="center" vertical="center"/>
    </xf>
    <xf numFmtId="6" fontId="21" fillId="0" borderId="10" xfId="0" applyNumberFormat="1" applyFont="1" applyFill="1" applyBorder="1" applyAlignment="1">
      <alignment horizontal="center" vertical="center"/>
    </xf>
    <xf numFmtId="6" fontId="21" fillId="0" borderId="12" xfId="0" applyNumberFormat="1" applyFont="1" applyFill="1" applyBorder="1" applyAlignment="1">
      <alignment horizontal="center" vertical="center"/>
    </xf>
    <xf numFmtId="6" fontId="21" fillId="0" borderId="16" xfId="0" applyNumberFormat="1" applyFont="1" applyFill="1" applyBorder="1" applyAlignment="1">
      <alignment horizontal="center" vertical="center"/>
    </xf>
    <xf numFmtId="164" fontId="21" fillId="0" borderId="16" xfId="0" applyNumberFormat="1" applyFont="1" applyBorder="1" applyAlignment="1">
      <alignment horizontal="center" vertical="center"/>
    </xf>
    <xf numFmtId="0" fontId="21" fillId="0" borderId="16" xfId="0" quotePrefix="1" applyFont="1" applyFill="1" applyBorder="1" applyAlignment="1">
      <alignment horizontal="center" vertical="center"/>
    </xf>
    <xf numFmtId="6" fontId="22" fillId="0" borderId="10" xfId="0" applyNumberFormat="1" applyFont="1" applyBorder="1" applyAlignment="1">
      <alignment horizontal="center" vertical="center"/>
    </xf>
    <xf numFmtId="6" fontId="22" fillId="0" borderId="12" xfId="0" applyNumberFormat="1" applyFont="1" applyBorder="1" applyAlignment="1">
      <alignment horizontal="center" vertical="center"/>
    </xf>
    <xf numFmtId="6" fontId="22" fillId="0" borderId="14" xfId="0" applyNumberFormat="1" applyFont="1" applyBorder="1" applyAlignment="1">
      <alignment horizontal="center" vertical="center"/>
    </xf>
    <xf numFmtId="0" fontId="22" fillId="0" borderId="16" xfId="0" applyFont="1" applyBorder="1" applyAlignment="1">
      <alignment horizontal="center" vertical="center"/>
    </xf>
    <xf numFmtId="0" fontId="24" fillId="0" borderId="0" xfId="0" applyFont="1"/>
    <xf numFmtId="0" fontId="20" fillId="0" borderId="0" xfId="0" applyFont="1" applyBorder="1" applyAlignment="1">
      <alignment horizontal="center" vertical="center" wrapText="1"/>
    </xf>
    <xf numFmtId="164" fontId="21" fillId="0" borderId="0" xfId="0" applyNumberFormat="1" applyFont="1" applyBorder="1" applyAlignment="1">
      <alignment horizontal="center" vertical="center"/>
    </xf>
    <xf numFmtId="6" fontId="20" fillId="0" borderId="0" xfId="0" applyNumberFormat="1" applyFont="1" applyBorder="1" applyAlignment="1">
      <alignment horizontal="center" vertical="center"/>
    </xf>
    <xf numFmtId="0" fontId="23" fillId="0" borderId="0" xfId="0" applyFont="1" applyFill="1" applyBorder="1" applyAlignment="1">
      <alignment horizontal="left" vertical="center"/>
    </xf>
    <xf numFmtId="165" fontId="21" fillId="0" borderId="0" xfId="0" applyNumberFormat="1" applyFont="1" applyFill="1" applyBorder="1" applyAlignment="1">
      <alignment horizontal="right" vertical="center"/>
    </xf>
    <xf numFmtId="165" fontId="21" fillId="0" borderId="16" xfId="43" applyNumberFormat="1" applyFont="1" applyBorder="1" applyAlignment="1">
      <alignment vertical="center"/>
    </xf>
    <xf numFmtId="165" fontId="21" fillId="0" borderId="16" xfId="43" applyNumberFormat="1" applyFont="1" applyBorder="1" applyAlignment="1">
      <alignment horizontal="right" vertical="center"/>
    </xf>
    <xf numFmtId="165" fontId="21" fillId="0" borderId="14" xfId="43" applyNumberFormat="1" applyFont="1" applyBorder="1" applyAlignment="1">
      <alignment horizontal="right" vertical="center"/>
    </xf>
    <xf numFmtId="165" fontId="21" fillId="0" borderId="10" xfId="43" applyNumberFormat="1" applyFont="1" applyBorder="1" applyAlignment="1">
      <alignment horizontal="right" vertical="center"/>
    </xf>
    <xf numFmtId="165" fontId="21" fillId="0" borderId="12" xfId="43" applyNumberFormat="1" applyFont="1" applyBorder="1" applyAlignment="1">
      <alignment horizontal="right" vertical="center"/>
    </xf>
    <xf numFmtId="165" fontId="21" fillId="0" borderId="14" xfId="43" applyNumberFormat="1" applyFont="1" applyFill="1" applyBorder="1" applyAlignment="1">
      <alignment horizontal="right" vertical="center"/>
    </xf>
    <xf numFmtId="165" fontId="21" fillId="0" borderId="10" xfId="43" applyNumberFormat="1" applyFont="1" applyFill="1" applyBorder="1" applyAlignment="1">
      <alignment horizontal="right" vertical="center"/>
    </xf>
    <xf numFmtId="165" fontId="21" fillId="0" borderId="12" xfId="43" applyNumberFormat="1" applyFont="1" applyFill="1" applyBorder="1" applyAlignment="1">
      <alignment horizontal="right" vertical="center"/>
    </xf>
    <xf numFmtId="6" fontId="22" fillId="0" borderId="16" xfId="0" applyNumberFormat="1" applyFont="1" applyBorder="1" applyAlignment="1">
      <alignment horizontal="center" vertical="center"/>
    </xf>
    <xf numFmtId="0" fontId="25" fillId="0" borderId="0" xfId="0" applyFont="1"/>
    <xf numFmtId="0" fontId="24" fillId="0" borderId="0" xfId="0" quotePrefix="1" applyFont="1"/>
    <xf numFmtId="0" fontId="26" fillId="0" borderId="27" xfId="0" applyFont="1" applyBorder="1" applyAlignment="1">
      <alignment vertical="center" wrapText="1"/>
    </xf>
    <xf numFmtId="0" fontId="26" fillId="0" borderId="28" xfId="0" applyFont="1" applyBorder="1" applyAlignment="1">
      <alignment vertical="center" wrapText="1"/>
    </xf>
    <xf numFmtId="0" fontId="26" fillId="0" borderId="28" xfId="0" applyFont="1" applyFill="1" applyBorder="1" applyAlignment="1">
      <alignment vertical="center" wrapText="1"/>
    </xf>
    <xf numFmtId="3" fontId="28" fillId="0" borderId="28" xfId="0" applyNumberFormat="1" applyFont="1" applyFill="1" applyBorder="1" applyAlignment="1">
      <alignment horizontal="center" vertical="center" wrapText="1"/>
    </xf>
    <xf numFmtId="0" fontId="26" fillId="0" borderId="28" xfId="0" applyFont="1" applyBorder="1" applyAlignment="1">
      <alignment horizontal="center" vertical="center" wrapText="1"/>
    </xf>
    <xf numFmtId="3" fontId="27" fillId="0" borderId="28" xfId="0" applyNumberFormat="1" applyFont="1" applyBorder="1" applyAlignment="1">
      <alignment horizontal="center" vertical="center" wrapText="1"/>
    </xf>
    <xf numFmtId="1" fontId="26" fillId="0" borderId="28" xfId="43" applyNumberFormat="1" applyFont="1" applyBorder="1" applyAlignment="1">
      <alignment horizontal="center" vertical="center" wrapText="1"/>
    </xf>
    <xf numFmtId="0" fontId="26" fillId="35" borderId="28" xfId="0" applyFont="1" applyFill="1" applyBorder="1" applyAlignment="1">
      <alignment vertical="center" wrapText="1"/>
    </xf>
    <xf numFmtId="3" fontId="28" fillId="35" borderId="28" xfId="0" applyNumberFormat="1" applyFont="1" applyFill="1" applyBorder="1" applyAlignment="1">
      <alignment horizontal="center" vertical="center" wrapText="1"/>
    </xf>
    <xf numFmtId="0" fontId="26" fillId="35" borderId="28" xfId="0" applyFont="1" applyFill="1" applyBorder="1" applyAlignment="1">
      <alignment horizontal="center" vertical="center" wrapText="1"/>
    </xf>
    <xf numFmtId="1" fontId="26" fillId="35" borderId="28" xfId="43" applyNumberFormat="1" applyFont="1" applyFill="1" applyBorder="1" applyAlignment="1">
      <alignment horizontal="center" vertical="center" wrapText="1"/>
    </xf>
    <xf numFmtId="3" fontId="27" fillId="35" borderId="28" xfId="0" applyNumberFormat="1" applyFont="1" applyFill="1" applyBorder="1" applyAlignment="1">
      <alignment horizontal="center" vertical="center" wrapText="1"/>
    </xf>
    <xf numFmtId="3" fontId="28" fillId="35" borderId="36" xfId="0" applyNumberFormat="1" applyFont="1" applyFill="1" applyBorder="1" applyAlignment="1">
      <alignment horizontal="center" vertical="center" wrapText="1"/>
    </xf>
    <xf numFmtId="0" fontId="26" fillId="35" borderId="35" xfId="0" applyFont="1" applyFill="1" applyBorder="1" applyAlignment="1">
      <alignment vertical="center" wrapText="1"/>
    </xf>
    <xf numFmtId="0" fontId="26" fillId="0" borderId="35" xfId="0" applyFont="1" applyFill="1" applyBorder="1" applyAlignment="1">
      <alignment vertical="center" wrapText="1"/>
    </xf>
    <xf numFmtId="3" fontId="28" fillId="0" borderId="35" xfId="0" applyNumberFormat="1" applyFont="1" applyFill="1" applyBorder="1" applyAlignment="1">
      <alignment horizontal="center" vertical="center" wrapText="1"/>
    </xf>
    <xf numFmtId="165" fontId="21" fillId="0" borderId="14" xfId="43" applyNumberFormat="1" applyFont="1" applyBorder="1" applyAlignment="1">
      <alignment vertical="center"/>
    </xf>
    <xf numFmtId="165" fontId="21" fillId="0" borderId="12" xfId="43" applyNumberFormat="1" applyFont="1" applyBorder="1" applyAlignment="1">
      <alignment vertical="center"/>
    </xf>
    <xf numFmtId="14" fontId="21" fillId="0" borderId="16" xfId="0" quotePrefix="1" applyNumberFormat="1" applyFont="1" applyFill="1" applyBorder="1" applyAlignment="1">
      <alignment horizontal="center" vertical="center"/>
    </xf>
    <xf numFmtId="5" fontId="21" fillId="0" borderId="16" xfId="42" applyNumberFormat="1" applyFont="1" applyBorder="1" applyAlignment="1">
      <alignment horizontal="center" vertical="center"/>
    </xf>
    <xf numFmtId="0" fontId="22" fillId="0" borderId="16" xfId="0" applyFont="1" applyBorder="1" applyAlignment="1">
      <alignment horizontal="center" vertical="center" wrapText="1"/>
    </xf>
    <xf numFmtId="0" fontId="21" fillId="0" borderId="17" xfId="0" applyFont="1" applyBorder="1" applyAlignment="1">
      <alignment horizontal="center" vertical="center" wrapText="1"/>
    </xf>
    <xf numFmtId="0" fontId="21" fillId="0" borderId="16" xfId="0" applyFont="1" applyBorder="1" applyAlignment="1">
      <alignment horizontal="center" vertical="center" wrapText="1"/>
    </xf>
    <xf numFmtId="0" fontId="22" fillId="0" borderId="17" xfId="0" applyFont="1" applyBorder="1" applyAlignment="1">
      <alignment horizontal="center" vertical="center" wrapText="1"/>
    </xf>
    <xf numFmtId="0" fontId="29" fillId="0" borderId="12" xfId="0" applyFont="1" applyBorder="1" applyAlignment="1">
      <alignment horizontal="center" vertical="center"/>
    </xf>
    <xf numFmtId="0" fontId="29" fillId="0" borderId="16" xfId="0" applyFont="1" applyFill="1" applyBorder="1" applyAlignment="1">
      <alignment horizontal="center" vertical="center"/>
    </xf>
    <xf numFmtId="0" fontId="21" fillId="0" borderId="16" xfId="0" applyFont="1" applyFill="1" applyBorder="1" applyAlignment="1">
      <alignment vertical="center"/>
    </xf>
    <xf numFmtId="0" fontId="21" fillId="0" borderId="14" xfId="0" applyFont="1" applyFill="1" applyBorder="1" applyAlignment="1">
      <alignment vertical="center"/>
    </xf>
    <xf numFmtId="0" fontId="21" fillId="0" borderId="10" xfId="0" applyFont="1" applyFill="1" applyBorder="1" applyAlignment="1">
      <alignment vertical="center"/>
    </xf>
    <xf numFmtId="0" fontId="21" fillId="0" borderId="12" xfId="0" applyFont="1" applyFill="1" applyBorder="1" applyAlignment="1">
      <alignment vertical="center"/>
    </xf>
    <xf numFmtId="0" fontId="21" fillId="0" borderId="16" xfId="0" applyFont="1" applyBorder="1" applyAlignment="1">
      <alignment vertical="center"/>
    </xf>
    <xf numFmtId="0" fontId="21" fillId="0" borderId="14" xfId="0" applyFont="1" applyBorder="1" applyAlignment="1">
      <alignment horizontal="left" vertical="center"/>
    </xf>
    <xf numFmtId="0" fontId="21" fillId="0" borderId="10" xfId="0" applyFont="1" applyBorder="1" applyAlignment="1">
      <alignment horizontal="left" vertical="center"/>
    </xf>
    <xf numFmtId="0" fontId="21" fillId="0" borderId="12" xfId="0" applyFont="1" applyBorder="1" applyAlignment="1">
      <alignment horizontal="left" vertical="center"/>
    </xf>
    <xf numFmtId="0" fontId="21" fillId="0" borderId="14" xfId="0" applyFont="1" applyFill="1" applyBorder="1" applyAlignment="1">
      <alignment horizontal="left" vertical="center"/>
    </xf>
    <xf numFmtId="0" fontId="21" fillId="0" borderId="10" xfId="0" applyFont="1" applyFill="1" applyBorder="1" applyAlignment="1">
      <alignment horizontal="left" vertical="center"/>
    </xf>
    <xf numFmtId="0" fontId="21" fillId="0" borderId="12" xfId="0" applyFont="1" applyFill="1" applyBorder="1" applyAlignment="1">
      <alignment horizontal="left" vertical="center"/>
    </xf>
    <xf numFmtId="0" fontId="29" fillId="0" borderId="14" xfId="0" applyFont="1" applyBorder="1" applyAlignment="1">
      <alignment horizontal="left" vertical="center"/>
    </xf>
    <xf numFmtId="0" fontId="29" fillId="0" borderId="10" xfId="0" applyFont="1" applyBorder="1" applyAlignment="1">
      <alignment horizontal="left" vertical="center"/>
    </xf>
    <xf numFmtId="0" fontId="29" fillId="0" borderId="12" xfId="0" applyFont="1" applyBorder="1" applyAlignment="1">
      <alignment horizontal="left" vertical="center"/>
    </xf>
    <xf numFmtId="0" fontId="22" fillId="0" borderId="16" xfId="0" applyFont="1" applyBorder="1" applyAlignment="1">
      <alignment horizontal="left" vertical="center"/>
    </xf>
    <xf numFmtId="0" fontId="29" fillId="0" borderId="16" xfId="0" applyFont="1" applyFill="1" applyBorder="1" applyAlignment="1">
      <alignment horizontal="left" vertical="center"/>
    </xf>
    <xf numFmtId="0" fontId="29" fillId="0" borderId="14" xfId="0" applyFont="1" applyFill="1" applyBorder="1" applyAlignment="1">
      <alignment horizontal="left" vertical="center"/>
    </xf>
    <xf numFmtId="0" fontId="29" fillId="0" borderId="12" xfId="0" applyFont="1" applyFill="1" applyBorder="1" applyAlignment="1">
      <alignment horizontal="left" vertical="center"/>
    </xf>
    <xf numFmtId="0" fontId="21" fillId="0" borderId="16" xfId="0" applyFont="1" applyFill="1" applyBorder="1" applyAlignment="1">
      <alignment horizontal="center" vertical="center" wrapText="1"/>
    </xf>
    <xf numFmtId="0" fontId="30" fillId="33" borderId="17" xfId="0" applyFont="1" applyFill="1" applyBorder="1" applyAlignment="1">
      <alignment horizontal="center" vertical="center" wrapText="1"/>
    </xf>
    <xf numFmtId="0" fontId="30" fillId="33" borderId="25" xfId="0" applyFont="1" applyFill="1" applyBorder="1" applyAlignment="1">
      <alignment horizontal="center" vertical="center" wrapText="1"/>
    </xf>
    <xf numFmtId="0" fontId="30" fillId="33" borderId="16" xfId="0" applyFont="1" applyFill="1" applyBorder="1" applyAlignment="1">
      <alignment horizontal="center" vertical="center" wrapText="1"/>
    </xf>
    <xf numFmtId="14" fontId="30" fillId="33" borderId="16" xfId="0" applyNumberFormat="1" applyFont="1" applyFill="1" applyBorder="1" applyAlignment="1">
      <alignment horizontal="center" vertical="center" wrapText="1"/>
    </xf>
    <xf numFmtId="0" fontId="21" fillId="0" borderId="16" xfId="0" applyFont="1" applyFill="1" applyBorder="1" applyAlignment="1">
      <alignment vertical="center" wrapText="1"/>
    </xf>
    <xf numFmtId="0" fontId="22" fillId="0" borderId="48" xfId="0" applyFont="1" applyFill="1" applyBorder="1" applyAlignment="1">
      <alignment vertical="center" wrapText="1"/>
    </xf>
    <xf numFmtId="0" fontId="22" fillId="0" borderId="51" xfId="0" applyFont="1" applyFill="1" applyBorder="1" applyAlignment="1">
      <alignment vertical="center" wrapText="1"/>
    </xf>
    <xf numFmtId="0" fontId="22" fillId="0" borderId="50" xfId="0" applyFont="1" applyFill="1" applyBorder="1" applyAlignment="1">
      <alignment vertical="center" wrapText="1"/>
    </xf>
    <xf numFmtId="0" fontId="22" fillId="0" borderId="49" xfId="0" applyFont="1" applyFill="1" applyBorder="1" applyAlignment="1">
      <alignment vertical="center" wrapText="1"/>
    </xf>
    <xf numFmtId="0" fontId="22" fillId="0" borderId="52" xfId="0" applyFont="1" applyFill="1" applyBorder="1" applyAlignment="1">
      <alignment vertical="center" wrapText="1"/>
    </xf>
    <xf numFmtId="0" fontId="22" fillId="0" borderId="0" xfId="0" applyFont="1" applyFill="1" applyBorder="1" applyAlignment="1">
      <alignment vertical="center" wrapText="1"/>
    </xf>
    <xf numFmtId="0" fontId="22" fillId="0" borderId="53" xfId="0" applyFont="1" applyFill="1" applyBorder="1" applyAlignment="1">
      <alignment vertical="center" wrapText="1"/>
    </xf>
    <xf numFmtId="0" fontId="22" fillId="0" borderId="10" xfId="0" applyFont="1" applyFill="1" applyBorder="1" applyAlignment="1">
      <alignment vertical="center" wrapText="1"/>
    </xf>
    <xf numFmtId="0" fontId="22" fillId="0" borderId="10" xfId="0" applyFont="1" applyBorder="1" applyAlignment="1">
      <alignment vertical="center" wrapText="1"/>
    </xf>
    <xf numFmtId="0" fontId="22" fillId="0" borderId="12" xfId="0" applyFont="1" applyFill="1" applyBorder="1" applyAlignment="1">
      <alignment vertical="center" wrapText="1"/>
    </xf>
    <xf numFmtId="0" fontId="22" fillId="0" borderId="54" xfId="0" applyFont="1" applyFill="1" applyBorder="1" applyAlignment="1">
      <alignment vertical="center" wrapText="1"/>
    </xf>
    <xf numFmtId="3" fontId="22" fillId="0" borderId="10" xfId="0" applyNumberFormat="1" applyFont="1" applyFill="1" applyBorder="1" applyAlignment="1">
      <alignment vertical="center" wrapText="1"/>
    </xf>
    <xf numFmtId="0" fontId="22" fillId="0" borderId="16" xfId="0" applyFont="1" applyFill="1" applyBorder="1" applyAlignment="1">
      <alignment vertical="center" wrapText="1"/>
    </xf>
    <xf numFmtId="3" fontId="22" fillId="0" borderId="16" xfId="0" applyNumberFormat="1" applyFont="1" applyFill="1" applyBorder="1" applyAlignment="1">
      <alignment vertical="center" wrapText="1"/>
    </xf>
    <xf numFmtId="3" fontId="22" fillId="0" borderId="54" xfId="0" applyNumberFormat="1" applyFont="1" applyFill="1" applyBorder="1" applyAlignment="1">
      <alignment vertical="center" wrapText="1"/>
    </xf>
    <xf numFmtId="3" fontId="22" fillId="0" borderId="12" xfId="0" applyNumberFormat="1" applyFont="1" applyFill="1" applyBorder="1" applyAlignment="1">
      <alignment vertical="center" wrapText="1"/>
    </xf>
    <xf numFmtId="37" fontId="22" fillId="0" borderId="54" xfId="0" applyNumberFormat="1" applyFont="1" applyFill="1" applyBorder="1" applyAlignment="1">
      <alignment vertical="center" wrapText="1"/>
    </xf>
    <xf numFmtId="37" fontId="22" fillId="0" borderId="10" xfId="0" applyNumberFormat="1" applyFont="1" applyFill="1" applyBorder="1" applyAlignment="1">
      <alignment vertical="center" wrapText="1"/>
    </xf>
    <xf numFmtId="37" fontId="22" fillId="0" borderId="12" xfId="0" applyNumberFormat="1" applyFont="1" applyFill="1" applyBorder="1" applyAlignment="1">
      <alignment vertical="center" wrapText="1"/>
    </xf>
    <xf numFmtId="3" fontId="22" fillId="0" borderId="55" xfId="0" applyNumberFormat="1" applyFont="1" applyFill="1" applyBorder="1" applyAlignment="1">
      <alignment vertical="center" wrapText="1"/>
    </xf>
    <xf numFmtId="37" fontId="22" fillId="0" borderId="55" xfId="0" applyNumberFormat="1" applyFont="1" applyFill="1" applyBorder="1" applyAlignment="1">
      <alignment vertical="center" wrapText="1"/>
    </xf>
    <xf numFmtId="0" fontId="29" fillId="0" borderId="54" xfId="0" applyFont="1" applyBorder="1" applyAlignment="1">
      <alignment horizontal="left" vertical="center" wrapText="1"/>
    </xf>
    <xf numFmtId="0" fontId="29" fillId="0" borderId="10" xfId="0" applyFont="1" applyBorder="1" applyAlignment="1">
      <alignment horizontal="left" vertical="center" wrapText="1"/>
    </xf>
    <xf numFmtId="0" fontId="29" fillId="0" borderId="12" xfId="0" applyFont="1" applyBorder="1" applyAlignment="1">
      <alignment horizontal="left" vertical="center" wrapText="1"/>
    </xf>
    <xf numFmtId="37" fontId="22" fillId="0" borderId="0" xfId="0" applyNumberFormat="1" applyFont="1" applyFill="1" applyBorder="1" applyAlignment="1">
      <alignment vertical="center" wrapText="1"/>
    </xf>
    <xf numFmtId="37" fontId="22" fillId="0" borderId="56" xfId="0" applyNumberFormat="1" applyFont="1" applyFill="1" applyBorder="1" applyAlignment="1">
      <alignment vertical="center" wrapText="1"/>
    </xf>
    <xf numFmtId="0" fontId="29" fillId="0" borderId="14" xfId="0" applyFont="1" applyBorder="1" applyAlignment="1">
      <alignment horizontal="left" vertical="center" wrapText="1"/>
    </xf>
    <xf numFmtId="0" fontId="22" fillId="0" borderId="16" xfId="0" applyFont="1" applyBorder="1" applyAlignment="1">
      <alignment horizontal="left" vertical="center" wrapText="1"/>
    </xf>
    <xf numFmtId="37" fontId="22" fillId="0" borderId="16" xfId="0" applyNumberFormat="1" applyFont="1" applyFill="1" applyBorder="1" applyAlignment="1">
      <alignment vertical="center" wrapText="1"/>
    </xf>
    <xf numFmtId="0" fontId="29" fillId="0" borderId="15" xfId="0" applyFont="1" applyFill="1" applyBorder="1" applyAlignment="1">
      <alignment horizontal="left" vertical="center" wrapText="1"/>
    </xf>
    <xf numFmtId="0" fontId="22" fillId="0" borderId="56" xfId="0" applyFont="1" applyFill="1" applyBorder="1" applyAlignment="1">
      <alignment vertical="center" wrapText="1"/>
    </xf>
    <xf numFmtId="0" fontId="22" fillId="0" borderId="14" xfId="0" applyFont="1" applyFill="1" applyBorder="1" applyAlignment="1">
      <alignment vertical="center" wrapText="1"/>
    </xf>
    <xf numFmtId="0" fontId="31" fillId="0" borderId="0" xfId="0" applyFont="1" applyAlignment="1">
      <alignment horizontal="center" vertical="center" wrapText="1"/>
    </xf>
    <xf numFmtId="0" fontId="21" fillId="0" borderId="16" xfId="0" quotePrefix="1" applyFont="1" applyBorder="1" applyAlignment="1">
      <alignment horizontal="center" vertical="center" wrapText="1"/>
    </xf>
    <xf numFmtId="0" fontId="21" fillId="0" borderId="18" xfId="0" applyFont="1" applyBorder="1" applyAlignment="1">
      <alignment horizontal="center" vertical="center" wrapText="1"/>
    </xf>
    <xf numFmtId="0" fontId="21" fillId="0" borderId="16" xfId="0" quotePrefix="1" applyFont="1" applyFill="1" applyBorder="1" applyAlignment="1">
      <alignment horizontal="center" vertical="center" wrapText="1"/>
    </xf>
    <xf numFmtId="0" fontId="21" fillId="34" borderId="16" xfId="0" quotePrefix="1" applyFont="1" applyFill="1" applyBorder="1" applyAlignment="1">
      <alignment horizontal="center" vertical="center" wrapText="1"/>
    </xf>
    <xf numFmtId="0" fontId="21" fillId="0" borderId="18" xfId="0" quotePrefix="1" applyFont="1" applyFill="1" applyBorder="1" applyAlignment="1">
      <alignment horizontal="center" vertical="center" wrapText="1"/>
    </xf>
    <xf numFmtId="0" fontId="21" fillId="0" borderId="18" xfId="0" quotePrefix="1" applyFont="1" applyBorder="1" applyAlignment="1">
      <alignment horizontal="center" vertical="center" wrapText="1"/>
    </xf>
    <xf numFmtId="0" fontId="22" fillId="0" borderId="16" xfId="0" quotePrefix="1" applyFont="1" applyBorder="1" applyAlignment="1">
      <alignment horizontal="center" vertical="center" wrapText="1"/>
    </xf>
    <xf numFmtId="0" fontId="22" fillId="0" borderId="18" xfId="0" quotePrefix="1" applyFont="1" applyBorder="1" applyAlignment="1">
      <alignment horizontal="center" vertical="center" wrapText="1"/>
    </xf>
    <xf numFmtId="9" fontId="0" fillId="0" borderId="0" xfId="42" applyFont="1"/>
    <xf numFmtId="0" fontId="30" fillId="33" borderId="18" xfId="0" applyFont="1" applyFill="1" applyBorder="1" applyAlignment="1">
      <alignment horizontal="center" vertical="center" wrapText="1"/>
    </xf>
    <xf numFmtId="0" fontId="21" fillId="0" borderId="14" xfId="0" applyFont="1" applyBorder="1" applyAlignment="1">
      <alignment horizontal="center" vertical="center" wrapText="1"/>
    </xf>
    <xf numFmtId="0" fontId="21" fillId="0" borderId="10" xfId="0" applyFont="1" applyBorder="1" applyAlignment="1">
      <alignment horizontal="center" vertical="center" wrapText="1"/>
    </xf>
    <xf numFmtId="0" fontId="21" fillId="0" borderId="12" xfId="0" applyFont="1" applyBorder="1" applyAlignment="1">
      <alignment horizontal="center" vertical="center" wrapText="1"/>
    </xf>
    <xf numFmtId="0" fontId="21" fillId="0" borderId="12" xfId="0" applyFont="1" applyFill="1" applyBorder="1" applyAlignment="1">
      <alignment horizontal="center" vertical="center" wrapText="1"/>
    </xf>
    <xf numFmtId="164" fontId="21" fillId="0" borderId="14" xfId="0" applyNumberFormat="1" applyFont="1" applyBorder="1" applyAlignment="1">
      <alignment horizontal="center" vertical="center"/>
    </xf>
    <xf numFmtId="164" fontId="21" fillId="0" borderId="10" xfId="0" applyNumberFormat="1" applyFont="1" applyBorder="1" applyAlignment="1">
      <alignment horizontal="center" vertical="center"/>
    </xf>
    <xf numFmtId="164" fontId="21" fillId="0" borderId="12" xfId="0" applyNumberFormat="1" applyFont="1" applyBorder="1" applyAlignment="1">
      <alignment horizontal="center" vertical="center"/>
    </xf>
    <xf numFmtId="0" fontId="29" fillId="0" borderId="14" xfId="0" applyFont="1" applyBorder="1" applyAlignment="1">
      <alignment horizontal="center" vertical="center"/>
    </xf>
    <xf numFmtId="0" fontId="29" fillId="0" borderId="10" xfId="0" applyFont="1" applyBorder="1" applyAlignment="1">
      <alignment horizontal="center" vertical="center"/>
    </xf>
    <xf numFmtId="0" fontId="29" fillId="0" borderId="14" xfId="0" applyFont="1" applyFill="1" applyBorder="1" applyAlignment="1">
      <alignment horizontal="center" vertical="center"/>
    </xf>
    <xf numFmtId="0" fontId="29" fillId="0" borderId="12" xfId="0" applyFont="1" applyFill="1" applyBorder="1" applyAlignment="1">
      <alignment horizontal="center" vertical="center"/>
    </xf>
    <xf numFmtId="0" fontId="26" fillId="35" borderId="27" xfId="0" applyFont="1" applyFill="1" applyBorder="1" applyAlignment="1">
      <alignment vertical="center" wrapText="1"/>
    </xf>
    <xf numFmtId="9" fontId="0" fillId="0" borderId="0" xfId="42" applyFont="1" applyAlignment="1">
      <alignment horizontal="center" vertical="center"/>
    </xf>
    <xf numFmtId="0" fontId="21" fillId="0" borderId="14" xfId="0" applyFont="1" applyBorder="1" applyAlignment="1">
      <alignment horizontal="center" vertical="center" wrapText="1"/>
    </xf>
    <xf numFmtId="0" fontId="21" fillId="0" borderId="10" xfId="0" applyFont="1" applyBorder="1" applyAlignment="1">
      <alignment horizontal="center" vertical="center" wrapText="1"/>
    </xf>
    <xf numFmtId="0" fontId="21" fillId="0" borderId="12" xfId="0" applyFont="1" applyBorder="1" applyAlignment="1">
      <alignment horizontal="center" vertical="center" wrapText="1"/>
    </xf>
    <xf numFmtId="5" fontId="21" fillId="0" borderId="14" xfId="42" applyNumberFormat="1" applyFont="1" applyBorder="1" applyAlignment="1">
      <alignment horizontal="center" vertical="center"/>
    </xf>
    <xf numFmtId="5" fontId="21" fillId="0" borderId="10" xfId="42" applyNumberFormat="1" applyFont="1" applyBorder="1" applyAlignment="1">
      <alignment horizontal="center" vertical="center"/>
    </xf>
    <xf numFmtId="5" fontId="21" fillId="0" borderId="12" xfId="42" applyNumberFormat="1" applyFont="1" applyBorder="1" applyAlignment="1">
      <alignment horizontal="center" vertical="center"/>
    </xf>
    <xf numFmtId="0" fontId="21" fillId="0" borderId="14" xfId="0" applyFont="1" applyFill="1" applyBorder="1" applyAlignment="1">
      <alignment horizontal="center" vertical="center" wrapText="1"/>
    </xf>
    <xf numFmtId="0" fontId="21" fillId="0" borderId="10" xfId="0" applyFont="1" applyFill="1" applyBorder="1" applyAlignment="1">
      <alignment horizontal="center" vertical="center" wrapText="1"/>
    </xf>
    <xf numFmtId="0" fontId="21" fillId="0" borderId="12" xfId="0" applyFont="1" applyFill="1" applyBorder="1" applyAlignment="1">
      <alignment horizontal="center" vertical="center" wrapText="1"/>
    </xf>
    <xf numFmtId="0" fontId="21" fillId="0" borderId="20" xfId="0" applyFont="1" applyBorder="1" applyAlignment="1">
      <alignment horizontal="center" vertical="center" wrapText="1"/>
    </xf>
    <xf numFmtId="0" fontId="21" fillId="0" borderId="24" xfId="0" applyFont="1" applyBorder="1" applyAlignment="1">
      <alignment horizontal="center" vertical="center" wrapText="1"/>
    </xf>
    <xf numFmtId="14" fontId="21" fillId="0" borderId="14" xfId="0" applyNumberFormat="1" applyFont="1" applyBorder="1" applyAlignment="1">
      <alignment horizontal="center" vertical="center"/>
    </xf>
    <xf numFmtId="14" fontId="21" fillId="0" borderId="12" xfId="0" applyNumberFormat="1" applyFont="1" applyBorder="1" applyAlignment="1">
      <alignment horizontal="center" vertical="center"/>
    </xf>
    <xf numFmtId="0" fontId="21" fillId="0" borderId="48" xfId="0" applyFont="1" applyBorder="1" applyAlignment="1">
      <alignment horizontal="center" vertical="center" wrapText="1"/>
    </xf>
    <xf numFmtId="0" fontId="21" fillId="0" borderId="49" xfId="0" applyFont="1" applyBorder="1" applyAlignment="1">
      <alignment horizontal="center" vertical="center" wrapText="1"/>
    </xf>
    <xf numFmtId="0" fontId="21" fillId="0" borderId="50" xfId="0" applyFont="1" applyBorder="1" applyAlignment="1">
      <alignment horizontal="center" vertical="center" wrapText="1"/>
    </xf>
    <xf numFmtId="0" fontId="21" fillId="0" borderId="13" xfId="0" applyFont="1" applyFill="1" applyBorder="1" applyAlignment="1">
      <alignment horizontal="center" vertical="center" wrapText="1"/>
    </xf>
    <xf numFmtId="0" fontId="21" fillId="0" borderId="11" xfId="0" applyFont="1" applyFill="1" applyBorder="1" applyAlignment="1">
      <alignment horizontal="center" vertical="center" wrapText="1"/>
    </xf>
    <xf numFmtId="0" fontId="21" fillId="0" borderId="15" xfId="0" applyFont="1" applyFill="1" applyBorder="1" applyAlignment="1">
      <alignment horizontal="center" vertical="center" wrapText="1"/>
    </xf>
    <xf numFmtId="0" fontId="21" fillId="0" borderId="45" xfId="0" applyFont="1" applyBorder="1" applyAlignment="1">
      <alignment horizontal="center" vertical="center" wrapText="1"/>
    </xf>
    <xf numFmtId="0" fontId="21" fillId="0" borderId="46" xfId="0" applyFont="1" applyBorder="1" applyAlignment="1">
      <alignment horizontal="center" vertical="center" wrapText="1"/>
    </xf>
    <xf numFmtId="0" fontId="21" fillId="0" borderId="47" xfId="0" applyFont="1" applyBorder="1" applyAlignment="1">
      <alignment horizontal="center" vertical="center" wrapText="1"/>
    </xf>
    <xf numFmtId="0" fontId="21" fillId="0" borderId="14" xfId="0" quotePrefix="1" applyFont="1" applyBorder="1" applyAlignment="1">
      <alignment horizontal="center" vertical="center" wrapText="1"/>
    </xf>
    <xf numFmtId="0" fontId="21" fillId="0" borderId="10" xfId="0" quotePrefix="1" applyFont="1" applyBorder="1" applyAlignment="1">
      <alignment horizontal="center" vertical="center" wrapText="1"/>
    </xf>
    <xf numFmtId="0" fontId="21" fillId="0" borderId="12" xfId="0" quotePrefix="1" applyFont="1" applyBorder="1" applyAlignment="1">
      <alignment horizontal="center" vertical="center" wrapText="1"/>
    </xf>
    <xf numFmtId="0" fontId="21" fillId="0" borderId="13" xfId="0" quotePrefix="1" applyFont="1" applyBorder="1" applyAlignment="1">
      <alignment horizontal="center" vertical="center" wrapText="1"/>
    </xf>
    <xf numFmtId="0" fontId="21" fillId="0" borderId="15" xfId="0" quotePrefix="1" applyFont="1" applyBorder="1" applyAlignment="1">
      <alignment horizontal="center" vertical="center" wrapText="1"/>
    </xf>
    <xf numFmtId="6" fontId="21" fillId="0" borderId="13" xfId="0" applyNumberFormat="1" applyFont="1" applyBorder="1" applyAlignment="1">
      <alignment horizontal="center" vertical="center"/>
    </xf>
    <xf numFmtId="6" fontId="21" fillId="0" borderId="11" xfId="0" applyNumberFormat="1" applyFont="1" applyBorder="1" applyAlignment="1">
      <alignment horizontal="center" vertical="center"/>
    </xf>
    <xf numFmtId="6" fontId="21" fillId="0" borderId="15" xfId="0" applyNumberFormat="1" applyFont="1" applyBorder="1" applyAlignment="1">
      <alignment horizontal="center" vertical="center"/>
    </xf>
    <xf numFmtId="14" fontId="21" fillId="0" borderId="14" xfId="0" quotePrefix="1" applyNumberFormat="1" applyFont="1" applyFill="1" applyBorder="1" applyAlignment="1">
      <alignment horizontal="center" vertical="center"/>
    </xf>
    <xf numFmtId="0" fontId="21" fillId="0" borderId="10" xfId="0" quotePrefix="1" applyFont="1" applyFill="1" applyBorder="1" applyAlignment="1">
      <alignment horizontal="center" vertical="center"/>
    </xf>
    <xf numFmtId="0" fontId="21" fillId="0" borderId="12" xfId="0" quotePrefix="1" applyFont="1" applyFill="1" applyBorder="1" applyAlignment="1">
      <alignment horizontal="center" vertical="center"/>
    </xf>
    <xf numFmtId="0" fontId="21" fillId="0" borderId="13" xfId="0" applyFont="1" applyBorder="1" applyAlignment="1">
      <alignment horizontal="center" vertical="center" wrapText="1"/>
    </xf>
    <xf numFmtId="0" fontId="21" fillId="0" borderId="15" xfId="0" applyFont="1" applyBorder="1" applyAlignment="1">
      <alignment horizontal="center" vertical="center" wrapText="1"/>
    </xf>
    <xf numFmtId="164" fontId="21" fillId="0" borderId="13" xfId="0" applyNumberFormat="1" applyFont="1" applyBorder="1" applyAlignment="1">
      <alignment horizontal="center" vertical="center"/>
    </xf>
    <xf numFmtId="164" fontId="21" fillId="0" borderId="11" xfId="0" applyNumberFormat="1" applyFont="1" applyBorder="1" applyAlignment="1">
      <alignment horizontal="center" vertical="center"/>
    </xf>
    <xf numFmtId="164" fontId="21" fillId="0" borderId="15" xfId="0" applyNumberFormat="1" applyFont="1" applyBorder="1" applyAlignment="1">
      <alignment horizontal="center" vertical="center"/>
    </xf>
    <xf numFmtId="0" fontId="24" fillId="0" borderId="0" xfId="0" quotePrefix="1" applyFont="1" applyAlignment="1">
      <alignment horizontal="left" vertical="top" wrapText="1"/>
    </xf>
    <xf numFmtId="0" fontId="24" fillId="0" borderId="0" xfId="0" applyFont="1" applyAlignment="1">
      <alignment horizontal="left" vertical="top" wrapText="1"/>
    </xf>
    <xf numFmtId="0" fontId="24" fillId="0" borderId="0" xfId="0" quotePrefix="1" applyFont="1" applyAlignment="1">
      <alignment horizontal="left" wrapText="1"/>
    </xf>
    <xf numFmtId="0" fontId="24" fillId="0" borderId="0" xfId="0" applyFont="1" applyAlignment="1">
      <alignment horizontal="left" wrapText="1"/>
    </xf>
    <xf numFmtId="0" fontId="22" fillId="0" borderId="14" xfId="0" applyFont="1" applyBorder="1" applyAlignment="1">
      <alignment horizontal="center" vertical="center" wrapText="1"/>
    </xf>
    <xf numFmtId="0" fontId="22" fillId="0" borderId="12" xfId="0" applyFont="1" applyBorder="1" applyAlignment="1">
      <alignment horizontal="center" vertical="center" wrapText="1"/>
    </xf>
    <xf numFmtId="0" fontId="29" fillId="0" borderId="14" xfId="0" applyFont="1" applyFill="1" applyBorder="1" applyAlignment="1">
      <alignment horizontal="center" vertical="center"/>
    </xf>
    <xf numFmtId="0" fontId="29" fillId="0" borderId="12" xfId="0" applyFont="1" applyFill="1" applyBorder="1" applyAlignment="1">
      <alignment horizontal="center" vertical="center"/>
    </xf>
    <xf numFmtId="0" fontId="22" fillId="0" borderId="14" xfId="0" quotePrefix="1" applyFont="1" applyBorder="1" applyAlignment="1">
      <alignment horizontal="center" vertical="center" wrapText="1"/>
    </xf>
    <xf numFmtId="0" fontId="22" fillId="0" borderId="20" xfId="0" quotePrefix="1" applyFont="1" applyBorder="1" applyAlignment="1">
      <alignment horizontal="center" vertical="center" wrapText="1"/>
    </xf>
    <xf numFmtId="0" fontId="22" fillId="0" borderId="24" xfId="0" applyFont="1" applyBorder="1" applyAlignment="1">
      <alignment horizontal="center" vertical="center" wrapText="1"/>
    </xf>
    <xf numFmtId="0" fontId="22" fillId="0" borderId="19" xfId="0" applyFont="1" applyBorder="1" applyAlignment="1">
      <alignment horizontal="center" vertical="center" wrapText="1"/>
    </xf>
    <xf numFmtId="0" fontId="22" fillId="0" borderId="23" xfId="0" applyFont="1" applyBorder="1" applyAlignment="1">
      <alignment horizontal="center" vertical="center" wrapText="1"/>
    </xf>
    <xf numFmtId="0" fontId="29" fillId="0" borderId="19" xfId="0" applyFont="1" applyBorder="1" applyAlignment="1">
      <alignment horizontal="center" vertical="center" wrapText="1"/>
    </xf>
    <xf numFmtId="0" fontId="29" fillId="0" borderId="21" xfId="0" applyFont="1" applyBorder="1" applyAlignment="1">
      <alignment horizontal="center" vertical="center" wrapText="1"/>
    </xf>
    <xf numFmtId="0" fontId="29" fillId="0" borderId="23" xfId="0" applyFont="1" applyBorder="1" applyAlignment="1">
      <alignment horizontal="center" vertical="center" wrapText="1"/>
    </xf>
    <xf numFmtId="0" fontId="21" fillId="0" borderId="19" xfId="0" applyFont="1" applyBorder="1" applyAlignment="1">
      <alignment horizontal="center" vertical="center" wrapText="1"/>
    </xf>
    <xf numFmtId="0" fontId="21" fillId="0" borderId="21" xfId="0" applyFont="1" applyBorder="1" applyAlignment="1">
      <alignment horizontal="center" vertical="center" wrapText="1"/>
    </xf>
    <xf numFmtId="0" fontId="21" fillId="0" borderId="23" xfId="0" applyFont="1" applyBorder="1" applyAlignment="1">
      <alignment horizontal="center" vertical="center" wrapText="1"/>
    </xf>
    <xf numFmtId="0" fontId="21" fillId="0" borderId="19" xfId="0" applyFont="1" applyFill="1" applyBorder="1" applyAlignment="1">
      <alignment horizontal="center" vertical="center" wrapText="1"/>
    </xf>
    <xf numFmtId="0" fontId="21" fillId="0" borderId="21" xfId="0" applyFont="1" applyFill="1" applyBorder="1" applyAlignment="1">
      <alignment horizontal="center" vertical="center" wrapText="1"/>
    </xf>
    <xf numFmtId="0" fontId="21" fillId="0" borderId="23" xfId="0" applyFont="1" applyFill="1" applyBorder="1" applyAlignment="1">
      <alignment horizontal="center" vertical="center" wrapText="1"/>
    </xf>
    <xf numFmtId="0" fontId="21" fillId="0" borderId="39" xfId="0" applyFont="1" applyBorder="1" applyAlignment="1">
      <alignment horizontal="center" vertical="center" wrapText="1"/>
    </xf>
    <xf numFmtId="0" fontId="21" fillId="0" borderId="40" xfId="0" applyFont="1" applyBorder="1" applyAlignment="1">
      <alignment horizontal="center" vertical="center" wrapText="1"/>
    </xf>
    <xf numFmtId="0" fontId="22" fillId="0" borderId="14" xfId="0" applyFont="1" applyBorder="1" applyAlignment="1">
      <alignment horizontal="center" vertical="center"/>
    </xf>
    <xf numFmtId="0" fontId="22" fillId="0" borderId="10" xfId="0" applyFont="1" applyBorder="1" applyAlignment="1">
      <alignment horizontal="center" vertical="center"/>
    </xf>
    <xf numFmtId="0" fontId="22" fillId="0" borderId="12" xfId="0" applyFont="1" applyBorder="1" applyAlignment="1">
      <alignment horizontal="center" vertical="center"/>
    </xf>
    <xf numFmtId="0" fontId="22" fillId="0" borderId="10" xfId="0" applyFont="1" applyBorder="1" applyAlignment="1">
      <alignment horizontal="center" vertical="center" wrapText="1"/>
    </xf>
    <xf numFmtId="0" fontId="22" fillId="0" borderId="20" xfId="0" applyFont="1" applyBorder="1" applyAlignment="1">
      <alignment horizontal="center" vertical="center" wrapText="1"/>
    </xf>
    <xf numFmtId="0" fontId="22" fillId="0" borderId="22" xfId="0" applyFont="1" applyBorder="1" applyAlignment="1">
      <alignment horizontal="center" vertical="center" wrapText="1"/>
    </xf>
    <xf numFmtId="0" fontId="29" fillId="0" borderId="14" xfId="0" applyFont="1" applyBorder="1" applyAlignment="1">
      <alignment horizontal="center" vertical="center" wrapText="1"/>
    </xf>
    <xf numFmtId="0" fontId="29" fillId="0" borderId="10" xfId="0" applyFont="1" applyBorder="1" applyAlignment="1">
      <alignment horizontal="center" vertical="center" wrapText="1"/>
    </xf>
    <xf numFmtId="0" fontId="29" fillId="0" borderId="12" xfId="0" applyFont="1" applyBorder="1" applyAlignment="1">
      <alignment horizontal="center" vertical="center" wrapText="1"/>
    </xf>
    <xf numFmtId="0" fontId="29" fillId="0" borderId="14" xfId="0" applyFont="1" applyBorder="1" applyAlignment="1">
      <alignment horizontal="center" vertical="center"/>
    </xf>
    <xf numFmtId="0" fontId="29" fillId="0" borderId="10" xfId="0" applyFont="1" applyBorder="1" applyAlignment="1">
      <alignment horizontal="center" vertical="center"/>
    </xf>
    <xf numFmtId="14" fontId="21" fillId="0" borderId="13" xfId="0" quotePrefix="1" applyNumberFormat="1" applyFont="1" applyFill="1" applyBorder="1" applyAlignment="1">
      <alignment horizontal="center" vertical="center"/>
    </xf>
    <xf numFmtId="0" fontId="21" fillId="0" borderId="15" xfId="0" quotePrefix="1" applyFont="1" applyFill="1" applyBorder="1" applyAlignment="1">
      <alignment horizontal="center" vertical="center"/>
    </xf>
    <xf numFmtId="0" fontId="21" fillId="0" borderId="20" xfId="0" quotePrefix="1" applyFont="1" applyFill="1" applyBorder="1" applyAlignment="1">
      <alignment horizontal="center" vertical="center" wrapText="1"/>
    </xf>
    <xf numFmtId="0" fontId="21" fillId="0" borderId="22" xfId="0" quotePrefix="1" applyFont="1" applyFill="1" applyBorder="1" applyAlignment="1">
      <alignment horizontal="center" vertical="center" wrapText="1"/>
    </xf>
    <xf numFmtId="0" fontId="21" fillId="0" borderId="24" xfId="0" quotePrefix="1" applyFont="1" applyFill="1" applyBorder="1" applyAlignment="1">
      <alignment horizontal="center" vertical="center" wrapText="1"/>
    </xf>
    <xf numFmtId="14" fontId="21" fillId="0" borderId="14" xfId="0" quotePrefix="1" applyNumberFormat="1" applyFont="1" applyBorder="1" applyAlignment="1">
      <alignment horizontal="center" vertical="center"/>
    </xf>
    <xf numFmtId="0" fontId="21" fillId="0" borderId="10" xfId="0" quotePrefix="1" applyFont="1" applyBorder="1" applyAlignment="1">
      <alignment horizontal="center" vertical="center"/>
    </xf>
    <xf numFmtId="0" fontId="21" fillId="0" borderId="12" xfId="0" quotePrefix="1" applyFont="1" applyBorder="1" applyAlignment="1">
      <alignment horizontal="center" vertical="center"/>
    </xf>
    <xf numFmtId="0" fontId="21" fillId="0" borderId="14" xfId="0" quotePrefix="1" applyFont="1" applyFill="1" applyBorder="1" applyAlignment="1">
      <alignment horizontal="center" vertical="center"/>
    </xf>
    <xf numFmtId="0" fontId="21" fillId="0" borderId="14" xfId="0" quotePrefix="1" applyFont="1" applyBorder="1" applyAlignment="1">
      <alignment horizontal="center" vertical="center"/>
    </xf>
    <xf numFmtId="0" fontId="21" fillId="0" borderId="20" xfId="0" quotePrefix="1" applyFont="1" applyBorder="1" applyAlignment="1">
      <alignment horizontal="center" vertical="center" wrapText="1"/>
    </xf>
    <xf numFmtId="0" fontId="21" fillId="0" borderId="22" xfId="0" quotePrefix="1" applyFont="1" applyBorder="1" applyAlignment="1">
      <alignment horizontal="center" vertical="center" wrapText="1"/>
    </xf>
    <xf numFmtId="0" fontId="21" fillId="0" borderId="24" xfId="0" quotePrefix="1" applyFont="1" applyBorder="1" applyAlignment="1">
      <alignment horizontal="center" vertical="center" wrapText="1"/>
    </xf>
    <xf numFmtId="0" fontId="21" fillId="0" borderId="37" xfId="0" quotePrefix="1" applyFont="1" applyFill="1" applyBorder="1" applyAlignment="1">
      <alignment horizontal="center" vertical="center" wrapText="1"/>
    </xf>
    <xf numFmtId="0" fontId="21" fillId="0" borderId="38" xfId="0" quotePrefix="1" applyFont="1" applyFill="1" applyBorder="1" applyAlignment="1">
      <alignment horizontal="center" vertical="center" wrapText="1"/>
    </xf>
    <xf numFmtId="0" fontId="21" fillId="0" borderId="22" xfId="0" applyFont="1" applyBorder="1" applyAlignment="1">
      <alignment horizontal="center" vertical="center" wrapText="1"/>
    </xf>
    <xf numFmtId="14" fontId="21" fillId="0" borderId="10" xfId="0" applyNumberFormat="1" applyFont="1" applyBorder="1" applyAlignment="1">
      <alignment horizontal="center" vertical="center"/>
    </xf>
    <xf numFmtId="0" fontId="21" fillId="0" borderId="14" xfId="0" quotePrefix="1" applyFont="1" applyFill="1" applyBorder="1" applyAlignment="1">
      <alignment horizontal="center" vertical="center" wrapText="1"/>
    </xf>
    <xf numFmtId="0" fontId="21" fillId="0" borderId="10" xfId="0" quotePrefix="1" applyFont="1" applyFill="1" applyBorder="1" applyAlignment="1">
      <alignment horizontal="center" vertical="center" wrapText="1"/>
    </xf>
    <xf numFmtId="0" fontId="21" fillId="0" borderId="12" xfId="0" quotePrefix="1" applyFont="1" applyFill="1" applyBorder="1" applyAlignment="1">
      <alignment horizontal="center" vertical="center" wrapText="1"/>
    </xf>
    <xf numFmtId="0" fontId="21" fillId="0" borderId="37" xfId="0" applyFont="1" applyBorder="1" applyAlignment="1">
      <alignment horizontal="center" vertical="center" wrapText="1"/>
    </xf>
    <xf numFmtId="0" fontId="21" fillId="0" borderId="41" xfId="0" applyFont="1" applyBorder="1" applyAlignment="1">
      <alignment horizontal="center" vertical="center" wrapText="1"/>
    </xf>
    <xf numFmtId="0" fontId="21" fillId="0" borderId="38" xfId="0" applyFont="1" applyBorder="1" applyAlignment="1">
      <alignment horizontal="center" vertical="center" wrapText="1"/>
    </xf>
    <xf numFmtId="0" fontId="21" fillId="0" borderId="42" xfId="0" applyFont="1" applyBorder="1" applyAlignment="1">
      <alignment horizontal="center" vertical="center" wrapText="1"/>
    </xf>
    <xf numFmtId="0" fontId="21" fillId="0" borderId="43" xfId="0" applyFont="1" applyBorder="1" applyAlignment="1">
      <alignment horizontal="center" vertical="center" wrapText="1"/>
    </xf>
    <xf numFmtId="0" fontId="21" fillId="0" borderId="44" xfId="0" applyFont="1" applyBorder="1" applyAlignment="1">
      <alignment horizontal="center" vertical="center" wrapText="1"/>
    </xf>
    <xf numFmtId="37" fontId="21" fillId="0" borderId="14" xfId="42" applyNumberFormat="1" applyFont="1" applyBorder="1" applyAlignment="1">
      <alignment horizontal="center" vertical="center"/>
    </xf>
    <xf numFmtId="37" fontId="21" fillId="0" borderId="10" xfId="42" applyNumberFormat="1" applyFont="1" applyBorder="1" applyAlignment="1">
      <alignment horizontal="center" vertical="center"/>
    </xf>
    <xf numFmtId="37" fontId="21" fillId="0" borderId="12" xfId="42" applyNumberFormat="1" applyFont="1" applyBorder="1" applyAlignment="1">
      <alignment horizontal="center" vertical="center"/>
    </xf>
    <xf numFmtId="164" fontId="21" fillId="0" borderId="14" xfId="0" applyNumberFormat="1" applyFont="1" applyBorder="1" applyAlignment="1">
      <alignment horizontal="center" vertical="center"/>
    </xf>
    <xf numFmtId="164" fontId="21" fillId="0" borderId="10" xfId="0" applyNumberFormat="1" applyFont="1" applyBorder="1" applyAlignment="1">
      <alignment horizontal="center" vertical="center"/>
    </xf>
    <xf numFmtId="164" fontId="21" fillId="0" borderId="12" xfId="0" applyNumberFormat="1" applyFont="1" applyBorder="1" applyAlignment="1">
      <alignment horizontal="center" vertical="center"/>
    </xf>
    <xf numFmtId="0" fontId="22" fillId="0" borderId="14" xfId="0" applyFont="1" applyFill="1" applyBorder="1" applyAlignment="1">
      <alignment horizontal="center" vertical="center" wrapText="1"/>
    </xf>
    <xf numFmtId="0" fontId="22" fillId="0" borderId="10" xfId="0" applyFont="1" applyFill="1" applyBorder="1" applyAlignment="1">
      <alignment horizontal="center" vertical="center" wrapText="1"/>
    </xf>
    <xf numFmtId="0" fontId="22" fillId="0" borderId="12" xfId="0" applyFont="1" applyFill="1" applyBorder="1" applyAlignment="1">
      <alignment horizontal="center" vertical="center" wrapText="1"/>
    </xf>
    <xf numFmtId="0" fontId="27" fillId="35" borderId="32" xfId="0" applyFont="1" applyFill="1" applyBorder="1" applyAlignment="1">
      <alignment horizontal="right" vertical="center" wrapText="1"/>
    </xf>
    <xf numFmtId="0" fontId="27" fillId="35" borderId="33" xfId="0" applyFont="1" applyFill="1" applyBorder="1" applyAlignment="1">
      <alignment horizontal="right" vertical="center" wrapText="1"/>
    </xf>
    <xf numFmtId="0" fontId="27" fillId="35" borderId="26" xfId="0" applyFont="1" applyFill="1" applyBorder="1" applyAlignment="1">
      <alignment horizontal="right" vertical="center" wrapText="1"/>
    </xf>
    <xf numFmtId="0" fontId="27" fillId="0" borderId="30" xfId="0" applyFont="1" applyFill="1" applyBorder="1" applyAlignment="1">
      <alignment horizontal="center" vertical="center" wrapText="1"/>
    </xf>
    <xf numFmtId="0" fontId="27" fillId="0" borderId="31" xfId="0" applyFont="1" applyFill="1" applyBorder="1" applyAlignment="1">
      <alignment horizontal="center" vertical="center" wrapText="1"/>
    </xf>
    <xf numFmtId="0" fontId="27" fillId="0" borderId="34" xfId="0" applyFont="1" applyFill="1" applyBorder="1" applyAlignment="1">
      <alignment horizontal="center" vertical="center" wrapText="1"/>
    </xf>
    <xf numFmtId="0" fontId="27" fillId="35" borderId="30" xfId="0" applyFont="1" applyFill="1" applyBorder="1" applyAlignment="1">
      <alignment horizontal="center" vertical="center" wrapText="1"/>
    </xf>
    <xf numFmtId="0" fontId="27" fillId="35" borderId="31" xfId="0" applyFont="1" applyFill="1" applyBorder="1" applyAlignment="1">
      <alignment horizontal="center" vertical="center" wrapText="1"/>
    </xf>
    <xf numFmtId="0" fontId="27" fillId="35" borderId="34" xfId="0" applyFont="1" applyFill="1" applyBorder="1" applyAlignment="1">
      <alignment horizontal="center" vertical="center" wrapText="1"/>
    </xf>
    <xf numFmtId="0" fontId="27" fillId="35" borderId="32" xfId="0" applyFont="1" applyFill="1" applyBorder="1" applyAlignment="1">
      <alignment horizontal="center" vertical="center" wrapText="1"/>
    </xf>
    <xf numFmtId="0" fontId="27" fillId="35" borderId="26" xfId="0" applyFont="1" applyFill="1" applyBorder="1" applyAlignment="1">
      <alignment horizontal="center" vertical="center" wrapText="1"/>
    </xf>
    <xf numFmtId="0" fontId="26" fillId="35" borderId="29" xfId="0" applyFont="1" applyFill="1" applyBorder="1" applyAlignment="1">
      <alignment vertical="center" wrapText="1"/>
    </xf>
    <xf numFmtId="0" fontId="26" fillId="35" borderId="27" xfId="0" applyFont="1" applyFill="1" applyBorder="1" applyAlignment="1">
      <alignment vertical="center" wrapText="1"/>
    </xf>
    <xf numFmtId="1" fontId="26" fillId="35" borderId="29" xfId="43" applyNumberFormat="1" applyFont="1" applyFill="1" applyBorder="1" applyAlignment="1">
      <alignment horizontal="center" vertical="center" wrapText="1"/>
    </xf>
    <xf numFmtId="1" fontId="26" fillId="35" borderId="27" xfId="43" applyNumberFormat="1" applyFont="1" applyFill="1" applyBorder="1" applyAlignment="1">
      <alignment horizontal="center" vertical="center" wrapText="1"/>
    </xf>
    <xf numFmtId="0" fontId="27" fillId="0" borderId="32" xfId="0" applyFont="1" applyFill="1" applyBorder="1" applyAlignment="1">
      <alignment horizontal="center" vertical="center" wrapText="1"/>
    </xf>
    <xf numFmtId="0" fontId="27" fillId="0" borderId="26" xfId="0" applyFont="1" applyFill="1" applyBorder="1" applyAlignment="1">
      <alignment horizontal="center" vertical="center" wrapText="1"/>
    </xf>
    <xf numFmtId="0" fontId="27" fillId="0" borderId="32" xfId="0" applyFont="1" applyBorder="1" applyAlignment="1">
      <alignment horizontal="right" vertical="center" wrapText="1"/>
    </xf>
    <xf numFmtId="0" fontId="27" fillId="0" borderId="33" xfId="0" applyFont="1" applyBorder="1" applyAlignment="1">
      <alignment horizontal="right" vertical="center" wrapText="1"/>
    </xf>
    <xf numFmtId="0" fontId="27" fillId="0" borderId="26" xfId="0" applyFont="1" applyBorder="1" applyAlignment="1">
      <alignment horizontal="right" vertical="center" wrapText="1"/>
    </xf>
    <xf numFmtId="0" fontId="26" fillId="0" borderId="29" xfId="0" applyFont="1" applyFill="1" applyBorder="1" applyAlignment="1">
      <alignment vertical="center" wrapText="1"/>
    </xf>
    <xf numFmtId="0" fontId="26" fillId="0" borderId="27" xfId="0" applyFont="1" applyFill="1" applyBorder="1" applyAlignment="1">
      <alignment vertical="center" wrapText="1"/>
    </xf>
    <xf numFmtId="1" fontId="26" fillId="0" borderId="29" xfId="43" applyNumberFormat="1" applyFont="1" applyBorder="1" applyAlignment="1">
      <alignment horizontal="center" vertical="center" wrapText="1"/>
    </xf>
    <xf numFmtId="1" fontId="26" fillId="0" borderId="27" xfId="43" applyNumberFormat="1" applyFont="1" applyBorder="1" applyAlignment="1">
      <alignment horizontal="center" vertical="center"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3"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437D1-901A-49E8-AE7B-6C81EF8A84AD}">
  <sheetPr>
    <pageSetUpPr fitToPage="1"/>
  </sheetPr>
  <dimension ref="A1:Q161"/>
  <sheetViews>
    <sheetView tabSelected="1" topLeftCell="B1" zoomScale="40" zoomScaleNormal="40" workbookViewId="0">
      <selection activeCell="P1" sqref="P1"/>
    </sheetView>
  </sheetViews>
  <sheetFormatPr defaultColWidth="9.140625" defaultRowHeight="14.45"/>
  <cols>
    <col min="1" max="1" width="12.85546875" customWidth="1"/>
    <col min="2" max="2" width="21.42578125" style="3" customWidth="1"/>
    <col min="3" max="3" width="26.7109375" style="2" customWidth="1"/>
    <col min="4" max="4" width="61" style="4" customWidth="1"/>
    <col min="5" max="5" width="67.140625" style="4" customWidth="1"/>
    <col min="6" max="6" width="20.7109375" style="5" customWidth="1"/>
    <col min="7" max="7" width="33.5703125" style="5" customWidth="1"/>
    <col min="8" max="8" width="31.7109375" style="5" customWidth="1"/>
    <col min="9" max="9" width="18.7109375" style="6" customWidth="1"/>
    <col min="10" max="10" width="32.28515625" style="2" customWidth="1"/>
    <col min="11" max="11" width="36.85546875" style="122" customWidth="1"/>
    <col min="12" max="12" width="34.28515625" style="122" customWidth="1"/>
    <col min="13" max="13" width="27.140625" style="122" customWidth="1"/>
    <col min="14" max="14" width="36.7109375" style="122" customWidth="1"/>
  </cols>
  <sheetData>
    <row r="1" spans="1:17" s="1" customFormat="1" ht="51.75" customHeight="1" thickBot="1">
      <c r="A1" s="85" t="s">
        <v>0</v>
      </c>
      <c r="B1" s="86" t="s">
        <v>1</v>
      </c>
      <c r="C1" s="87" t="s">
        <v>2</v>
      </c>
      <c r="D1" s="87" t="s">
        <v>3</v>
      </c>
      <c r="E1" s="87" t="s">
        <v>4</v>
      </c>
      <c r="F1" s="87" t="s">
        <v>5</v>
      </c>
      <c r="G1" s="87" t="s">
        <v>6</v>
      </c>
      <c r="H1" s="87" t="s">
        <v>7</v>
      </c>
      <c r="I1" s="87" t="s">
        <v>8</v>
      </c>
      <c r="J1" s="88" t="s">
        <v>9</v>
      </c>
      <c r="K1" s="87" t="s">
        <v>10</v>
      </c>
      <c r="L1" s="87" t="s">
        <v>11</v>
      </c>
      <c r="M1" s="87" t="s">
        <v>12</v>
      </c>
      <c r="N1" s="132" t="s">
        <v>13</v>
      </c>
    </row>
    <row r="2" spans="1:17" ht="114.6" customHeight="1" thickBot="1">
      <c r="A2" s="61" t="s">
        <v>14</v>
      </c>
      <c r="B2" s="62" t="s">
        <v>15</v>
      </c>
      <c r="C2" s="7" t="s">
        <v>16</v>
      </c>
      <c r="D2" s="66" t="s">
        <v>17</v>
      </c>
      <c r="E2" s="89" t="s">
        <v>18</v>
      </c>
      <c r="F2" s="30">
        <v>1395</v>
      </c>
      <c r="G2" s="59">
        <v>317486705</v>
      </c>
      <c r="H2" s="7" t="s">
        <v>19</v>
      </c>
      <c r="I2" s="62" t="s">
        <v>14</v>
      </c>
      <c r="J2" s="8">
        <v>42735</v>
      </c>
      <c r="K2" s="84" t="s">
        <v>20</v>
      </c>
      <c r="L2" s="62" t="s">
        <v>21</v>
      </c>
      <c r="M2" s="123" t="s">
        <v>22</v>
      </c>
      <c r="N2" s="124" t="s">
        <v>23</v>
      </c>
    </row>
    <row r="3" spans="1:17" ht="102" customHeight="1" thickBot="1">
      <c r="A3" s="61" t="s">
        <v>14</v>
      </c>
      <c r="B3" s="62" t="s">
        <v>24</v>
      </c>
      <c r="C3" s="7" t="s">
        <v>16</v>
      </c>
      <c r="D3" s="66" t="s">
        <v>25</v>
      </c>
      <c r="E3" s="90" t="s">
        <v>26</v>
      </c>
      <c r="F3" s="30">
        <v>312</v>
      </c>
      <c r="G3" s="59">
        <v>46105394</v>
      </c>
      <c r="H3" s="7" t="s">
        <v>27</v>
      </c>
      <c r="I3" s="62" t="s">
        <v>14</v>
      </c>
      <c r="J3" s="8">
        <v>43404</v>
      </c>
      <c r="K3" s="84" t="s">
        <v>28</v>
      </c>
      <c r="L3" s="84" t="s">
        <v>29</v>
      </c>
      <c r="M3" s="84" t="s">
        <v>30</v>
      </c>
      <c r="N3" s="124" t="s">
        <v>31</v>
      </c>
    </row>
    <row r="4" spans="1:17" ht="47.25" customHeight="1">
      <c r="A4" s="200" t="s">
        <v>14</v>
      </c>
      <c r="B4" s="146" t="s">
        <v>32</v>
      </c>
      <c r="C4" s="152" t="s">
        <v>16</v>
      </c>
      <c r="D4" s="67" t="s">
        <v>33</v>
      </c>
      <c r="E4" s="90" t="s">
        <v>34</v>
      </c>
      <c r="F4" s="31">
        <v>309</v>
      </c>
      <c r="G4" s="149">
        <v>145093552</v>
      </c>
      <c r="H4" s="245" t="s">
        <v>35</v>
      </c>
      <c r="I4" s="146" t="s">
        <v>14</v>
      </c>
      <c r="J4" s="157">
        <v>43420</v>
      </c>
      <c r="K4" s="152" t="s">
        <v>20</v>
      </c>
      <c r="L4" s="152" t="s">
        <v>21</v>
      </c>
      <c r="M4" s="168" t="s">
        <v>22</v>
      </c>
      <c r="N4" s="155" t="s">
        <v>36</v>
      </c>
    </row>
    <row r="5" spans="1:17" ht="47.25" customHeight="1">
      <c r="A5" s="201"/>
      <c r="B5" s="147"/>
      <c r="C5" s="153"/>
      <c r="D5" s="68" t="s">
        <v>37</v>
      </c>
      <c r="E5" s="91" t="s">
        <v>38</v>
      </c>
      <c r="F5" s="32">
        <v>51</v>
      </c>
      <c r="G5" s="150"/>
      <c r="H5" s="246"/>
      <c r="I5" s="147"/>
      <c r="J5" s="235"/>
      <c r="K5" s="153"/>
      <c r="L5" s="153"/>
      <c r="M5" s="147"/>
      <c r="N5" s="234"/>
    </row>
    <row r="6" spans="1:17" ht="47.25" customHeight="1">
      <c r="A6" s="201"/>
      <c r="B6" s="147"/>
      <c r="C6" s="153"/>
      <c r="D6" s="68" t="s">
        <v>39</v>
      </c>
      <c r="E6" s="91" t="s">
        <v>40</v>
      </c>
      <c r="F6" s="32">
        <v>78</v>
      </c>
      <c r="G6" s="150"/>
      <c r="H6" s="246"/>
      <c r="I6" s="147"/>
      <c r="J6" s="235"/>
      <c r="K6" s="153"/>
      <c r="L6" s="153"/>
      <c r="M6" s="147"/>
      <c r="N6" s="234"/>
    </row>
    <row r="7" spans="1:17" ht="47.25" customHeight="1">
      <c r="A7" s="201"/>
      <c r="B7" s="147"/>
      <c r="C7" s="153"/>
      <c r="D7" s="68" t="s">
        <v>41</v>
      </c>
      <c r="E7" s="91" t="s">
        <v>42</v>
      </c>
      <c r="F7" s="32">
        <v>46</v>
      </c>
      <c r="G7" s="150"/>
      <c r="H7" s="246"/>
      <c r="I7" s="147"/>
      <c r="J7" s="235"/>
      <c r="K7" s="153"/>
      <c r="L7" s="153"/>
      <c r="M7" s="147"/>
      <c r="N7" s="234"/>
    </row>
    <row r="8" spans="1:17" ht="47.25" customHeight="1">
      <c r="A8" s="201"/>
      <c r="B8" s="147"/>
      <c r="C8" s="153"/>
      <c r="D8" s="68" t="s">
        <v>43</v>
      </c>
      <c r="E8" s="91" t="s">
        <v>44</v>
      </c>
      <c r="F8" s="32">
        <v>22</v>
      </c>
      <c r="G8" s="150"/>
      <c r="H8" s="246"/>
      <c r="I8" s="147"/>
      <c r="J8" s="235"/>
      <c r="K8" s="153"/>
      <c r="L8" s="153"/>
      <c r="M8" s="147"/>
      <c r="N8" s="234"/>
    </row>
    <row r="9" spans="1:17" ht="47.25" customHeight="1">
      <c r="A9" s="201"/>
      <c r="B9" s="147"/>
      <c r="C9" s="153"/>
      <c r="D9" s="68" t="s">
        <v>45</v>
      </c>
      <c r="E9" s="91" t="s">
        <v>46</v>
      </c>
      <c r="F9" s="32">
        <v>19</v>
      </c>
      <c r="G9" s="150"/>
      <c r="H9" s="246"/>
      <c r="I9" s="147"/>
      <c r="J9" s="235"/>
      <c r="K9" s="153"/>
      <c r="L9" s="153"/>
      <c r="M9" s="147"/>
      <c r="N9" s="234"/>
    </row>
    <row r="10" spans="1:17" ht="47.25" customHeight="1">
      <c r="A10" s="201"/>
      <c r="B10" s="147"/>
      <c r="C10" s="153"/>
      <c r="D10" s="68" t="s">
        <v>47</v>
      </c>
      <c r="E10" s="91" t="s">
        <v>48</v>
      </c>
      <c r="F10" s="32">
        <v>26</v>
      </c>
      <c r="G10" s="150"/>
      <c r="H10" s="246"/>
      <c r="I10" s="147"/>
      <c r="J10" s="235"/>
      <c r="K10" s="153"/>
      <c r="L10" s="153"/>
      <c r="M10" s="147"/>
      <c r="N10" s="234"/>
    </row>
    <row r="11" spans="1:17" ht="47.25" customHeight="1">
      <c r="A11" s="201"/>
      <c r="B11" s="147"/>
      <c r="C11" s="153"/>
      <c r="D11" s="68" t="s">
        <v>49</v>
      </c>
      <c r="E11" s="91" t="s">
        <v>50</v>
      </c>
      <c r="F11" s="32">
        <v>282</v>
      </c>
      <c r="G11" s="150"/>
      <c r="H11" s="246"/>
      <c r="I11" s="147"/>
      <c r="J11" s="235"/>
      <c r="K11" s="153"/>
      <c r="L11" s="153"/>
      <c r="M11" s="147"/>
      <c r="N11" s="234"/>
    </row>
    <row r="12" spans="1:17" ht="47.25" customHeight="1">
      <c r="A12" s="201"/>
      <c r="B12" s="147"/>
      <c r="C12" s="153"/>
      <c r="D12" s="68" t="s">
        <v>51</v>
      </c>
      <c r="E12" s="91" t="s">
        <v>52</v>
      </c>
      <c r="F12" s="32">
        <v>100</v>
      </c>
      <c r="G12" s="150"/>
      <c r="H12" s="246"/>
      <c r="I12" s="147"/>
      <c r="J12" s="235"/>
      <c r="K12" s="153"/>
      <c r="L12" s="153"/>
      <c r="M12" s="147"/>
      <c r="N12" s="234"/>
      <c r="Q12" s="131"/>
    </row>
    <row r="13" spans="1:17" ht="47.25" customHeight="1" thickBot="1">
      <c r="A13" s="202"/>
      <c r="B13" s="148"/>
      <c r="C13" s="154"/>
      <c r="D13" s="69" t="s">
        <v>53</v>
      </c>
      <c r="E13" s="92" t="s">
        <v>54</v>
      </c>
      <c r="F13" s="33">
        <v>155</v>
      </c>
      <c r="G13" s="151"/>
      <c r="H13" s="247"/>
      <c r="I13" s="148"/>
      <c r="J13" s="158"/>
      <c r="K13" s="154"/>
      <c r="L13" s="154"/>
      <c r="M13" s="148"/>
      <c r="N13" s="156"/>
      <c r="Q13" s="131"/>
    </row>
    <row r="14" spans="1:17" ht="52.5" customHeight="1">
      <c r="A14" s="200" t="s">
        <v>14</v>
      </c>
      <c r="B14" s="146" t="s">
        <v>55</v>
      </c>
      <c r="C14" s="152" t="s">
        <v>16</v>
      </c>
      <c r="D14" s="67" t="s">
        <v>56</v>
      </c>
      <c r="E14" s="93" t="s">
        <v>57</v>
      </c>
      <c r="F14" s="31">
        <v>61</v>
      </c>
      <c r="G14" s="149">
        <v>37727644</v>
      </c>
      <c r="H14" s="245" t="s">
        <v>58</v>
      </c>
      <c r="I14" s="146" t="s">
        <v>14</v>
      </c>
      <c r="J14" s="157">
        <v>43434</v>
      </c>
      <c r="K14" s="162" t="s">
        <v>59</v>
      </c>
      <c r="L14" s="162" t="s">
        <v>29</v>
      </c>
      <c r="M14" s="162" t="s">
        <v>30</v>
      </c>
      <c r="N14" s="239" t="s">
        <v>31</v>
      </c>
    </row>
    <row r="15" spans="1:17" ht="52.5" customHeight="1">
      <c r="A15" s="201"/>
      <c r="B15" s="147"/>
      <c r="C15" s="153"/>
      <c r="D15" s="68" t="s">
        <v>60</v>
      </c>
      <c r="E15" s="93" t="s">
        <v>61</v>
      </c>
      <c r="F15" s="32">
        <v>45</v>
      </c>
      <c r="G15" s="150"/>
      <c r="H15" s="246"/>
      <c r="I15" s="147"/>
      <c r="J15" s="235"/>
      <c r="K15" s="163"/>
      <c r="L15" s="163"/>
      <c r="M15" s="163"/>
      <c r="N15" s="240"/>
    </row>
    <row r="16" spans="1:17" ht="52.5" customHeight="1">
      <c r="A16" s="201"/>
      <c r="B16" s="147"/>
      <c r="C16" s="153"/>
      <c r="D16" s="68" t="s">
        <v>62</v>
      </c>
      <c r="E16" s="93" t="s">
        <v>63</v>
      </c>
      <c r="F16" s="32">
        <v>15</v>
      </c>
      <c r="G16" s="150"/>
      <c r="H16" s="246"/>
      <c r="I16" s="147"/>
      <c r="J16" s="235"/>
      <c r="K16" s="163"/>
      <c r="L16" s="163"/>
      <c r="M16" s="163"/>
      <c r="N16" s="240"/>
    </row>
    <row r="17" spans="1:14" ht="52.5" customHeight="1">
      <c r="A17" s="201"/>
      <c r="B17" s="147"/>
      <c r="C17" s="153"/>
      <c r="D17" s="68" t="s">
        <v>64</v>
      </c>
      <c r="E17" s="93" t="s">
        <v>65</v>
      </c>
      <c r="F17" s="32">
        <v>135</v>
      </c>
      <c r="G17" s="150"/>
      <c r="H17" s="246"/>
      <c r="I17" s="147"/>
      <c r="J17" s="235"/>
      <c r="K17" s="163"/>
      <c r="L17" s="163"/>
      <c r="M17" s="163"/>
      <c r="N17" s="240"/>
    </row>
    <row r="18" spans="1:14" ht="52.5" customHeight="1" thickBot="1">
      <c r="A18" s="202"/>
      <c r="B18" s="148"/>
      <c r="C18" s="154"/>
      <c r="D18" s="69" t="s">
        <v>66</v>
      </c>
      <c r="E18" s="92" t="s">
        <v>67</v>
      </c>
      <c r="F18" s="33">
        <v>80</v>
      </c>
      <c r="G18" s="151"/>
      <c r="H18" s="247"/>
      <c r="I18" s="148"/>
      <c r="J18" s="158"/>
      <c r="K18" s="164"/>
      <c r="L18" s="164"/>
      <c r="M18" s="164"/>
      <c r="N18" s="241"/>
    </row>
    <row r="19" spans="1:14" ht="117" customHeight="1">
      <c r="A19" s="200" t="s">
        <v>14</v>
      </c>
      <c r="B19" s="146" t="s">
        <v>68</v>
      </c>
      <c r="C19" s="152" t="s">
        <v>16</v>
      </c>
      <c r="D19" s="67" t="s">
        <v>69</v>
      </c>
      <c r="E19" s="94" t="s">
        <v>70</v>
      </c>
      <c r="F19" s="31">
        <v>441</v>
      </c>
      <c r="G19" s="149">
        <v>116159430</v>
      </c>
      <c r="H19" s="245" t="s">
        <v>71</v>
      </c>
      <c r="I19" s="146" t="s">
        <v>14</v>
      </c>
      <c r="J19" s="157">
        <v>43461</v>
      </c>
      <c r="K19" s="146" t="s">
        <v>72</v>
      </c>
      <c r="L19" s="146" t="s">
        <v>73</v>
      </c>
      <c r="M19" s="146" t="s">
        <v>74</v>
      </c>
      <c r="N19" s="155" t="s">
        <v>31</v>
      </c>
    </row>
    <row r="20" spans="1:14" ht="117" customHeight="1" thickBot="1">
      <c r="A20" s="202"/>
      <c r="B20" s="148"/>
      <c r="C20" s="154"/>
      <c r="D20" s="69" t="s">
        <v>75</v>
      </c>
      <c r="E20" s="92" t="s">
        <v>76</v>
      </c>
      <c r="F20" s="33">
        <v>281</v>
      </c>
      <c r="G20" s="151"/>
      <c r="H20" s="247"/>
      <c r="I20" s="148"/>
      <c r="J20" s="158"/>
      <c r="K20" s="148"/>
      <c r="L20" s="148"/>
      <c r="M20" s="148"/>
      <c r="N20" s="156"/>
    </row>
    <row r="21" spans="1:14" ht="58.5" customHeight="1">
      <c r="A21" s="200" t="s">
        <v>14</v>
      </c>
      <c r="B21" s="146" t="s">
        <v>77</v>
      </c>
      <c r="C21" s="152" t="s">
        <v>16</v>
      </c>
      <c r="D21" s="67" t="s">
        <v>78</v>
      </c>
      <c r="E21" s="94" t="s">
        <v>79</v>
      </c>
      <c r="F21" s="31">
        <v>300</v>
      </c>
      <c r="G21" s="149">
        <v>280064513</v>
      </c>
      <c r="H21" s="245" t="s">
        <v>80</v>
      </c>
      <c r="I21" s="146" t="s">
        <v>14</v>
      </c>
      <c r="J21" s="157">
        <v>43664</v>
      </c>
      <c r="K21" s="152" t="s">
        <v>81</v>
      </c>
      <c r="L21" s="146" t="s">
        <v>82</v>
      </c>
      <c r="M21" s="146" t="s">
        <v>83</v>
      </c>
      <c r="N21" s="155" t="s">
        <v>84</v>
      </c>
    </row>
    <row r="22" spans="1:14" ht="58.5" customHeight="1">
      <c r="A22" s="201"/>
      <c r="B22" s="147"/>
      <c r="C22" s="153"/>
      <c r="D22" s="68" t="s">
        <v>85</v>
      </c>
      <c r="E22" s="91" t="s">
        <v>86</v>
      </c>
      <c r="F22" s="32">
        <v>300</v>
      </c>
      <c r="G22" s="150"/>
      <c r="H22" s="246"/>
      <c r="I22" s="147"/>
      <c r="J22" s="235"/>
      <c r="K22" s="153"/>
      <c r="L22" s="147"/>
      <c r="M22" s="147"/>
      <c r="N22" s="234"/>
    </row>
    <row r="23" spans="1:14" ht="58.5" customHeight="1">
      <c r="A23" s="201"/>
      <c r="B23" s="147"/>
      <c r="C23" s="153"/>
      <c r="D23" s="68" t="s">
        <v>87</v>
      </c>
      <c r="E23" s="91" t="s">
        <v>88</v>
      </c>
      <c r="F23" s="32">
        <v>276</v>
      </c>
      <c r="G23" s="150"/>
      <c r="H23" s="246"/>
      <c r="I23" s="147"/>
      <c r="J23" s="235"/>
      <c r="K23" s="153"/>
      <c r="L23" s="147"/>
      <c r="M23" s="147"/>
      <c r="N23" s="234"/>
    </row>
    <row r="24" spans="1:14" ht="58.5" customHeight="1">
      <c r="A24" s="201"/>
      <c r="B24" s="147"/>
      <c r="C24" s="153"/>
      <c r="D24" s="68" t="s">
        <v>89</v>
      </c>
      <c r="E24" s="91" t="s">
        <v>90</v>
      </c>
      <c r="F24" s="32">
        <f>324+6</f>
        <v>330</v>
      </c>
      <c r="G24" s="150"/>
      <c r="H24" s="246"/>
      <c r="I24" s="147"/>
      <c r="J24" s="235"/>
      <c r="K24" s="153"/>
      <c r="L24" s="147"/>
      <c r="M24" s="147"/>
      <c r="N24" s="234"/>
    </row>
    <row r="25" spans="1:14" ht="58.5" customHeight="1" thickBot="1">
      <c r="A25" s="202"/>
      <c r="B25" s="148"/>
      <c r="C25" s="154"/>
      <c r="D25" s="69" t="s">
        <v>91</v>
      </c>
      <c r="E25" s="92" t="s">
        <v>92</v>
      </c>
      <c r="F25" s="33">
        <v>115</v>
      </c>
      <c r="G25" s="151"/>
      <c r="H25" s="247"/>
      <c r="I25" s="148"/>
      <c r="J25" s="158"/>
      <c r="K25" s="154"/>
      <c r="L25" s="148"/>
      <c r="M25" s="148"/>
      <c r="N25" s="156"/>
    </row>
    <row r="26" spans="1:14" ht="58.5" customHeight="1">
      <c r="A26" s="200" t="s">
        <v>14</v>
      </c>
      <c r="B26" s="146" t="s">
        <v>93</v>
      </c>
      <c r="C26" s="152" t="s">
        <v>16</v>
      </c>
      <c r="D26" s="67" t="s">
        <v>94</v>
      </c>
      <c r="E26" s="94" t="s">
        <v>95</v>
      </c>
      <c r="F26" s="31">
        <v>200</v>
      </c>
      <c r="G26" s="149">
        <v>434295689</v>
      </c>
      <c r="H26" s="245" t="s">
        <v>96</v>
      </c>
      <c r="I26" s="146" t="s">
        <v>14</v>
      </c>
      <c r="J26" s="157">
        <v>43873</v>
      </c>
      <c r="K26" s="159" t="s">
        <v>97</v>
      </c>
      <c r="L26" s="165" t="s">
        <v>98</v>
      </c>
      <c r="M26" s="242" t="s">
        <v>99</v>
      </c>
      <c r="N26" s="155" t="s">
        <v>100</v>
      </c>
    </row>
    <row r="27" spans="1:14" ht="58.5" customHeight="1">
      <c r="A27" s="201"/>
      <c r="B27" s="147"/>
      <c r="C27" s="153"/>
      <c r="D27" s="68" t="s">
        <v>101</v>
      </c>
      <c r="E27" s="91" t="s">
        <v>102</v>
      </c>
      <c r="F27" s="32">
        <v>371</v>
      </c>
      <c r="G27" s="150"/>
      <c r="H27" s="246"/>
      <c r="I27" s="147"/>
      <c r="J27" s="235"/>
      <c r="K27" s="160"/>
      <c r="L27" s="166"/>
      <c r="M27" s="243"/>
      <c r="N27" s="234"/>
    </row>
    <row r="28" spans="1:14" ht="58.5" customHeight="1">
      <c r="A28" s="201"/>
      <c r="B28" s="147"/>
      <c r="C28" s="153"/>
      <c r="D28" s="68" t="s">
        <v>103</v>
      </c>
      <c r="E28" s="91" t="s">
        <v>104</v>
      </c>
      <c r="F28" s="32">
        <v>248</v>
      </c>
      <c r="G28" s="150"/>
      <c r="H28" s="246"/>
      <c r="I28" s="147"/>
      <c r="J28" s="235"/>
      <c r="K28" s="160"/>
      <c r="L28" s="166"/>
      <c r="M28" s="243"/>
      <c r="N28" s="234"/>
    </row>
    <row r="29" spans="1:14" ht="58.5" customHeight="1">
      <c r="A29" s="201"/>
      <c r="B29" s="147"/>
      <c r="C29" s="153"/>
      <c r="D29" s="68" t="s">
        <v>105</v>
      </c>
      <c r="E29" s="91" t="s">
        <v>106</v>
      </c>
      <c r="F29" s="32">
        <v>150</v>
      </c>
      <c r="G29" s="150"/>
      <c r="H29" s="246"/>
      <c r="I29" s="147"/>
      <c r="J29" s="235"/>
      <c r="K29" s="160"/>
      <c r="L29" s="166"/>
      <c r="M29" s="243"/>
      <c r="N29" s="234"/>
    </row>
    <row r="30" spans="1:14" ht="58.5" customHeight="1">
      <c r="A30" s="201"/>
      <c r="B30" s="147"/>
      <c r="C30" s="153"/>
      <c r="D30" s="68" t="s">
        <v>107</v>
      </c>
      <c r="E30" s="91" t="s">
        <v>108</v>
      </c>
      <c r="F30" s="32">
        <v>744</v>
      </c>
      <c r="G30" s="150"/>
      <c r="H30" s="246"/>
      <c r="I30" s="147"/>
      <c r="J30" s="235"/>
      <c r="K30" s="160"/>
      <c r="L30" s="166"/>
      <c r="M30" s="243"/>
      <c r="N30" s="234"/>
    </row>
    <row r="31" spans="1:14" ht="58.5" customHeight="1">
      <c r="A31" s="201"/>
      <c r="B31" s="147"/>
      <c r="C31" s="153"/>
      <c r="D31" s="68" t="s">
        <v>109</v>
      </c>
      <c r="E31" s="91" t="s">
        <v>110</v>
      </c>
      <c r="F31" s="32">
        <v>48</v>
      </c>
      <c r="G31" s="150"/>
      <c r="H31" s="246"/>
      <c r="I31" s="147"/>
      <c r="J31" s="235"/>
      <c r="K31" s="160"/>
      <c r="L31" s="166"/>
      <c r="M31" s="243"/>
      <c r="N31" s="234"/>
    </row>
    <row r="32" spans="1:14" ht="58.5" customHeight="1">
      <c r="A32" s="201"/>
      <c r="B32" s="147"/>
      <c r="C32" s="153"/>
      <c r="D32" s="68" t="s">
        <v>111</v>
      </c>
      <c r="E32" s="91" t="s">
        <v>112</v>
      </c>
      <c r="F32" s="32">
        <v>30</v>
      </c>
      <c r="G32" s="150"/>
      <c r="H32" s="246"/>
      <c r="I32" s="147"/>
      <c r="J32" s="235"/>
      <c r="K32" s="160"/>
      <c r="L32" s="166"/>
      <c r="M32" s="243"/>
      <c r="N32" s="234"/>
    </row>
    <row r="33" spans="1:14" ht="58.5" customHeight="1">
      <c r="A33" s="201"/>
      <c r="B33" s="147"/>
      <c r="C33" s="153"/>
      <c r="D33" s="68" t="s">
        <v>113</v>
      </c>
      <c r="E33" s="91" t="s">
        <v>114</v>
      </c>
      <c r="F33" s="32">
        <v>257</v>
      </c>
      <c r="G33" s="150"/>
      <c r="H33" s="246"/>
      <c r="I33" s="147"/>
      <c r="J33" s="235"/>
      <c r="K33" s="160"/>
      <c r="L33" s="166"/>
      <c r="M33" s="243"/>
      <c r="N33" s="234"/>
    </row>
    <row r="34" spans="1:14" ht="58.5" customHeight="1" thickBot="1">
      <c r="A34" s="202"/>
      <c r="B34" s="148"/>
      <c r="C34" s="154"/>
      <c r="D34" s="69" t="s">
        <v>115</v>
      </c>
      <c r="E34" s="92" t="s">
        <v>116</v>
      </c>
      <c r="F34" s="33">
        <v>577</v>
      </c>
      <c r="G34" s="151"/>
      <c r="H34" s="247"/>
      <c r="I34" s="148"/>
      <c r="J34" s="158"/>
      <c r="K34" s="161"/>
      <c r="L34" s="167"/>
      <c r="M34" s="244"/>
      <c r="N34" s="156"/>
    </row>
    <row r="35" spans="1:14" ht="30.75" customHeight="1">
      <c r="A35" s="200" t="s">
        <v>14</v>
      </c>
      <c r="B35" s="146" t="s">
        <v>117</v>
      </c>
      <c r="C35" s="133" t="s">
        <v>118</v>
      </c>
      <c r="D35" s="67" t="s">
        <v>119</v>
      </c>
      <c r="E35" s="95" t="s">
        <v>119</v>
      </c>
      <c r="F35" s="31">
        <v>66</v>
      </c>
      <c r="G35" s="173">
        <v>382547081</v>
      </c>
      <c r="H35" s="248" t="s">
        <v>120</v>
      </c>
      <c r="I35" s="146" t="s">
        <v>14</v>
      </c>
      <c r="J35" s="224">
        <v>44165</v>
      </c>
      <c r="K35" s="236" t="s">
        <v>121</v>
      </c>
      <c r="L35" s="168" t="s">
        <v>121</v>
      </c>
      <c r="M35" s="168" t="s">
        <v>122</v>
      </c>
      <c r="N35" s="229" t="s">
        <v>123</v>
      </c>
    </row>
    <row r="36" spans="1:14" ht="30.75" customHeight="1">
      <c r="A36" s="201"/>
      <c r="B36" s="147"/>
      <c r="C36" s="134" t="s">
        <v>124</v>
      </c>
      <c r="D36" s="68" t="s">
        <v>125</v>
      </c>
      <c r="E36" s="96" t="s">
        <v>126</v>
      </c>
      <c r="F36" s="32">
        <v>225</v>
      </c>
      <c r="G36" s="174"/>
      <c r="H36" s="249"/>
      <c r="I36" s="147"/>
      <c r="J36" s="225"/>
      <c r="K36" s="237"/>
      <c r="L36" s="169"/>
      <c r="M36" s="169"/>
      <c r="N36" s="230"/>
    </row>
    <row r="37" spans="1:14" ht="30.75" customHeight="1">
      <c r="A37" s="201"/>
      <c r="B37" s="147"/>
      <c r="C37" s="147" t="s">
        <v>127</v>
      </c>
      <c r="D37" s="68" t="s">
        <v>128</v>
      </c>
      <c r="E37" s="97" t="s">
        <v>129</v>
      </c>
      <c r="F37" s="32">
        <v>226</v>
      </c>
      <c r="G37" s="174"/>
      <c r="H37" s="249"/>
      <c r="I37" s="147"/>
      <c r="J37" s="225"/>
      <c r="K37" s="237"/>
      <c r="L37" s="169"/>
      <c r="M37" s="169"/>
      <c r="N37" s="230"/>
    </row>
    <row r="38" spans="1:14" ht="30.75" customHeight="1">
      <c r="A38" s="201"/>
      <c r="B38" s="147"/>
      <c r="C38" s="147"/>
      <c r="D38" s="68" t="s">
        <v>130</v>
      </c>
      <c r="E38" s="97" t="s">
        <v>131</v>
      </c>
      <c r="F38" s="32">
        <v>216</v>
      </c>
      <c r="G38" s="174"/>
      <c r="H38" s="249"/>
      <c r="I38" s="147"/>
      <c r="J38" s="225"/>
      <c r="K38" s="237"/>
      <c r="L38" s="169"/>
      <c r="M38" s="169"/>
      <c r="N38" s="230"/>
    </row>
    <row r="39" spans="1:14" ht="30.75" customHeight="1">
      <c r="A39" s="201"/>
      <c r="B39" s="147"/>
      <c r="C39" s="147"/>
      <c r="D39" s="68" t="s">
        <v>132</v>
      </c>
      <c r="E39" s="98" t="s">
        <v>133</v>
      </c>
      <c r="F39" s="32">
        <v>14</v>
      </c>
      <c r="G39" s="174"/>
      <c r="H39" s="249"/>
      <c r="I39" s="147"/>
      <c r="J39" s="225"/>
      <c r="K39" s="237"/>
      <c r="L39" s="169"/>
      <c r="M39" s="169"/>
      <c r="N39" s="230"/>
    </row>
    <row r="40" spans="1:14" ht="30.75" customHeight="1">
      <c r="A40" s="201"/>
      <c r="B40" s="147"/>
      <c r="C40" s="147"/>
      <c r="D40" s="68" t="s">
        <v>134</v>
      </c>
      <c r="E40" s="98" t="s">
        <v>135</v>
      </c>
      <c r="F40" s="32">
        <v>88</v>
      </c>
      <c r="G40" s="174"/>
      <c r="H40" s="249"/>
      <c r="I40" s="147"/>
      <c r="J40" s="225"/>
      <c r="K40" s="237"/>
      <c r="L40" s="169"/>
      <c r="M40" s="169"/>
      <c r="N40" s="230"/>
    </row>
    <row r="41" spans="1:14" ht="30.75" customHeight="1">
      <c r="A41" s="201"/>
      <c r="B41" s="147"/>
      <c r="C41" s="147"/>
      <c r="D41" s="68" t="s">
        <v>136</v>
      </c>
      <c r="E41" s="97" t="s">
        <v>137</v>
      </c>
      <c r="F41" s="32">
        <v>32</v>
      </c>
      <c r="G41" s="174"/>
      <c r="H41" s="249"/>
      <c r="I41" s="147"/>
      <c r="J41" s="225"/>
      <c r="K41" s="237"/>
      <c r="L41" s="169"/>
      <c r="M41" s="169"/>
      <c r="N41" s="230"/>
    </row>
    <row r="42" spans="1:14" ht="30.75" customHeight="1">
      <c r="A42" s="201"/>
      <c r="B42" s="147"/>
      <c r="C42" s="147"/>
      <c r="D42" s="68" t="s">
        <v>138</v>
      </c>
      <c r="E42" s="96" t="s">
        <v>139</v>
      </c>
      <c r="F42" s="32">
        <v>32</v>
      </c>
      <c r="G42" s="174"/>
      <c r="H42" s="249"/>
      <c r="I42" s="147"/>
      <c r="J42" s="225"/>
      <c r="K42" s="237"/>
      <c r="L42" s="169"/>
      <c r="M42" s="169"/>
      <c r="N42" s="230"/>
    </row>
    <row r="43" spans="1:14" ht="30.75" customHeight="1">
      <c r="A43" s="201"/>
      <c r="B43" s="147"/>
      <c r="C43" s="134" t="s">
        <v>140</v>
      </c>
      <c r="D43" s="68" t="s">
        <v>141</v>
      </c>
      <c r="E43" s="96" t="s">
        <v>142</v>
      </c>
      <c r="F43" s="32">
        <v>35</v>
      </c>
      <c r="G43" s="174"/>
      <c r="H43" s="249"/>
      <c r="I43" s="147"/>
      <c r="J43" s="225"/>
      <c r="K43" s="237"/>
      <c r="L43" s="169"/>
      <c r="M43" s="169"/>
      <c r="N43" s="230"/>
    </row>
    <row r="44" spans="1:14" ht="30.75" customHeight="1">
      <c r="A44" s="201"/>
      <c r="B44" s="147"/>
      <c r="C44" s="147" t="s">
        <v>143</v>
      </c>
      <c r="D44" s="68" t="s">
        <v>144</v>
      </c>
      <c r="E44" s="96" t="s">
        <v>145</v>
      </c>
      <c r="F44" s="32">
        <v>46</v>
      </c>
      <c r="G44" s="174"/>
      <c r="H44" s="249"/>
      <c r="I44" s="147"/>
      <c r="J44" s="225"/>
      <c r="K44" s="237"/>
      <c r="L44" s="169"/>
      <c r="M44" s="169"/>
      <c r="N44" s="230"/>
    </row>
    <row r="45" spans="1:14" ht="30.75" customHeight="1">
      <c r="A45" s="201"/>
      <c r="B45" s="147"/>
      <c r="C45" s="147"/>
      <c r="D45" s="68" t="s">
        <v>146</v>
      </c>
      <c r="E45" s="96" t="s">
        <v>147</v>
      </c>
      <c r="F45" s="32">
        <v>51</v>
      </c>
      <c r="G45" s="174"/>
      <c r="H45" s="249"/>
      <c r="I45" s="147"/>
      <c r="J45" s="225"/>
      <c r="K45" s="237"/>
      <c r="L45" s="169"/>
      <c r="M45" s="169"/>
      <c r="N45" s="230"/>
    </row>
    <row r="46" spans="1:14" ht="30.75" customHeight="1">
      <c r="A46" s="201"/>
      <c r="B46" s="147"/>
      <c r="C46" s="134" t="s">
        <v>148</v>
      </c>
      <c r="D46" s="68" t="s">
        <v>149</v>
      </c>
      <c r="E46" s="96" t="s">
        <v>150</v>
      </c>
      <c r="F46" s="32">
        <v>90</v>
      </c>
      <c r="G46" s="174"/>
      <c r="H46" s="249"/>
      <c r="I46" s="147"/>
      <c r="J46" s="225"/>
      <c r="K46" s="237"/>
      <c r="L46" s="169"/>
      <c r="M46" s="169"/>
      <c r="N46" s="230"/>
    </row>
    <row r="47" spans="1:14" ht="30.75" customHeight="1">
      <c r="A47" s="201"/>
      <c r="B47" s="147"/>
      <c r="C47" s="134" t="s">
        <v>151</v>
      </c>
      <c r="D47" s="68" t="s">
        <v>152</v>
      </c>
      <c r="E47" s="96" t="s">
        <v>153</v>
      </c>
      <c r="F47" s="32">
        <v>125</v>
      </c>
      <c r="G47" s="174"/>
      <c r="H47" s="249"/>
      <c r="I47" s="147"/>
      <c r="J47" s="225"/>
      <c r="K47" s="237"/>
      <c r="L47" s="169"/>
      <c r="M47" s="169"/>
      <c r="N47" s="230"/>
    </row>
    <row r="48" spans="1:14" ht="30.75" customHeight="1">
      <c r="A48" s="201"/>
      <c r="B48" s="147"/>
      <c r="C48" s="147" t="s">
        <v>154</v>
      </c>
      <c r="D48" s="68" t="s">
        <v>155</v>
      </c>
      <c r="E48" s="96" t="s">
        <v>156</v>
      </c>
      <c r="F48" s="32">
        <v>53</v>
      </c>
      <c r="G48" s="174"/>
      <c r="H48" s="249"/>
      <c r="I48" s="147"/>
      <c r="J48" s="225"/>
      <c r="K48" s="237"/>
      <c r="L48" s="169"/>
      <c r="M48" s="169"/>
      <c r="N48" s="230"/>
    </row>
    <row r="49" spans="1:14" ht="30.75" customHeight="1">
      <c r="A49" s="201"/>
      <c r="B49" s="147"/>
      <c r="C49" s="147"/>
      <c r="D49" s="68" t="s">
        <v>157</v>
      </c>
      <c r="E49" s="96" t="s">
        <v>158</v>
      </c>
      <c r="F49" s="32">
        <v>10</v>
      </c>
      <c r="G49" s="174"/>
      <c r="H49" s="249"/>
      <c r="I49" s="147"/>
      <c r="J49" s="225"/>
      <c r="K49" s="237"/>
      <c r="L49" s="169"/>
      <c r="M49" s="169"/>
      <c r="N49" s="230"/>
    </row>
    <row r="50" spans="1:14" ht="30.75" customHeight="1">
      <c r="A50" s="201"/>
      <c r="B50" s="147"/>
      <c r="C50" s="147"/>
      <c r="D50" s="68" t="s">
        <v>159</v>
      </c>
      <c r="E50" s="96" t="s">
        <v>160</v>
      </c>
      <c r="F50" s="32">
        <v>10</v>
      </c>
      <c r="G50" s="174"/>
      <c r="H50" s="249"/>
      <c r="I50" s="147"/>
      <c r="J50" s="225"/>
      <c r="K50" s="237"/>
      <c r="L50" s="169"/>
      <c r="M50" s="169"/>
      <c r="N50" s="230"/>
    </row>
    <row r="51" spans="1:14" ht="30.75" customHeight="1" thickBot="1">
      <c r="A51" s="202"/>
      <c r="B51" s="148"/>
      <c r="C51" s="135" t="s">
        <v>161</v>
      </c>
      <c r="D51" s="69" t="s">
        <v>162</v>
      </c>
      <c r="E51" s="99" t="s">
        <v>163</v>
      </c>
      <c r="F51" s="33">
        <v>399</v>
      </c>
      <c r="G51" s="175"/>
      <c r="H51" s="250"/>
      <c r="I51" s="148"/>
      <c r="J51" s="226"/>
      <c r="K51" s="238"/>
      <c r="L51" s="170"/>
      <c r="M51" s="170"/>
      <c r="N51" s="231"/>
    </row>
    <row r="52" spans="1:14" ht="54.75" customHeight="1">
      <c r="A52" s="200" t="s">
        <v>14</v>
      </c>
      <c r="B52" s="146" t="s">
        <v>164</v>
      </c>
      <c r="C52" s="146" t="s">
        <v>164</v>
      </c>
      <c r="D52" s="67" t="s">
        <v>165</v>
      </c>
      <c r="E52" s="100" t="s">
        <v>166</v>
      </c>
      <c r="F52" s="31">
        <v>72</v>
      </c>
      <c r="G52" s="173">
        <v>483204688</v>
      </c>
      <c r="H52" s="181" t="s">
        <v>167</v>
      </c>
      <c r="I52" s="146" t="s">
        <v>14</v>
      </c>
      <c r="J52" s="176">
        <v>44558</v>
      </c>
      <c r="K52" s="168" t="s">
        <v>168</v>
      </c>
      <c r="L52" s="168" t="s">
        <v>169</v>
      </c>
      <c r="M52" s="168" t="s">
        <v>170</v>
      </c>
      <c r="N52" s="221" t="s">
        <v>171</v>
      </c>
    </row>
    <row r="53" spans="1:14" ht="64.150000000000006" customHeight="1">
      <c r="A53" s="201"/>
      <c r="B53" s="147"/>
      <c r="C53" s="147"/>
      <c r="D53" s="68" t="s">
        <v>172</v>
      </c>
      <c r="E53" s="101" t="s">
        <v>173</v>
      </c>
      <c r="F53" s="32">
        <v>1441</v>
      </c>
      <c r="G53" s="174"/>
      <c r="H53" s="182"/>
      <c r="I53" s="147"/>
      <c r="J53" s="177"/>
      <c r="K53" s="169"/>
      <c r="L53" s="169"/>
      <c r="M53" s="169"/>
      <c r="N53" s="222"/>
    </row>
    <row r="54" spans="1:14" ht="54.75" customHeight="1" thickBot="1">
      <c r="A54" s="202"/>
      <c r="B54" s="148"/>
      <c r="C54" s="135" t="s">
        <v>174</v>
      </c>
      <c r="D54" s="69" t="s">
        <v>175</v>
      </c>
      <c r="E54" s="99" t="s">
        <v>176</v>
      </c>
      <c r="F54" s="33">
        <v>160</v>
      </c>
      <c r="G54" s="175"/>
      <c r="H54" s="183"/>
      <c r="I54" s="148"/>
      <c r="J54" s="178"/>
      <c r="K54" s="170"/>
      <c r="L54" s="170"/>
      <c r="M54" s="170"/>
      <c r="N54" s="223"/>
    </row>
    <row r="55" spans="1:14" ht="108.75" customHeight="1">
      <c r="A55" s="206" t="s">
        <v>14</v>
      </c>
      <c r="B55" s="179" t="s">
        <v>177</v>
      </c>
      <c r="C55" s="133" t="s">
        <v>177</v>
      </c>
      <c r="D55" s="67" t="s">
        <v>178</v>
      </c>
      <c r="E55" s="100" t="s">
        <v>179</v>
      </c>
      <c r="F55" s="31">
        <v>1586</v>
      </c>
      <c r="G55" s="173">
        <v>430248486</v>
      </c>
      <c r="H55" s="181" t="s">
        <v>180</v>
      </c>
      <c r="I55" s="179" t="s">
        <v>14</v>
      </c>
      <c r="J55" s="219">
        <v>44558</v>
      </c>
      <c r="K55" s="171" t="s">
        <v>181</v>
      </c>
      <c r="L55" s="171" t="s">
        <v>182</v>
      </c>
      <c r="M55" s="171" t="s">
        <v>183</v>
      </c>
      <c r="N55" s="232" t="s">
        <v>184</v>
      </c>
    </row>
    <row r="56" spans="1:14" ht="108.75" customHeight="1" thickBot="1">
      <c r="A56" s="207"/>
      <c r="B56" s="180"/>
      <c r="C56" s="135" t="s">
        <v>185</v>
      </c>
      <c r="D56" s="69" t="s">
        <v>186</v>
      </c>
      <c r="E56" s="99" t="s">
        <v>187</v>
      </c>
      <c r="F56" s="33">
        <v>336</v>
      </c>
      <c r="G56" s="175"/>
      <c r="H56" s="183"/>
      <c r="I56" s="180"/>
      <c r="J56" s="220"/>
      <c r="K56" s="172"/>
      <c r="L56" s="172"/>
      <c r="M56" s="172"/>
      <c r="N56" s="233"/>
    </row>
    <row r="57" spans="1:14" ht="156" customHeight="1" thickBot="1">
      <c r="A57" s="61" t="s">
        <v>14</v>
      </c>
      <c r="B57" s="62" t="s">
        <v>188</v>
      </c>
      <c r="C57" s="62" t="s">
        <v>188</v>
      </c>
      <c r="D57" s="66" t="s">
        <v>189</v>
      </c>
      <c r="E57" s="102" t="s">
        <v>190</v>
      </c>
      <c r="F57" s="30">
        <v>1621</v>
      </c>
      <c r="G57" s="12">
        <v>492693926</v>
      </c>
      <c r="H57" s="17" t="s">
        <v>191</v>
      </c>
      <c r="I57" s="62" t="s">
        <v>14</v>
      </c>
      <c r="J57" s="58">
        <v>44558</v>
      </c>
      <c r="K57" s="125" t="s">
        <v>20</v>
      </c>
      <c r="L57" s="126" t="s">
        <v>21</v>
      </c>
      <c r="M57" s="126" t="s">
        <v>22</v>
      </c>
      <c r="N57" s="127" t="s">
        <v>192</v>
      </c>
    </row>
    <row r="58" spans="1:14" ht="75" customHeight="1">
      <c r="A58" s="200" t="s">
        <v>14</v>
      </c>
      <c r="B58" s="146" t="s">
        <v>193</v>
      </c>
      <c r="C58" s="146" t="s">
        <v>193</v>
      </c>
      <c r="D58" s="67" t="s">
        <v>194</v>
      </c>
      <c r="E58" s="100" t="s">
        <v>195</v>
      </c>
      <c r="F58" s="31">
        <v>577</v>
      </c>
      <c r="G58" s="173">
        <v>236319600</v>
      </c>
      <c r="H58" s="181" t="s">
        <v>196</v>
      </c>
      <c r="I58" s="146" t="s">
        <v>14</v>
      </c>
      <c r="J58" s="176">
        <v>44609</v>
      </c>
      <c r="K58" s="168" t="s">
        <v>197</v>
      </c>
      <c r="L58" s="168" t="s">
        <v>73</v>
      </c>
      <c r="M58" s="168" t="s">
        <v>74</v>
      </c>
      <c r="N58" s="221" t="s">
        <v>198</v>
      </c>
    </row>
    <row r="59" spans="1:14" ht="75" customHeight="1" thickBot="1">
      <c r="A59" s="202"/>
      <c r="B59" s="148"/>
      <c r="C59" s="148"/>
      <c r="D59" s="69" t="s">
        <v>199</v>
      </c>
      <c r="E59" s="99" t="s">
        <v>200</v>
      </c>
      <c r="F59" s="33">
        <v>116</v>
      </c>
      <c r="G59" s="175"/>
      <c r="H59" s="183"/>
      <c r="I59" s="148"/>
      <c r="J59" s="178"/>
      <c r="K59" s="170"/>
      <c r="L59" s="170"/>
      <c r="M59" s="170"/>
      <c r="N59" s="223"/>
    </row>
    <row r="60" spans="1:14" ht="57" customHeight="1">
      <c r="A60" s="200">
        <v>8</v>
      </c>
      <c r="B60" s="146" t="s">
        <v>201</v>
      </c>
      <c r="C60" s="146" t="s">
        <v>193</v>
      </c>
      <c r="D60" s="67" t="s">
        <v>202</v>
      </c>
      <c r="E60" s="100" t="s">
        <v>203</v>
      </c>
      <c r="F60" s="31">
        <v>167</v>
      </c>
      <c r="G60" s="9">
        <v>21945356</v>
      </c>
      <c r="H60" s="137">
        <f t="shared" ref="H60:H115" si="0">G60/1000000</f>
        <v>21.945356</v>
      </c>
      <c r="I60" s="146" t="s">
        <v>204</v>
      </c>
      <c r="J60" s="227">
        <v>2022</v>
      </c>
      <c r="K60" s="168" t="s">
        <v>205</v>
      </c>
      <c r="L60" s="168" t="s">
        <v>206</v>
      </c>
      <c r="M60" s="168" t="s">
        <v>207</v>
      </c>
      <c r="N60" s="221" t="s">
        <v>208</v>
      </c>
    </row>
    <row r="61" spans="1:14" ht="57" customHeight="1">
      <c r="A61" s="201"/>
      <c r="B61" s="147"/>
      <c r="C61" s="147"/>
      <c r="D61" s="68" t="s">
        <v>209</v>
      </c>
      <c r="E61" s="97" t="s">
        <v>210</v>
      </c>
      <c r="F61" s="32">
        <v>210</v>
      </c>
      <c r="G61" s="10">
        <v>23280828</v>
      </c>
      <c r="H61" s="138">
        <f t="shared" si="0"/>
        <v>23.280828</v>
      </c>
      <c r="I61" s="147"/>
      <c r="J61" s="177"/>
      <c r="K61" s="169"/>
      <c r="L61" s="169"/>
      <c r="M61" s="169"/>
      <c r="N61" s="222"/>
    </row>
    <row r="62" spans="1:14" ht="57" customHeight="1" thickBot="1">
      <c r="A62" s="202"/>
      <c r="B62" s="148"/>
      <c r="C62" s="148"/>
      <c r="D62" s="69" t="s">
        <v>211</v>
      </c>
      <c r="E62" s="99" t="s">
        <v>212</v>
      </c>
      <c r="F62" s="33">
        <v>180</v>
      </c>
      <c r="G62" s="11">
        <v>19399314</v>
      </c>
      <c r="H62" s="139">
        <f t="shared" si="0"/>
        <v>19.399314</v>
      </c>
      <c r="I62" s="148"/>
      <c r="J62" s="178"/>
      <c r="K62" s="170"/>
      <c r="L62" s="170"/>
      <c r="M62" s="170"/>
      <c r="N62" s="223"/>
    </row>
    <row r="63" spans="1:14" ht="150" customHeight="1" thickBot="1">
      <c r="A63" s="61">
        <v>9</v>
      </c>
      <c r="B63" s="62" t="s">
        <v>213</v>
      </c>
      <c r="C63" s="62" t="s">
        <v>213</v>
      </c>
      <c r="D63" s="70" t="s">
        <v>214</v>
      </c>
      <c r="E63" s="103" t="s">
        <v>215</v>
      </c>
      <c r="F63" s="30">
        <v>2039</v>
      </c>
      <c r="G63" s="16">
        <v>444701724</v>
      </c>
      <c r="H63" s="17">
        <f t="shared" si="0"/>
        <v>444.70172400000001</v>
      </c>
      <c r="I63" s="84" t="s">
        <v>204</v>
      </c>
      <c r="J63" s="18">
        <v>2023</v>
      </c>
      <c r="K63" s="123" t="s">
        <v>216</v>
      </c>
      <c r="L63" s="123" t="s">
        <v>73</v>
      </c>
      <c r="M63" s="123" t="s">
        <v>74</v>
      </c>
      <c r="N63" s="128" t="s">
        <v>16</v>
      </c>
    </row>
    <row r="64" spans="1:14" ht="150" customHeight="1" thickBot="1">
      <c r="A64" s="61">
        <v>9</v>
      </c>
      <c r="B64" s="62" t="s">
        <v>217</v>
      </c>
      <c r="C64" s="62" t="s">
        <v>218</v>
      </c>
      <c r="D64" s="70" t="s">
        <v>219</v>
      </c>
      <c r="E64" s="103" t="s">
        <v>220</v>
      </c>
      <c r="F64" s="30">
        <v>664</v>
      </c>
      <c r="G64" s="16">
        <v>261538116</v>
      </c>
      <c r="H64" s="17">
        <f t="shared" si="0"/>
        <v>261.538116</v>
      </c>
      <c r="I64" s="84" t="s">
        <v>204</v>
      </c>
      <c r="J64" s="18">
        <v>2023</v>
      </c>
      <c r="K64" s="123" t="s">
        <v>221</v>
      </c>
      <c r="L64" s="125" t="s">
        <v>222</v>
      </c>
      <c r="M64" s="123" t="s">
        <v>223</v>
      </c>
      <c r="N64" s="128" t="s">
        <v>16</v>
      </c>
    </row>
    <row r="65" spans="1:14" ht="77.25" customHeight="1">
      <c r="A65" s="200">
        <v>9</v>
      </c>
      <c r="B65" s="146" t="s">
        <v>224</v>
      </c>
      <c r="C65" s="146" t="s">
        <v>225</v>
      </c>
      <c r="D65" s="71" t="s">
        <v>226</v>
      </c>
      <c r="E65" s="106" t="s">
        <v>227</v>
      </c>
      <c r="F65" s="31">
        <v>425</v>
      </c>
      <c r="G65" s="9">
        <v>57406573</v>
      </c>
      <c r="H65" s="137">
        <f>G65/1000000</f>
        <v>57.406573000000002</v>
      </c>
      <c r="I65" s="188" t="s">
        <v>204</v>
      </c>
      <c r="J65" s="208">
        <v>2023</v>
      </c>
      <c r="K65" s="188" t="s">
        <v>228</v>
      </c>
      <c r="L65" s="251" t="s">
        <v>229</v>
      </c>
      <c r="M65" s="188" t="s">
        <v>230</v>
      </c>
      <c r="N65" s="212" t="s">
        <v>16</v>
      </c>
    </row>
    <row r="66" spans="1:14" ht="77.25" customHeight="1">
      <c r="A66" s="201"/>
      <c r="B66" s="147"/>
      <c r="C66" s="147"/>
      <c r="D66" s="72" t="s">
        <v>231</v>
      </c>
      <c r="E66" s="107" t="s">
        <v>232</v>
      </c>
      <c r="F66" s="32">
        <v>96</v>
      </c>
      <c r="G66" s="10">
        <v>17850059</v>
      </c>
      <c r="H66" s="138">
        <f>G66/1000000</f>
        <v>17.850059000000002</v>
      </c>
      <c r="I66" s="211"/>
      <c r="J66" s="209"/>
      <c r="K66" s="211"/>
      <c r="L66" s="252"/>
      <c r="M66" s="211"/>
      <c r="N66" s="213"/>
    </row>
    <row r="67" spans="1:14" ht="77.25" customHeight="1">
      <c r="A67" s="201"/>
      <c r="B67" s="147"/>
      <c r="C67" s="147"/>
      <c r="D67" s="72" t="s">
        <v>233</v>
      </c>
      <c r="E67" s="107" t="s">
        <v>234</v>
      </c>
      <c r="F67" s="32">
        <v>590</v>
      </c>
      <c r="G67" s="10">
        <v>100857288</v>
      </c>
      <c r="H67" s="138">
        <f>G67/1000000</f>
        <v>100.857288</v>
      </c>
      <c r="I67" s="211"/>
      <c r="J67" s="209"/>
      <c r="K67" s="211"/>
      <c r="L67" s="252"/>
      <c r="M67" s="211"/>
      <c r="N67" s="213"/>
    </row>
    <row r="68" spans="1:14" ht="77.25" customHeight="1" thickBot="1">
      <c r="A68" s="202"/>
      <c r="B68" s="148"/>
      <c r="C68" s="135" t="s">
        <v>235</v>
      </c>
      <c r="D68" s="73" t="s">
        <v>236</v>
      </c>
      <c r="E68" s="108" t="s">
        <v>237</v>
      </c>
      <c r="F68" s="33">
        <v>944</v>
      </c>
      <c r="G68" s="11">
        <v>168216926</v>
      </c>
      <c r="H68" s="139">
        <f>G68/1000000</f>
        <v>168.216926</v>
      </c>
      <c r="I68" s="189"/>
      <c r="J68" s="210"/>
      <c r="K68" s="189"/>
      <c r="L68" s="253"/>
      <c r="M68" s="189"/>
      <c r="N68" s="194"/>
    </row>
    <row r="69" spans="1:14" ht="51.75" customHeight="1">
      <c r="A69" s="200">
        <v>9</v>
      </c>
      <c r="B69" s="146" t="s">
        <v>238</v>
      </c>
      <c r="C69" s="146" t="s">
        <v>239</v>
      </c>
      <c r="D69" s="67" t="s">
        <v>240</v>
      </c>
      <c r="E69" s="104" t="s">
        <v>241</v>
      </c>
      <c r="F69" s="31">
        <v>30</v>
      </c>
      <c r="G69" s="13">
        <v>7616887</v>
      </c>
      <c r="H69" s="137">
        <f t="shared" si="0"/>
        <v>7.6168870000000002</v>
      </c>
      <c r="I69" s="152" t="s">
        <v>204</v>
      </c>
      <c r="J69" s="227">
        <v>2023</v>
      </c>
      <c r="K69" s="168" t="s">
        <v>16</v>
      </c>
      <c r="L69" s="168" t="s">
        <v>16</v>
      </c>
      <c r="M69" s="168" t="s">
        <v>16</v>
      </c>
      <c r="N69" s="229" t="s">
        <v>16</v>
      </c>
    </row>
    <row r="70" spans="1:14" ht="51.75" customHeight="1">
      <c r="A70" s="201"/>
      <c r="B70" s="147"/>
      <c r="C70" s="147"/>
      <c r="D70" s="68" t="s">
        <v>242</v>
      </c>
      <c r="E70" s="101" t="s">
        <v>243</v>
      </c>
      <c r="F70" s="32">
        <v>36</v>
      </c>
      <c r="G70" s="14">
        <v>10996003</v>
      </c>
      <c r="H70" s="138">
        <f t="shared" si="0"/>
        <v>10.996003</v>
      </c>
      <c r="I70" s="153"/>
      <c r="J70" s="177"/>
      <c r="K70" s="169"/>
      <c r="L70" s="169"/>
      <c r="M70" s="169"/>
      <c r="N70" s="230"/>
    </row>
    <row r="71" spans="1:14" ht="51.75" customHeight="1">
      <c r="A71" s="201"/>
      <c r="B71" s="147"/>
      <c r="C71" s="147"/>
      <c r="D71" s="68" t="s">
        <v>244</v>
      </c>
      <c r="E71" s="101" t="s">
        <v>245</v>
      </c>
      <c r="F71" s="32">
        <v>74</v>
      </c>
      <c r="G71" s="14">
        <v>13977301</v>
      </c>
      <c r="H71" s="138">
        <f t="shared" si="0"/>
        <v>13.977301000000001</v>
      </c>
      <c r="I71" s="153"/>
      <c r="J71" s="177"/>
      <c r="K71" s="169"/>
      <c r="L71" s="169"/>
      <c r="M71" s="169"/>
      <c r="N71" s="230"/>
    </row>
    <row r="72" spans="1:14" ht="51.75" customHeight="1">
      <c r="A72" s="201"/>
      <c r="B72" s="147"/>
      <c r="C72" s="147"/>
      <c r="D72" s="68" t="s">
        <v>246</v>
      </c>
      <c r="E72" s="101" t="s">
        <v>247</v>
      </c>
      <c r="F72" s="32">
        <v>118</v>
      </c>
      <c r="G72" s="14">
        <v>20312067</v>
      </c>
      <c r="H72" s="138">
        <f t="shared" si="0"/>
        <v>20.312066999999999</v>
      </c>
      <c r="I72" s="153"/>
      <c r="J72" s="177"/>
      <c r="K72" s="169"/>
      <c r="L72" s="169"/>
      <c r="M72" s="169"/>
      <c r="N72" s="230"/>
    </row>
    <row r="73" spans="1:14" ht="51.75" customHeight="1">
      <c r="A73" s="201"/>
      <c r="B73" s="147"/>
      <c r="C73" s="147"/>
      <c r="D73" s="68" t="s">
        <v>248</v>
      </c>
      <c r="E73" s="101" t="s">
        <v>249</v>
      </c>
      <c r="F73" s="32">
        <v>230</v>
      </c>
      <c r="G73" s="14">
        <v>33806830</v>
      </c>
      <c r="H73" s="138">
        <f t="shared" si="0"/>
        <v>33.806829999999998</v>
      </c>
      <c r="I73" s="153"/>
      <c r="J73" s="177"/>
      <c r="K73" s="169"/>
      <c r="L73" s="169"/>
      <c r="M73" s="169"/>
      <c r="N73" s="230"/>
    </row>
    <row r="74" spans="1:14" ht="51.75" customHeight="1">
      <c r="A74" s="201"/>
      <c r="B74" s="147"/>
      <c r="C74" s="147"/>
      <c r="D74" s="68" t="s">
        <v>250</v>
      </c>
      <c r="E74" s="101" t="s">
        <v>251</v>
      </c>
      <c r="F74" s="32">
        <v>61</v>
      </c>
      <c r="G74" s="14">
        <v>12903138</v>
      </c>
      <c r="H74" s="138">
        <f t="shared" si="0"/>
        <v>12.903138</v>
      </c>
      <c r="I74" s="153"/>
      <c r="J74" s="177"/>
      <c r="K74" s="169"/>
      <c r="L74" s="169"/>
      <c r="M74" s="169"/>
      <c r="N74" s="230"/>
    </row>
    <row r="75" spans="1:14" ht="51.75" customHeight="1">
      <c r="A75" s="201"/>
      <c r="B75" s="147"/>
      <c r="C75" s="147"/>
      <c r="D75" s="68" t="s">
        <v>252</v>
      </c>
      <c r="E75" s="101" t="s">
        <v>253</v>
      </c>
      <c r="F75" s="32">
        <v>100</v>
      </c>
      <c r="G75" s="14">
        <v>29445479</v>
      </c>
      <c r="H75" s="138">
        <f t="shared" si="0"/>
        <v>29.445478999999999</v>
      </c>
      <c r="I75" s="153"/>
      <c r="J75" s="177"/>
      <c r="K75" s="169"/>
      <c r="L75" s="169"/>
      <c r="M75" s="169"/>
      <c r="N75" s="230"/>
    </row>
    <row r="76" spans="1:14" ht="51.75" customHeight="1">
      <c r="A76" s="201"/>
      <c r="B76" s="147"/>
      <c r="C76" s="147"/>
      <c r="D76" s="68" t="s">
        <v>254</v>
      </c>
      <c r="E76" s="101" t="s">
        <v>255</v>
      </c>
      <c r="F76" s="32">
        <v>155</v>
      </c>
      <c r="G76" s="14">
        <v>31498265</v>
      </c>
      <c r="H76" s="138">
        <f t="shared" si="0"/>
        <v>31.498265</v>
      </c>
      <c r="I76" s="153"/>
      <c r="J76" s="177"/>
      <c r="K76" s="169"/>
      <c r="L76" s="169"/>
      <c r="M76" s="169"/>
      <c r="N76" s="230"/>
    </row>
    <row r="77" spans="1:14" ht="51.75" customHeight="1">
      <c r="A77" s="201"/>
      <c r="B77" s="147"/>
      <c r="C77" s="147" t="s">
        <v>256</v>
      </c>
      <c r="D77" s="68" t="s">
        <v>257</v>
      </c>
      <c r="E77" s="101" t="s">
        <v>258</v>
      </c>
      <c r="F77" s="32">
        <v>121</v>
      </c>
      <c r="G77" s="14">
        <v>30794828</v>
      </c>
      <c r="H77" s="138">
        <f t="shared" si="0"/>
        <v>30.794827999999999</v>
      </c>
      <c r="I77" s="153"/>
      <c r="J77" s="177"/>
      <c r="K77" s="169"/>
      <c r="L77" s="169"/>
      <c r="M77" s="169"/>
      <c r="N77" s="230"/>
    </row>
    <row r="78" spans="1:14" ht="51.75" customHeight="1">
      <c r="A78" s="201"/>
      <c r="B78" s="147"/>
      <c r="C78" s="147"/>
      <c r="D78" s="68" t="s">
        <v>259</v>
      </c>
      <c r="E78" s="101" t="s">
        <v>260</v>
      </c>
      <c r="F78" s="32">
        <v>150</v>
      </c>
      <c r="G78" s="14">
        <v>18490950</v>
      </c>
      <c r="H78" s="138">
        <f t="shared" si="0"/>
        <v>18.490950000000002</v>
      </c>
      <c r="I78" s="153"/>
      <c r="J78" s="177"/>
      <c r="K78" s="169"/>
      <c r="L78" s="169"/>
      <c r="M78" s="169"/>
      <c r="N78" s="230"/>
    </row>
    <row r="79" spans="1:14" ht="51.75" customHeight="1">
      <c r="A79" s="201"/>
      <c r="B79" s="147"/>
      <c r="C79" s="147"/>
      <c r="D79" s="68" t="s">
        <v>261</v>
      </c>
      <c r="E79" s="101" t="s">
        <v>262</v>
      </c>
      <c r="F79" s="32">
        <v>156</v>
      </c>
      <c r="G79" s="14">
        <v>37316735</v>
      </c>
      <c r="H79" s="138">
        <f t="shared" si="0"/>
        <v>37.316735000000001</v>
      </c>
      <c r="I79" s="153"/>
      <c r="J79" s="177"/>
      <c r="K79" s="169"/>
      <c r="L79" s="169"/>
      <c r="M79" s="169"/>
      <c r="N79" s="230"/>
    </row>
    <row r="80" spans="1:14" ht="51.75" customHeight="1">
      <c r="A80" s="201"/>
      <c r="B80" s="147"/>
      <c r="C80" s="147"/>
      <c r="D80" s="68" t="s">
        <v>263</v>
      </c>
      <c r="E80" s="101" t="s">
        <v>264</v>
      </c>
      <c r="F80" s="32">
        <v>125</v>
      </c>
      <c r="G80" s="14">
        <v>18890541</v>
      </c>
      <c r="H80" s="138">
        <f t="shared" si="0"/>
        <v>18.890540999999999</v>
      </c>
      <c r="I80" s="153"/>
      <c r="J80" s="177"/>
      <c r="K80" s="169"/>
      <c r="L80" s="169"/>
      <c r="M80" s="169"/>
      <c r="N80" s="230"/>
    </row>
    <row r="81" spans="1:14" ht="51.75" customHeight="1">
      <c r="A81" s="201"/>
      <c r="B81" s="147"/>
      <c r="C81" s="147"/>
      <c r="D81" s="68" t="s">
        <v>265</v>
      </c>
      <c r="E81" s="101" t="s">
        <v>266</v>
      </c>
      <c r="F81" s="32">
        <v>134</v>
      </c>
      <c r="G81" s="14">
        <v>30388576</v>
      </c>
      <c r="H81" s="138">
        <f t="shared" si="0"/>
        <v>30.388576</v>
      </c>
      <c r="I81" s="153"/>
      <c r="J81" s="177"/>
      <c r="K81" s="169"/>
      <c r="L81" s="169"/>
      <c r="M81" s="169"/>
      <c r="N81" s="230"/>
    </row>
    <row r="82" spans="1:14" ht="51.75" customHeight="1">
      <c r="A82" s="201"/>
      <c r="B82" s="147"/>
      <c r="C82" s="147"/>
      <c r="D82" s="68" t="s">
        <v>267</v>
      </c>
      <c r="E82" s="98" t="s">
        <v>268</v>
      </c>
      <c r="F82" s="32">
        <v>83</v>
      </c>
      <c r="G82" s="14">
        <v>31525820</v>
      </c>
      <c r="H82" s="138">
        <f t="shared" si="0"/>
        <v>31.52582</v>
      </c>
      <c r="I82" s="153"/>
      <c r="J82" s="177"/>
      <c r="K82" s="169"/>
      <c r="L82" s="169"/>
      <c r="M82" s="169"/>
      <c r="N82" s="230"/>
    </row>
    <row r="83" spans="1:14" ht="51.75" customHeight="1" thickBot="1">
      <c r="A83" s="202"/>
      <c r="B83" s="148"/>
      <c r="C83" s="148"/>
      <c r="D83" s="69" t="s">
        <v>269</v>
      </c>
      <c r="E83" s="105" t="s">
        <v>270</v>
      </c>
      <c r="F83" s="33">
        <v>125</v>
      </c>
      <c r="G83" s="15">
        <v>29098265</v>
      </c>
      <c r="H83" s="139">
        <f t="shared" si="0"/>
        <v>29.098265000000001</v>
      </c>
      <c r="I83" s="154"/>
      <c r="J83" s="178"/>
      <c r="K83" s="170"/>
      <c r="L83" s="170"/>
      <c r="M83" s="170"/>
      <c r="N83" s="231"/>
    </row>
    <row r="84" spans="1:14" ht="56.25" customHeight="1">
      <c r="A84" s="200">
        <v>10</v>
      </c>
      <c r="B84" s="146" t="s">
        <v>271</v>
      </c>
      <c r="C84" s="133" t="s">
        <v>272</v>
      </c>
      <c r="D84" s="67" t="s">
        <v>273</v>
      </c>
      <c r="E84" s="104" t="s">
        <v>274</v>
      </c>
      <c r="F84" s="31">
        <v>66</v>
      </c>
      <c r="G84" s="13">
        <v>15702984</v>
      </c>
      <c r="H84" s="137">
        <f t="shared" ref="H84:H90" si="1">G84/1000000</f>
        <v>15.702984000000001</v>
      </c>
      <c r="I84" s="152" t="s">
        <v>204</v>
      </c>
      <c r="J84" s="228">
        <v>2023</v>
      </c>
      <c r="K84" s="168" t="s">
        <v>16</v>
      </c>
      <c r="L84" s="168" t="s">
        <v>16</v>
      </c>
      <c r="M84" s="168" t="s">
        <v>16</v>
      </c>
      <c r="N84" s="229" t="s">
        <v>16</v>
      </c>
    </row>
    <row r="85" spans="1:14" ht="56.25" customHeight="1">
      <c r="A85" s="201"/>
      <c r="B85" s="147"/>
      <c r="C85" s="147" t="s">
        <v>271</v>
      </c>
      <c r="D85" s="68" t="s">
        <v>275</v>
      </c>
      <c r="E85" s="101" t="s">
        <v>276</v>
      </c>
      <c r="F85" s="32">
        <v>188</v>
      </c>
      <c r="G85" s="14">
        <v>19586874</v>
      </c>
      <c r="H85" s="138">
        <f t="shared" si="1"/>
        <v>19.586874000000002</v>
      </c>
      <c r="I85" s="153"/>
      <c r="J85" s="225"/>
      <c r="K85" s="169"/>
      <c r="L85" s="169"/>
      <c r="M85" s="169"/>
      <c r="N85" s="230"/>
    </row>
    <row r="86" spans="1:14" ht="56.25" customHeight="1">
      <c r="A86" s="201"/>
      <c r="B86" s="147"/>
      <c r="C86" s="147"/>
      <c r="D86" s="68" t="s">
        <v>277</v>
      </c>
      <c r="E86" s="101" t="s">
        <v>278</v>
      </c>
      <c r="F86" s="32">
        <v>175</v>
      </c>
      <c r="G86" s="14">
        <v>24200153</v>
      </c>
      <c r="H86" s="138">
        <f t="shared" si="1"/>
        <v>24.200153</v>
      </c>
      <c r="I86" s="153"/>
      <c r="J86" s="225"/>
      <c r="K86" s="169"/>
      <c r="L86" s="169"/>
      <c r="M86" s="169"/>
      <c r="N86" s="230"/>
    </row>
    <row r="87" spans="1:14" ht="56.25" customHeight="1">
      <c r="A87" s="201"/>
      <c r="B87" s="147"/>
      <c r="C87" s="147"/>
      <c r="D87" s="68" t="s">
        <v>279</v>
      </c>
      <c r="E87" s="101" t="s">
        <v>280</v>
      </c>
      <c r="F87" s="32">
        <v>114</v>
      </c>
      <c r="G87" s="14">
        <v>37776088</v>
      </c>
      <c r="H87" s="138">
        <f t="shared" si="1"/>
        <v>37.776088000000001</v>
      </c>
      <c r="I87" s="153"/>
      <c r="J87" s="225"/>
      <c r="K87" s="169"/>
      <c r="L87" s="169"/>
      <c r="M87" s="169"/>
      <c r="N87" s="230"/>
    </row>
    <row r="88" spans="1:14" ht="56.25" customHeight="1">
      <c r="A88" s="201"/>
      <c r="B88" s="147"/>
      <c r="C88" s="147"/>
      <c r="D88" s="68" t="s">
        <v>281</v>
      </c>
      <c r="E88" s="101" t="s">
        <v>282</v>
      </c>
      <c r="F88" s="32">
        <v>120</v>
      </c>
      <c r="G88" s="14">
        <v>21387791</v>
      </c>
      <c r="H88" s="138">
        <f t="shared" si="1"/>
        <v>21.387791</v>
      </c>
      <c r="I88" s="153"/>
      <c r="J88" s="225"/>
      <c r="K88" s="169"/>
      <c r="L88" s="169"/>
      <c r="M88" s="169"/>
      <c r="N88" s="230"/>
    </row>
    <row r="89" spans="1:14" ht="56.25" customHeight="1">
      <c r="A89" s="201"/>
      <c r="B89" s="147"/>
      <c r="C89" s="147"/>
      <c r="D89" s="68" t="s">
        <v>283</v>
      </c>
      <c r="E89" s="101" t="s">
        <v>284</v>
      </c>
      <c r="F89" s="32">
        <v>200</v>
      </c>
      <c r="G89" s="14">
        <v>22760409</v>
      </c>
      <c r="H89" s="138">
        <f t="shared" si="1"/>
        <v>22.760408999999999</v>
      </c>
      <c r="I89" s="153"/>
      <c r="J89" s="225"/>
      <c r="K89" s="169"/>
      <c r="L89" s="169"/>
      <c r="M89" s="169"/>
      <c r="N89" s="230"/>
    </row>
    <row r="90" spans="1:14" ht="56.25" customHeight="1">
      <c r="A90" s="202"/>
      <c r="B90" s="148"/>
      <c r="C90" s="148"/>
      <c r="D90" s="69" t="s">
        <v>285</v>
      </c>
      <c r="E90" s="109" t="s">
        <v>286</v>
      </c>
      <c r="F90" s="33">
        <v>120</v>
      </c>
      <c r="G90" s="15">
        <v>24210105</v>
      </c>
      <c r="H90" s="139">
        <f t="shared" si="1"/>
        <v>24.210104999999999</v>
      </c>
      <c r="I90" s="154"/>
      <c r="J90" s="226"/>
      <c r="K90" s="170"/>
      <c r="L90" s="170"/>
      <c r="M90" s="170"/>
      <c r="N90" s="231"/>
    </row>
    <row r="91" spans="1:14" ht="81.75" customHeight="1">
      <c r="A91" s="203">
        <v>10</v>
      </c>
      <c r="B91" s="152" t="s">
        <v>287</v>
      </c>
      <c r="C91" s="152" t="s">
        <v>288</v>
      </c>
      <c r="D91" s="74" t="s">
        <v>289</v>
      </c>
      <c r="E91" s="107" t="s">
        <v>290</v>
      </c>
      <c r="F91" s="34">
        <v>238</v>
      </c>
      <c r="G91" s="13">
        <v>44370392</v>
      </c>
      <c r="H91" s="137">
        <f t="shared" si="0"/>
        <v>44.370392000000002</v>
      </c>
      <c r="I91" s="251" t="s">
        <v>204</v>
      </c>
      <c r="J91" s="208">
        <v>2023</v>
      </c>
      <c r="K91" s="188" t="s">
        <v>16</v>
      </c>
      <c r="L91" s="188" t="s">
        <v>16</v>
      </c>
      <c r="M91" s="188" t="s">
        <v>16</v>
      </c>
      <c r="N91" s="212" t="s">
        <v>16</v>
      </c>
    </row>
    <row r="92" spans="1:14" ht="81.75" customHeight="1">
      <c r="A92" s="204"/>
      <c r="B92" s="153"/>
      <c r="C92" s="153"/>
      <c r="D92" s="75" t="s">
        <v>291</v>
      </c>
      <c r="E92" s="107" t="s">
        <v>292</v>
      </c>
      <c r="F92" s="35">
        <v>125</v>
      </c>
      <c r="G92" s="14">
        <v>22518842</v>
      </c>
      <c r="H92" s="138">
        <f t="shared" si="0"/>
        <v>22.518841999999999</v>
      </c>
      <c r="I92" s="252"/>
      <c r="J92" s="209"/>
      <c r="K92" s="211"/>
      <c r="L92" s="211"/>
      <c r="M92" s="211"/>
      <c r="N92" s="213"/>
    </row>
    <row r="93" spans="1:14" ht="81.75" customHeight="1">
      <c r="A93" s="204"/>
      <c r="B93" s="153"/>
      <c r="C93" s="153" t="s">
        <v>293</v>
      </c>
      <c r="D93" s="75" t="s">
        <v>294</v>
      </c>
      <c r="E93" s="107" t="s">
        <v>295</v>
      </c>
      <c r="F93" s="35">
        <v>331</v>
      </c>
      <c r="G93" s="14">
        <v>79608452</v>
      </c>
      <c r="H93" s="138">
        <f t="shared" si="0"/>
        <v>79.608452</v>
      </c>
      <c r="I93" s="252"/>
      <c r="J93" s="209"/>
      <c r="K93" s="211"/>
      <c r="L93" s="211"/>
      <c r="M93" s="211"/>
      <c r="N93" s="213"/>
    </row>
    <row r="94" spans="1:14" ht="81.75" customHeight="1">
      <c r="A94" s="204"/>
      <c r="B94" s="153"/>
      <c r="C94" s="153"/>
      <c r="D94" s="75" t="s">
        <v>296</v>
      </c>
      <c r="E94" s="107" t="s">
        <v>297</v>
      </c>
      <c r="F94" s="35">
        <v>150</v>
      </c>
      <c r="G94" s="14">
        <v>14690909</v>
      </c>
      <c r="H94" s="138">
        <f t="shared" si="0"/>
        <v>14.690909</v>
      </c>
      <c r="I94" s="252"/>
      <c r="J94" s="209"/>
      <c r="K94" s="211"/>
      <c r="L94" s="211"/>
      <c r="M94" s="211"/>
      <c r="N94" s="213"/>
    </row>
    <row r="95" spans="1:14" ht="81.75" customHeight="1">
      <c r="A95" s="205"/>
      <c r="B95" s="154"/>
      <c r="C95" s="136" t="s">
        <v>298</v>
      </c>
      <c r="D95" s="76" t="s">
        <v>299</v>
      </c>
      <c r="E95" s="110" t="s">
        <v>300</v>
      </c>
      <c r="F95" s="36">
        <v>85</v>
      </c>
      <c r="G95" s="15">
        <v>15695410</v>
      </c>
      <c r="H95" s="139">
        <f t="shared" si="0"/>
        <v>15.695410000000001</v>
      </c>
      <c r="I95" s="253"/>
      <c r="J95" s="210"/>
      <c r="K95" s="189"/>
      <c r="L95" s="189"/>
      <c r="M95" s="189"/>
      <c r="N95" s="194"/>
    </row>
    <row r="96" spans="1:14" ht="78" customHeight="1">
      <c r="A96" s="203">
        <v>10</v>
      </c>
      <c r="B96" s="152" t="s">
        <v>301</v>
      </c>
      <c r="C96" s="152" t="s">
        <v>302</v>
      </c>
      <c r="D96" s="67" t="s">
        <v>303</v>
      </c>
      <c r="E96" s="107" t="s">
        <v>304</v>
      </c>
      <c r="F96" s="34">
        <v>275</v>
      </c>
      <c r="G96" s="13">
        <v>51878787</v>
      </c>
      <c r="H96" s="137">
        <f t="shared" si="0"/>
        <v>51.878787000000003</v>
      </c>
      <c r="I96" s="251" t="s">
        <v>204</v>
      </c>
      <c r="J96" s="208">
        <v>2023</v>
      </c>
      <c r="K96" s="188" t="s">
        <v>16</v>
      </c>
      <c r="L96" s="188" t="s">
        <v>16</v>
      </c>
      <c r="M96" s="188" t="s">
        <v>16</v>
      </c>
      <c r="N96" s="212" t="s">
        <v>16</v>
      </c>
    </row>
    <row r="97" spans="1:14" ht="78" customHeight="1">
      <c r="A97" s="204"/>
      <c r="B97" s="153"/>
      <c r="C97" s="153"/>
      <c r="D97" s="68" t="s">
        <v>305</v>
      </c>
      <c r="E97" s="107" t="s">
        <v>306</v>
      </c>
      <c r="F97" s="35">
        <v>248</v>
      </c>
      <c r="G97" s="14">
        <v>33165743</v>
      </c>
      <c r="H97" s="138">
        <f t="shared" si="0"/>
        <v>33.165742999999999</v>
      </c>
      <c r="I97" s="252"/>
      <c r="J97" s="209"/>
      <c r="K97" s="211"/>
      <c r="L97" s="211"/>
      <c r="M97" s="211"/>
      <c r="N97" s="213"/>
    </row>
    <row r="98" spans="1:14" ht="78" customHeight="1">
      <c r="A98" s="205"/>
      <c r="B98" s="154"/>
      <c r="C98" s="154"/>
      <c r="D98" s="69" t="s">
        <v>307</v>
      </c>
      <c r="E98" s="110" t="s">
        <v>308</v>
      </c>
      <c r="F98" s="36">
        <v>398</v>
      </c>
      <c r="G98" s="15">
        <v>75466216</v>
      </c>
      <c r="H98" s="139">
        <f t="shared" si="0"/>
        <v>75.466216000000003</v>
      </c>
      <c r="I98" s="253"/>
      <c r="J98" s="210"/>
      <c r="K98" s="189"/>
      <c r="L98" s="189"/>
      <c r="M98" s="189"/>
      <c r="N98" s="194"/>
    </row>
    <row r="99" spans="1:14" ht="79.5" customHeight="1">
      <c r="A99" s="203">
        <v>10</v>
      </c>
      <c r="B99" s="152" t="s">
        <v>309</v>
      </c>
      <c r="C99" s="152" t="s">
        <v>310</v>
      </c>
      <c r="D99" s="67" t="s">
        <v>311</v>
      </c>
      <c r="E99" s="107" t="s">
        <v>312</v>
      </c>
      <c r="F99" s="34">
        <v>401</v>
      </c>
      <c r="G99" s="13">
        <v>109738181</v>
      </c>
      <c r="H99" s="137">
        <f t="shared" si="0"/>
        <v>109.738181</v>
      </c>
      <c r="I99" s="251" t="s">
        <v>204</v>
      </c>
      <c r="J99" s="208">
        <v>2023</v>
      </c>
      <c r="K99" s="188" t="s">
        <v>16</v>
      </c>
      <c r="L99" s="188" t="s">
        <v>16</v>
      </c>
      <c r="M99" s="188" t="s">
        <v>16</v>
      </c>
      <c r="N99" s="212" t="s">
        <v>16</v>
      </c>
    </row>
    <row r="100" spans="1:14" ht="79.5" customHeight="1">
      <c r="A100" s="205"/>
      <c r="B100" s="154"/>
      <c r="C100" s="154"/>
      <c r="D100" s="69" t="s">
        <v>313</v>
      </c>
      <c r="E100" s="108" t="s">
        <v>314</v>
      </c>
      <c r="F100" s="36">
        <v>413</v>
      </c>
      <c r="G100" s="15">
        <v>80661454</v>
      </c>
      <c r="H100" s="139">
        <f t="shared" si="0"/>
        <v>80.661454000000006</v>
      </c>
      <c r="I100" s="253"/>
      <c r="J100" s="210"/>
      <c r="K100" s="189"/>
      <c r="L100" s="189"/>
      <c r="M100" s="189"/>
      <c r="N100" s="194"/>
    </row>
    <row r="101" spans="1:14" ht="60.75" customHeight="1">
      <c r="A101" s="197">
        <v>11</v>
      </c>
      <c r="B101" s="214" t="s">
        <v>315</v>
      </c>
      <c r="C101" s="217" t="s">
        <v>148</v>
      </c>
      <c r="D101" s="77" t="s">
        <v>316</v>
      </c>
      <c r="E101" s="106" t="s">
        <v>317</v>
      </c>
      <c r="F101" s="31">
        <v>97</v>
      </c>
      <c r="G101" s="21">
        <v>17745002</v>
      </c>
      <c r="H101" s="137">
        <f t="shared" si="0"/>
        <v>17.745001999999999</v>
      </c>
      <c r="I101" s="188" t="s">
        <v>204</v>
      </c>
      <c r="J101" s="208">
        <v>2024</v>
      </c>
      <c r="K101" s="188" t="s">
        <v>16</v>
      </c>
      <c r="L101" s="188" t="s">
        <v>16</v>
      </c>
      <c r="M101" s="188" t="s">
        <v>16</v>
      </c>
      <c r="N101" s="212" t="s">
        <v>16</v>
      </c>
    </row>
    <row r="102" spans="1:14" ht="60.75" customHeight="1">
      <c r="A102" s="198"/>
      <c r="B102" s="215"/>
      <c r="C102" s="218"/>
      <c r="D102" s="78" t="s">
        <v>318</v>
      </c>
      <c r="E102" s="107" t="s">
        <v>319</v>
      </c>
      <c r="F102" s="32">
        <v>189</v>
      </c>
      <c r="G102" s="19">
        <v>37484921</v>
      </c>
      <c r="H102" s="138">
        <f t="shared" si="0"/>
        <v>37.484921</v>
      </c>
      <c r="I102" s="211"/>
      <c r="J102" s="209"/>
      <c r="K102" s="211"/>
      <c r="L102" s="211"/>
      <c r="M102" s="211"/>
      <c r="N102" s="213"/>
    </row>
    <row r="103" spans="1:14" ht="60.75" customHeight="1">
      <c r="A103" s="198"/>
      <c r="B103" s="215"/>
      <c r="C103" s="218"/>
      <c r="D103" s="78" t="s">
        <v>320</v>
      </c>
      <c r="E103" s="107" t="s">
        <v>321</v>
      </c>
      <c r="F103" s="32">
        <v>200</v>
      </c>
      <c r="G103" s="19">
        <v>29612455</v>
      </c>
      <c r="H103" s="138">
        <f t="shared" si="0"/>
        <v>29.612455000000001</v>
      </c>
      <c r="I103" s="211"/>
      <c r="J103" s="209"/>
      <c r="K103" s="211"/>
      <c r="L103" s="211"/>
      <c r="M103" s="211"/>
      <c r="N103" s="213"/>
    </row>
    <row r="104" spans="1:14" ht="60.75" customHeight="1">
      <c r="A104" s="198"/>
      <c r="B104" s="215"/>
      <c r="C104" s="218"/>
      <c r="D104" s="78" t="s">
        <v>322</v>
      </c>
      <c r="E104" s="107" t="s">
        <v>323</v>
      </c>
      <c r="F104" s="32">
        <v>150</v>
      </c>
      <c r="G104" s="19">
        <v>13985886</v>
      </c>
      <c r="H104" s="138">
        <f t="shared" si="0"/>
        <v>13.985886000000001</v>
      </c>
      <c r="I104" s="211"/>
      <c r="J104" s="209"/>
      <c r="K104" s="211"/>
      <c r="L104" s="211"/>
      <c r="M104" s="211"/>
      <c r="N104" s="213"/>
    </row>
    <row r="105" spans="1:14" ht="60.75" customHeight="1">
      <c r="A105" s="198"/>
      <c r="B105" s="215"/>
      <c r="C105" s="141" t="s">
        <v>118</v>
      </c>
      <c r="D105" s="78" t="s">
        <v>324</v>
      </c>
      <c r="E105" s="107" t="s">
        <v>325</v>
      </c>
      <c r="F105" s="32">
        <v>171</v>
      </c>
      <c r="G105" s="19">
        <v>30208922</v>
      </c>
      <c r="H105" s="138">
        <f t="shared" si="0"/>
        <v>30.208922000000001</v>
      </c>
      <c r="I105" s="211"/>
      <c r="J105" s="209"/>
      <c r="K105" s="211"/>
      <c r="L105" s="211"/>
      <c r="M105" s="211"/>
      <c r="N105" s="213"/>
    </row>
    <row r="106" spans="1:14" ht="60.75" customHeight="1">
      <c r="A106" s="198"/>
      <c r="B106" s="215"/>
      <c r="C106" s="141" t="s">
        <v>326</v>
      </c>
      <c r="D106" s="78" t="s">
        <v>327</v>
      </c>
      <c r="E106" s="107" t="s">
        <v>328</v>
      </c>
      <c r="F106" s="32">
        <v>156</v>
      </c>
      <c r="G106" s="19">
        <v>42716552</v>
      </c>
      <c r="H106" s="138">
        <f t="shared" si="0"/>
        <v>42.716552</v>
      </c>
      <c r="I106" s="211"/>
      <c r="J106" s="209"/>
      <c r="K106" s="211"/>
      <c r="L106" s="211"/>
      <c r="M106" s="211"/>
      <c r="N106" s="213"/>
    </row>
    <row r="107" spans="1:14" ht="60.75" customHeight="1">
      <c r="A107" s="199"/>
      <c r="B107" s="216"/>
      <c r="C107" s="64" t="s">
        <v>329</v>
      </c>
      <c r="D107" s="79" t="s">
        <v>330</v>
      </c>
      <c r="E107" s="108" t="s">
        <v>330</v>
      </c>
      <c r="F107" s="33">
        <v>100</v>
      </c>
      <c r="G107" s="20">
        <v>17590843</v>
      </c>
      <c r="H107" s="139">
        <f t="shared" si="0"/>
        <v>17.590843</v>
      </c>
      <c r="I107" s="189"/>
      <c r="J107" s="210"/>
      <c r="K107" s="189"/>
      <c r="L107" s="189"/>
      <c r="M107" s="189"/>
      <c r="N107" s="194"/>
    </row>
    <row r="108" spans="1:14" ht="60.75" customHeight="1">
      <c r="A108" s="197">
        <v>11</v>
      </c>
      <c r="B108" s="214" t="s">
        <v>331</v>
      </c>
      <c r="C108" s="217" t="s">
        <v>332</v>
      </c>
      <c r="D108" s="77" t="s">
        <v>333</v>
      </c>
      <c r="E108" s="111" t="s">
        <v>334</v>
      </c>
      <c r="F108" s="31">
        <v>220</v>
      </c>
      <c r="G108" s="21">
        <v>30607066</v>
      </c>
      <c r="H108" s="137">
        <f t="shared" si="0"/>
        <v>30.607066</v>
      </c>
      <c r="I108" s="188" t="s">
        <v>204</v>
      </c>
      <c r="J108" s="208">
        <v>2024</v>
      </c>
      <c r="K108" s="188" t="s">
        <v>16</v>
      </c>
      <c r="L108" s="188" t="s">
        <v>16</v>
      </c>
      <c r="M108" s="188" t="s">
        <v>16</v>
      </c>
      <c r="N108" s="212" t="s">
        <v>16</v>
      </c>
    </row>
    <row r="109" spans="1:14" ht="60.75" customHeight="1">
      <c r="A109" s="198"/>
      <c r="B109" s="215"/>
      <c r="C109" s="218"/>
      <c r="D109" s="78" t="s">
        <v>335</v>
      </c>
      <c r="E109" s="112" t="s">
        <v>336</v>
      </c>
      <c r="F109" s="32">
        <v>239</v>
      </c>
      <c r="G109" s="19">
        <v>38408611</v>
      </c>
      <c r="H109" s="138">
        <f t="shared" si="0"/>
        <v>38.408611000000001</v>
      </c>
      <c r="I109" s="211"/>
      <c r="J109" s="209"/>
      <c r="K109" s="211"/>
      <c r="L109" s="211"/>
      <c r="M109" s="211"/>
      <c r="N109" s="213"/>
    </row>
    <row r="110" spans="1:14" ht="60.75" customHeight="1">
      <c r="A110" s="198"/>
      <c r="B110" s="215"/>
      <c r="C110" s="218"/>
      <c r="D110" s="78" t="s">
        <v>337</v>
      </c>
      <c r="E110" s="112" t="s">
        <v>338</v>
      </c>
      <c r="F110" s="32">
        <v>219</v>
      </c>
      <c r="G110" s="19">
        <v>21961657</v>
      </c>
      <c r="H110" s="138">
        <f t="shared" si="0"/>
        <v>21.961656999999999</v>
      </c>
      <c r="I110" s="211"/>
      <c r="J110" s="209"/>
      <c r="K110" s="211"/>
      <c r="L110" s="211"/>
      <c r="M110" s="211"/>
      <c r="N110" s="213"/>
    </row>
    <row r="111" spans="1:14" ht="60.75" customHeight="1">
      <c r="A111" s="198"/>
      <c r="B111" s="215"/>
      <c r="C111" s="218" t="s">
        <v>339</v>
      </c>
      <c r="D111" s="78" t="s">
        <v>340</v>
      </c>
      <c r="E111" s="112" t="s">
        <v>341</v>
      </c>
      <c r="F111" s="32">
        <v>233</v>
      </c>
      <c r="G111" s="19">
        <v>39493269</v>
      </c>
      <c r="H111" s="138">
        <f t="shared" si="0"/>
        <v>39.493268999999998</v>
      </c>
      <c r="I111" s="211"/>
      <c r="J111" s="209"/>
      <c r="K111" s="211"/>
      <c r="L111" s="211"/>
      <c r="M111" s="211"/>
      <c r="N111" s="213"/>
    </row>
    <row r="112" spans="1:14" ht="60.75" customHeight="1">
      <c r="A112" s="198"/>
      <c r="B112" s="215"/>
      <c r="C112" s="218"/>
      <c r="D112" s="78" t="s">
        <v>342</v>
      </c>
      <c r="E112" s="112" t="s">
        <v>343</v>
      </c>
      <c r="F112" s="32">
        <v>344</v>
      </c>
      <c r="G112" s="19">
        <v>50273143</v>
      </c>
      <c r="H112" s="138">
        <f t="shared" si="0"/>
        <v>50.273142999999997</v>
      </c>
      <c r="I112" s="211"/>
      <c r="J112" s="209"/>
      <c r="K112" s="211"/>
      <c r="L112" s="211"/>
      <c r="M112" s="211"/>
      <c r="N112" s="213"/>
    </row>
    <row r="113" spans="1:14" ht="60.75" customHeight="1">
      <c r="A113" s="198"/>
      <c r="B113" s="215"/>
      <c r="C113" s="218" t="s">
        <v>344</v>
      </c>
      <c r="D113" s="78" t="s">
        <v>345</v>
      </c>
      <c r="E113" s="112" t="s">
        <v>346</v>
      </c>
      <c r="F113" s="32">
        <v>34</v>
      </c>
      <c r="G113" s="19">
        <v>4569070</v>
      </c>
      <c r="H113" s="138">
        <f t="shared" si="0"/>
        <v>4.56907</v>
      </c>
      <c r="I113" s="211"/>
      <c r="J113" s="209"/>
      <c r="K113" s="211"/>
      <c r="L113" s="211"/>
      <c r="M113" s="211"/>
      <c r="N113" s="213"/>
    </row>
    <row r="114" spans="1:14" ht="60.75" customHeight="1">
      <c r="A114" s="198"/>
      <c r="B114" s="215"/>
      <c r="C114" s="218"/>
      <c r="D114" s="78" t="s">
        <v>347</v>
      </c>
      <c r="E114" s="112" t="s">
        <v>348</v>
      </c>
      <c r="F114" s="32">
        <v>150</v>
      </c>
      <c r="G114" s="19">
        <v>20751432</v>
      </c>
      <c r="H114" s="138">
        <f t="shared" si="0"/>
        <v>20.751432000000001</v>
      </c>
      <c r="I114" s="211"/>
      <c r="J114" s="209"/>
      <c r="K114" s="211"/>
      <c r="L114" s="211"/>
      <c r="M114" s="211"/>
      <c r="N114" s="213"/>
    </row>
    <row r="115" spans="1:14" ht="60.75" customHeight="1">
      <c r="A115" s="198"/>
      <c r="B115" s="215"/>
      <c r="C115" s="218"/>
      <c r="D115" s="78" t="s">
        <v>349</v>
      </c>
      <c r="E115" s="112" t="s">
        <v>350</v>
      </c>
      <c r="F115" s="32">
        <v>230</v>
      </c>
      <c r="G115" s="19">
        <v>52381234</v>
      </c>
      <c r="H115" s="138">
        <f t="shared" si="0"/>
        <v>52.381233999999999</v>
      </c>
      <c r="I115" s="211"/>
      <c r="J115" s="209"/>
      <c r="K115" s="211"/>
      <c r="L115" s="211"/>
      <c r="M115" s="211"/>
      <c r="N115" s="213"/>
    </row>
    <row r="116" spans="1:14" ht="60.75" customHeight="1">
      <c r="A116" s="199"/>
      <c r="B116" s="216"/>
      <c r="C116" s="64" t="s">
        <v>351</v>
      </c>
      <c r="D116" s="79" t="s">
        <v>352</v>
      </c>
      <c r="E116" s="113" t="s">
        <v>353</v>
      </c>
      <c r="F116" s="33">
        <v>148</v>
      </c>
      <c r="G116" s="20">
        <v>18050272</v>
      </c>
      <c r="H116" s="139">
        <f t="shared" ref="H116:H128" si="2">G116/1000000</f>
        <v>18.050272</v>
      </c>
      <c r="I116" s="189"/>
      <c r="J116" s="210"/>
      <c r="K116" s="189"/>
      <c r="L116" s="189"/>
      <c r="M116" s="189"/>
      <c r="N116" s="194"/>
    </row>
    <row r="117" spans="1:14" ht="66" customHeight="1">
      <c r="A117" s="197">
        <v>11</v>
      </c>
      <c r="B117" s="214" t="s">
        <v>354</v>
      </c>
      <c r="C117" s="140" t="s">
        <v>355</v>
      </c>
      <c r="D117" s="77" t="s">
        <v>356</v>
      </c>
      <c r="E117" s="114" t="s">
        <v>357</v>
      </c>
      <c r="F117" s="31">
        <v>538</v>
      </c>
      <c r="G117" s="21">
        <v>76136475</v>
      </c>
      <c r="H117" s="137">
        <f t="shared" si="2"/>
        <v>76.136475000000004</v>
      </c>
      <c r="I117" s="188" t="s">
        <v>204</v>
      </c>
      <c r="J117" s="208">
        <v>2024</v>
      </c>
      <c r="K117" s="188" t="s">
        <v>16</v>
      </c>
      <c r="L117" s="188" t="s">
        <v>16</v>
      </c>
      <c r="M117" s="188" t="s">
        <v>16</v>
      </c>
      <c r="N117" s="212" t="s">
        <v>16</v>
      </c>
    </row>
    <row r="118" spans="1:14" ht="66" customHeight="1">
      <c r="A118" s="198"/>
      <c r="B118" s="215"/>
      <c r="C118" s="141" t="s">
        <v>358</v>
      </c>
      <c r="D118" s="78" t="s">
        <v>359</v>
      </c>
      <c r="E118" s="112" t="s">
        <v>360</v>
      </c>
      <c r="F118" s="32">
        <v>235</v>
      </c>
      <c r="G118" s="19">
        <v>31134691</v>
      </c>
      <c r="H118" s="138">
        <f t="shared" si="2"/>
        <v>31.134691</v>
      </c>
      <c r="I118" s="211"/>
      <c r="J118" s="209"/>
      <c r="K118" s="211"/>
      <c r="L118" s="211"/>
      <c r="M118" s="211"/>
      <c r="N118" s="213"/>
    </row>
    <row r="119" spans="1:14" ht="66" customHeight="1">
      <c r="A119" s="199"/>
      <c r="B119" s="216"/>
      <c r="C119" s="64" t="s">
        <v>361</v>
      </c>
      <c r="D119" s="79" t="s">
        <v>362</v>
      </c>
      <c r="E119" s="115" t="s">
        <v>363</v>
      </c>
      <c r="F119" s="33">
        <v>179</v>
      </c>
      <c r="G119" s="20">
        <v>21261242</v>
      </c>
      <c r="H119" s="139">
        <f t="shared" si="2"/>
        <v>21.261241999999999</v>
      </c>
      <c r="I119" s="189"/>
      <c r="J119" s="210"/>
      <c r="K119" s="189"/>
      <c r="L119" s="189"/>
      <c r="M119" s="189"/>
      <c r="N119" s="194"/>
    </row>
    <row r="120" spans="1:14" ht="34.35" customHeight="1">
      <c r="A120" s="197">
        <v>11</v>
      </c>
      <c r="B120" s="214" t="s">
        <v>364</v>
      </c>
      <c r="C120" s="214" t="s">
        <v>365</v>
      </c>
      <c r="D120" s="77" t="s">
        <v>366</v>
      </c>
      <c r="E120" s="116" t="s">
        <v>367</v>
      </c>
      <c r="F120" s="31">
        <v>72</v>
      </c>
      <c r="G120" s="21">
        <v>9439512</v>
      </c>
      <c r="H120" s="137">
        <f t="shared" si="2"/>
        <v>9.4395120000000006</v>
      </c>
      <c r="I120" s="188" t="s">
        <v>204</v>
      </c>
      <c r="J120" s="208">
        <v>2024</v>
      </c>
      <c r="K120" s="188" t="s">
        <v>16</v>
      </c>
      <c r="L120" s="188" t="s">
        <v>16</v>
      </c>
      <c r="M120" s="188" t="s">
        <v>16</v>
      </c>
      <c r="N120" s="212" t="s">
        <v>16</v>
      </c>
    </row>
    <row r="121" spans="1:14" ht="34.35" customHeight="1">
      <c r="A121" s="198"/>
      <c r="B121" s="215"/>
      <c r="C121" s="215"/>
      <c r="D121" s="78" t="s">
        <v>368</v>
      </c>
      <c r="E121" s="112" t="s">
        <v>369</v>
      </c>
      <c r="F121" s="32">
        <v>111</v>
      </c>
      <c r="G121" s="19">
        <v>20605383</v>
      </c>
      <c r="H121" s="138">
        <f t="shared" si="2"/>
        <v>20.605383</v>
      </c>
      <c r="I121" s="211"/>
      <c r="J121" s="209"/>
      <c r="K121" s="211"/>
      <c r="L121" s="211"/>
      <c r="M121" s="211"/>
      <c r="N121" s="213"/>
    </row>
    <row r="122" spans="1:14" ht="34.35" customHeight="1">
      <c r="A122" s="198"/>
      <c r="B122" s="215"/>
      <c r="C122" s="215"/>
      <c r="D122" s="78" t="s">
        <v>370</v>
      </c>
      <c r="E122" s="112" t="s">
        <v>371</v>
      </c>
      <c r="F122" s="32">
        <v>168</v>
      </c>
      <c r="G122" s="19">
        <v>21422016</v>
      </c>
      <c r="H122" s="138">
        <f t="shared" si="2"/>
        <v>21.422015999999999</v>
      </c>
      <c r="I122" s="211"/>
      <c r="J122" s="209"/>
      <c r="K122" s="211"/>
      <c r="L122" s="211"/>
      <c r="M122" s="211"/>
      <c r="N122" s="213"/>
    </row>
    <row r="123" spans="1:14" ht="34.35" customHeight="1">
      <c r="A123" s="198"/>
      <c r="B123" s="215"/>
      <c r="C123" s="215"/>
      <c r="D123" s="78" t="s">
        <v>372</v>
      </c>
      <c r="E123" s="112" t="s">
        <v>373</v>
      </c>
      <c r="F123" s="32">
        <v>65</v>
      </c>
      <c r="G123" s="19">
        <v>11491122</v>
      </c>
      <c r="H123" s="138">
        <f t="shared" si="2"/>
        <v>11.491122000000001</v>
      </c>
      <c r="I123" s="211"/>
      <c r="J123" s="209"/>
      <c r="K123" s="211"/>
      <c r="L123" s="211"/>
      <c r="M123" s="211"/>
      <c r="N123" s="213"/>
    </row>
    <row r="124" spans="1:14" ht="34.35" customHeight="1">
      <c r="A124" s="198"/>
      <c r="B124" s="215"/>
      <c r="C124" s="215"/>
      <c r="D124" s="78" t="s">
        <v>374</v>
      </c>
      <c r="E124" s="112" t="s">
        <v>375</v>
      </c>
      <c r="F124" s="32">
        <v>131</v>
      </c>
      <c r="G124" s="19">
        <v>34227395</v>
      </c>
      <c r="H124" s="138">
        <f t="shared" si="2"/>
        <v>34.227395000000001</v>
      </c>
      <c r="I124" s="211"/>
      <c r="J124" s="209"/>
      <c r="K124" s="211"/>
      <c r="L124" s="211"/>
      <c r="M124" s="211"/>
      <c r="N124" s="213"/>
    </row>
    <row r="125" spans="1:14" ht="34.35" customHeight="1">
      <c r="A125" s="198"/>
      <c r="B125" s="215"/>
      <c r="C125" s="215"/>
      <c r="D125" s="78" t="s">
        <v>376</v>
      </c>
      <c r="E125" s="112" t="s">
        <v>377</v>
      </c>
      <c r="F125" s="32">
        <v>75</v>
      </c>
      <c r="G125" s="19">
        <v>15005602</v>
      </c>
      <c r="H125" s="138">
        <f t="shared" si="2"/>
        <v>15.005602</v>
      </c>
      <c r="I125" s="211"/>
      <c r="J125" s="209"/>
      <c r="K125" s="211"/>
      <c r="L125" s="211"/>
      <c r="M125" s="211"/>
      <c r="N125" s="213"/>
    </row>
    <row r="126" spans="1:14" ht="34.35" customHeight="1">
      <c r="A126" s="198"/>
      <c r="B126" s="215"/>
      <c r="C126" s="215"/>
      <c r="D126" s="78" t="s">
        <v>378</v>
      </c>
      <c r="E126" s="112" t="s">
        <v>379</v>
      </c>
      <c r="F126" s="32">
        <v>208</v>
      </c>
      <c r="G126" s="19">
        <v>32000094</v>
      </c>
      <c r="H126" s="138">
        <f t="shared" si="2"/>
        <v>32.000093999999997</v>
      </c>
      <c r="I126" s="211"/>
      <c r="J126" s="209"/>
      <c r="K126" s="211"/>
      <c r="L126" s="211"/>
      <c r="M126" s="211"/>
      <c r="N126" s="213"/>
    </row>
    <row r="127" spans="1:14" ht="34.35" customHeight="1">
      <c r="A127" s="199"/>
      <c r="B127" s="216"/>
      <c r="C127" s="216"/>
      <c r="D127" s="79" t="s">
        <v>380</v>
      </c>
      <c r="E127" s="113" t="s">
        <v>381</v>
      </c>
      <c r="F127" s="33">
        <v>20</v>
      </c>
      <c r="G127" s="20">
        <v>3478962</v>
      </c>
      <c r="H127" s="139">
        <f t="shared" si="2"/>
        <v>3.4789620000000001</v>
      </c>
      <c r="I127" s="189"/>
      <c r="J127" s="210"/>
      <c r="K127" s="189"/>
      <c r="L127" s="189"/>
      <c r="M127" s="189"/>
      <c r="N127" s="194"/>
    </row>
    <row r="128" spans="1:14" ht="177" customHeight="1">
      <c r="A128" s="63">
        <v>11</v>
      </c>
      <c r="B128" s="60" t="s">
        <v>143</v>
      </c>
      <c r="C128" s="22" t="s">
        <v>143</v>
      </c>
      <c r="D128" s="80" t="s">
        <v>382</v>
      </c>
      <c r="E128" s="117" t="s">
        <v>383</v>
      </c>
      <c r="F128" s="29">
        <v>1272</v>
      </c>
      <c r="G128" s="37">
        <v>222809694</v>
      </c>
      <c r="H128" s="17">
        <f t="shared" si="2"/>
        <v>222.80969400000001</v>
      </c>
      <c r="I128" s="60" t="s">
        <v>204</v>
      </c>
      <c r="J128" s="22">
        <v>2024</v>
      </c>
      <c r="K128" s="129" t="s">
        <v>16</v>
      </c>
      <c r="L128" s="129" t="s">
        <v>16</v>
      </c>
      <c r="M128" s="129" t="s">
        <v>16</v>
      </c>
      <c r="N128" s="130" t="s">
        <v>16</v>
      </c>
    </row>
    <row r="129" spans="1:14" ht="135" customHeight="1">
      <c r="A129" s="63">
        <v>12</v>
      </c>
      <c r="B129" s="60" t="s">
        <v>361</v>
      </c>
      <c r="C129" s="65" t="s">
        <v>361</v>
      </c>
      <c r="D129" s="81" t="s">
        <v>384</v>
      </c>
      <c r="E129" s="118" t="s">
        <v>385</v>
      </c>
      <c r="F129" s="29">
        <v>877</v>
      </c>
      <c r="G129" s="37">
        <v>159576087.41999999</v>
      </c>
      <c r="H129" s="17">
        <v>159.576087</v>
      </c>
      <c r="I129" s="60" t="s">
        <v>204</v>
      </c>
      <c r="J129" s="60">
        <v>2024</v>
      </c>
      <c r="K129" s="129" t="s">
        <v>16</v>
      </c>
      <c r="L129" s="129" t="s">
        <v>16</v>
      </c>
      <c r="M129" s="129" t="s">
        <v>16</v>
      </c>
      <c r="N129" s="130" t="s">
        <v>16</v>
      </c>
    </row>
    <row r="130" spans="1:14" ht="71.25" customHeight="1">
      <c r="A130" s="195">
        <v>12</v>
      </c>
      <c r="B130" s="188" t="s">
        <v>386</v>
      </c>
      <c r="C130" s="142" t="s">
        <v>387</v>
      </c>
      <c r="D130" s="82" t="s">
        <v>388</v>
      </c>
      <c r="E130" s="106" t="s">
        <v>389</v>
      </c>
      <c r="F130" s="56">
        <v>221</v>
      </c>
      <c r="G130" s="21">
        <v>26288304.379999999</v>
      </c>
      <c r="H130" s="137">
        <v>26.288304</v>
      </c>
      <c r="I130" s="188" t="s">
        <v>204</v>
      </c>
      <c r="J130" s="188">
        <v>2024</v>
      </c>
      <c r="K130" s="192" t="s">
        <v>16</v>
      </c>
      <c r="L130" s="192" t="s">
        <v>16</v>
      </c>
      <c r="M130" s="192" t="s">
        <v>16</v>
      </c>
      <c r="N130" s="193" t="s">
        <v>16</v>
      </c>
    </row>
    <row r="131" spans="1:14" ht="71.25" customHeight="1">
      <c r="A131" s="196"/>
      <c r="B131" s="189"/>
      <c r="C131" s="143" t="s">
        <v>390</v>
      </c>
      <c r="D131" s="83" t="s">
        <v>391</v>
      </c>
      <c r="E131" s="99" t="s">
        <v>392</v>
      </c>
      <c r="F131" s="57">
        <v>463</v>
      </c>
      <c r="G131" s="20">
        <v>74754756.689999998</v>
      </c>
      <c r="H131" s="139">
        <v>74.754756999999998</v>
      </c>
      <c r="I131" s="189"/>
      <c r="J131" s="189"/>
      <c r="K131" s="189"/>
      <c r="L131" s="189"/>
      <c r="M131" s="189"/>
      <c r="N131" s="194"/>
    </row>
    <row r="132" spans="1:14" ht="134.25" customHeight="1">
      <c r="A132" s="63">
        <v>12</v>
      </c>
      <c r="B132" s="60" t="s">
        <v>393</v>
      </c>
      <c r="C132" s="65" t="s">
        <v>393</v>
      </c>
      <c r="D132" s="81" t="s">
        <v>394</v>
      </c>
      <c r="E132" s="119" t="s">
        <v>395</v>
      </c>
      <c r="F132" s="29">
        <v>984</v>
      </c>
      <c r="G132" s="37">
        <v>150388362.80000001</v>
      </c>
      <c r="H132" s="17">
        <v>150.388363</v>
      </c>
      <c r="I132" s="60" t="s">
        <v>204</v>
      </c>
      <c r="J132" s="60">
        <v>2024</v>
      </c>
      <c r="K132" s="129" t="s">
        <v>16</v>
      </c>
      <c r="L132" s="129" t="s">
        <v>16</v>
      </c>
      <c r="M132" s="129" t="s">
        <v>16</v>
      </c>
      <c r="N132" s="130" t="s">
        <v>16</v>
      </c>
    </row>
    <row r="133" spans="1:14" ht="71.25" customHeight="1">
      <c r="A133" s="195">
        <v>12</v>
      </c>
      <c r="B133" s="188" t="s">
        <v>396</v>
      </c>
      <c r="C133" s="190" t="s">
        <v>396</v>
      </c>
      <c r="D133" s="82" t="s">
        <v>397</v>
      </c>
      <c r="E133" s="121" t="s">
        <v>398</v>
      </c>
      <c r="F133" s="56">
        <v>84</v>
      </c>
      <c r="G133" s="21">
        <v>20159469.210000001</v>
      </c>
      <c r="H133" s="137">
        <v>20.159469000000001</v>
      </c>
      <c r="I133" s="188" t="s">
        <v>204</v>
      </c>
      <c r="J133" s="188">
        <v>2024</v>
      </c>
      <c r="K133" s="192" t="s">
        <v>16</v>
      </c>
      <c r="L133" s="192" t="s">
        <v>16</v>
      </c>
      <c r="M133" s="192" t="s">
        <v>16</v>
      </c>
      <c r="N133" s="193" t="s">
        <v>16</v>
      </c>
    </row>
    <row r="134" spans="1:14" ht="71.25" customHeight="1">
      <c r="A134" s="196"/>
      <c r="B134" s="189"/>
      <c r="C134" s="191"/>
      <c r="D134" s="83" t="s">
        <v>399</v>
      </c>
      <c r="E134" s="120" t="s">
        <v>400</v>
      </c>
      <c r="F134" s="57">
        <v>490</v>
      </c>
      <c r="G134" s="20">
        <v>80474732.719999999</v>
      </c>
      <c r="H134" s="139">
        <v>80.474733000000001</v>
      </c>
      <c r="I134" s="189"/>
      <c r="J134" s="189"/>
      <c r="K134" s="189"/>
      <c r="L134" s="189"/>
      <c r="M134" s="189"/>
      <c r="N134" s="194"/>
    </row>
    <row r="135" spans="1:14" ht="11.25" customHeight="1">
      <c r="A135" s="24"/>
      <c r="B135" s="24"/>
      <c r="C135" s="27"/>
      <c r="D135" s="27"/>
      <c r="E135" s="27"/>
      <c r="F135" s="28"/>
      <c r="G135" s="26"/>
      <c r="H135" s="25"/>
      <c r="I135" s="24"/>
      <c r="J135" s="24"/>
      <c r="K135" s="24"/>
      <c r="L135" s="24"/>
      <c r="M135" s="24"/>
      <c r="N135" s="24"/>
    </row>
    <row r="136" spans="1:14">
      <c r="A136" s="23" t="s">
        <v>401</v>
      </c>
      <c r="K136" s="3"/>
      <c r="L136" s="3"/>
      <c r="M136" s="3"/>
      <c r="N136" s="3"/>
    </row>
    <row r="137" spans="1:14" ht="10.5" customHeight="1">
      <c r="A137" s="23"/>
      <c r="K137" s="3"/>
      <c r="L137" s="3"/>
      <c r="M137" s="3"/>
      <c r="N137" s="3"/>
    </row>
    <row r="138" spans="1:14" ht="16.5" customHeight="1">
      <c r="A138" s="38" t="s">
        <v>402</v>
      </c>
      <c r="K138" s="3"/>
      <c r="L138" s="3"/>
      <c r="M138" s="3"/>
      <c r="N138" s="3"/>
    </row>
    <row r="139" spans="1:14" ht="15.75" customHeight="1">
      <c r="A139" s="39" t="s">
        <v>403</v>
      </c>
      <c r="K139" s="3"/>
      <c r="L139" s="3"/>
      <c r="M139" s="3"/>
      <c r="N139" s="3"/>
    </row>
    <row r="140" spans="1:14" ht="15.75" customHeight="1">
      <c r="A140" s="184" t="s">
        <v>404</v>
      </c>
      <c r="B140" s="185"/>
      <c r="C140" s="185"/>
      <c r="D140" s="185"/>
      <c r="E140" s="185"/>
      <c r="F140" s="185"/>
      <c r="G140" s="185"/>
      <c r="H140" s="185"/>
      <c r="I140" s="185"/>
      <c r="J140" s="185"/>
      <c r="K140" s="185"/>
      <c r="L140" s="185"/>
      <c r="M140" s="185"/>
      <c r="N140" s="185"/>
    </row>
    <row r="141" spans="1:14" ht="15.75" customHeight="1">
      <c r="A141" s="39" t="s">
        <v>405</v>
      </c>
      <c r="K141" s="3"/>
      <c r="L141" s="3"/>
      <c r="M141" s="3"/>
      <c r="N141" s="3"/>
    </row>
    <row r="142" spans="1:14" s="23" customFormat="1" ht="15.75" customHeight="1">
      <c r="A142" s="186" t="s">
        <v>406</v>
      </c>
      <c r="B142" s="187"/>
      <c r="C142" s="187"/>
      <c r="D142" s="187"/>
      <c r="E142" s="187"/>
      <c r="F142" s="187"/>
      <c r="G142" s="187"/>
      <c r="H142" s="187"/>
      <c r="I142" s="187"/>
      <c r="J142" s="187"/>
      <c r="K142" s="187"/>
      <c r="L142" s="187"/>
      <c r="M142" s="187"/>
      <c r="N142" s="187"/>
    </row>
    <row r="161" spans="6:6">
      <c r="F161" s="145">
        <f>35159/62000</f>
        <v>0.56708064516129031</v>
      </c>
    </row>
  </sheetData>
  <mergeCells count="221">
    <mergeCell ref="A65:A68"/>
    <mergeCell ref="B65:B68"/>
    <mergeCell ref="C65:C67"/>
    <mergeCell ref="I65:I68"/>
    <mergeCell ref="J65:J68"/>
    <mergeCell ref="K65:K68"/>
    <mergeCell ref="L65:L68"/>
    <mergeCell ref="M65:M68"/>
    <mergeCell ref="N65:N68"/>
    <mergeCell ref="K91:K95"/>
    <mergeCell ref="K96:K98"/>
    <mergeCell ref="K99:K100"/>
    <mergeCell ref="M91:M95"/>
    <mergeCell ref="M96:M98"/>
    <mergeCell ref="M99:M100"/>
    <mergeCell ref="N91:N95"/>
    <mergeCell ref="N96:N98"/>
    <mergeCell ref="N99:N100"/>
    <mergeCell ref="L91:L95"/>
    <mergeCell ref="L96:L98"/>
    <mergeCell ref="L99:L100"/>
    <mergeCell ref="I91:I95"/>
    <mergeCell ref="I96:I98"/>
    <mergeCell ref="I99:I100"/>
    <mergeCell ref="J91:J95"/>
    <mergeCell ref="J96:J98"/>
    <mergeCell ref="J99:J100"/>
    <mergeCell ref="C96:C98"/>
    <mergeCell ref="C99:C100"/>
    <mergeCell ref="C91:C92"/>
    <mergeCell ref="C26:C34"/>
    <mergeCell ref="B4:B13"/>
    <mergeCell ref="B26:B34"/>
    <mergeCell ref="B84:B90"/>
    <mergeCell ref="C69:C76"/>
    <mergeCell ref="C77:C83"/>
    <mergeCell ref="C85:C90"/>
    <mergeCell ref="B21:B25"/>
    <mergeCell ref="C37:C42"/>
    <mergeCell ref="C44:C45"/>
    <mergeCell ref="B52:B54"/>
    <mergeCell ref="C52:C53"/>
    <mergeCell ref="B55:B56"/>
    <mergeCell ref="B14:B18"/>
    <mergeCell ref="I14:I18"/>
    <mergeCell ref="I21:I25"/>
    <mergeCell ref="C4:C13"/>
    <mergeCell ref="C14:C18"/>
    <mergeCell ref="C19:C20"/>
    <mergeCell ref="C21:C25"/>
    <mergeCell ref="B19:B20"/>
    <mergeCell ref="G19:G20"/>
    <mergeCell ref="I19:I20"/>
    <mergeCell ref="H4:H13"/>
    <mergeCell ref="H14:H18"/>
    <mergeCell ref="H19:H20"/>
    <mergeCell ref="H21:H25"/>
    <mergeCell ref="K4:K13"/>
    <mergeCell ref="M4:M13"/>
    <mergeCell ref="N4:N13"/>
    <mergeCell ref="G4:G13"/>
    <mergeCell ref="J4:J13"/>
    <mergeCell ref="I4:I13"/>
    <mergeCell ref="K35:K51"/>
    <mergeCell ref="M35:M51"/>
    <mergeCell ref="N35:N51"/>
    <mergeCell ref="N26:N34"/>
    <mergeCell ref="K14:K18"/>
    <mergeCell ref="M14:M18"/>
    <mergeCell ref="N14:N18"/>
    <mergeCell ref="K21:K25"/>
    <mergeCell ref="M21:M25"/>
    <mergeCell ref="N21:N25"/>
    <mergeCell ref="J21:J25"/>
    <mergeCell ref="J14:J18"/>
    <mergeCell ref="G21:G25"/>
    <mergeCell ref="G14:G18"/>
    <mergeCell ref="M26:M34"/>
    <mergeCell ref="J26:J34"/>
    <mergeCell ref="H26:H34"/>
    <mergeCell ref="H35:H51"/>
    <mergeCell ref="N52:N54"/>
    <mergeCell ref="K60:K62"/>
    <mergeCell ref="M60:M62"/>
    <mergeCell ref="N60:N62"/>
    <mergeCell ref="I84:I90"/>
    <mergeCell ref="I35:I51"/>
    <mergeCell ref="J35:J51"/>
    <mergeCell ref="J69:J83"/>
    <mergeCell ref="K58:K59"/>
    <mergeCell ref="L58:L59"/>
    <mergeCell ref="M58:M59"/>
    <mergeCell ref="N58:N59"/>
    <mergeCell ref="L69:L83"/>
    <mergeCell ref="J60:J62"/>
    <mergeCell ref="J84:J90"/>
    <mergeCell ref="K69:K83"/>
    <mergeCell ref="M69:M83"/>
    <mergeCell ref="N69:N83"/>
    <mergeCell ref="K84:K90"/>
    <mergeCell ref="M84:M90"/>
    <mergeCell ref="N84:N90"/>
    <mergeCell ref="N55:N56"/>
    <mergeCell ref="M55:M56"/>
    <mergeCell ref="K55:K56"/>
    <mergeCell ref="H55:H56"/>
    <mergeCell ref="I60:I62"/>
    <mergeCell ref="I58:I59"/>
    <mergeCell ref="J58:J59"/>
    <mergeCell ref="G58:G59"/>
    <mergeCell ref="H58:H59"/>
    <mergeCell ref="K52:K54"/>
    <mergeCell ref="L84:L90"/>
    <mergeCell ref="M52:M54"/>
    <mergeCell ref="J55:J56"/>
    <mergeCell ref="B96:B98"/>
    <mergeCell ref="B99:B100"/>
    <mergeCell ref="C48:C50"/>
    <mergeCell ref="B69:B83"/>
    <mergeCell ref="C60:C62"/>
    <mergeCell ref="B35:B51"/>
    <mergeCell ref="B60:B62"/>
    <mergeCell ref="C93:C94"/>
    <mergeCell ref="B91:B95"/>
    <mergeCell ref="B58:B59"/>
    <mergeCell ref="C58:C59"/>
    <mergeCell ref="J108:J116"/>
    <mergeCell ref="K108:K116"/>
    <mergeCell ref="M108:M116"/>
    <mergeCell ref="N108:N116"/>
    <mergeCell ref="B101:B107"/>
    <mergeCell ref="J101:J107"/>
    <mergeCell ref="K101:K107"/>
    <mergeCell ref="M101:M107"/>
    <mergeCell ref="N101:N107"/>
    <mergeCell ref="C101:C104"/>
    <mergeCell ref="I101:I107"/>
    <mergeCell ref="C108:C110"/>
    <mergeCell ref="I108:I116"/>
    <mergeCell ref="C111:C112"/>
    <mergeCell ref="C113:C115"/>
    <mergeCell ref="B108:B116"/>
    <mergeCell ref="L101:L107"/>
    <mergeCell ref="L108:L116"/>
    <mergeCell ref="J120:J127"/>
    <mergeCell ref="K120:K127"/>
    <mergeCell ref="M120:M127"/>
    <mergeCell ref="N120:N127"/>
    <mergeCell ref="B117:B119"/>
    <mergeCell ref="J117:J119"/>
    <mergeCell ref="K117:K119"/>
    <mergeCell ref="M117:M119"/>
    <mergeCell ref="N117:N119"/>
    <mergeCell ref="I117:I119"/>
    <mergeCell ref="I120:I127"/>
    <mergeCell ref="B120:B127"/>
    <mergeCell ref="C120:C127"/>
    <mergeCell ref="L117:L119"/>
    <mergeCell ref="L120:L127"/>
    <mergeCell ref="A4:A13"/>
    <mergeCell ref="A14:A18"/>
    <mergeCell ref="A19:A20"/>
    <mergeCell ref="A21:A25"/>
    <mergeCell ref="A26:A34"/>
    <mergeCell ref="A35:A51"/>
    <mergeCell ref="A60:A62"/>
    <mergeCell ref="A52:A54"/>
    <mergeCell ref="A55:A56"/>
    <mergeCell ref="A58:A59"/>
    <mergeCell ref="A117:A119"/>
    <mergeCell ref="A120:A127"/>
    <mergeCell ref="A69:A83"/>
    <mergeCell ref="A84:A90"/>
    <mergeCell ref="A91:A95"/>
    <mergeCell ref="A96:A98"/>
    <mergeCell ref="A99:A100"/>
    <mergeCell ref="A101:A107"/>
    <mergeCell ref="A108:A116"/>
    <mergeCell ref="A140:N140"/>
    <mergeCell ref="A142:N142"/>
    <mergeCell ref="B130:B131"/>
    <mergeCell ref="B133:B134"/>
    <mergeCell ref="C133:C134"/>
    <mergeCell ref="I130:I131"/>
    <mergeCell ref="I133:I134"/>
    <mergeCell ref="J130:J131"/>
    <mergeCell ref="J133:J134"/>
    <mergeCell ref="K130:K131"/>
    <mergeCell ref="K133:K134"/>
    <mergeCell ref="M130:M131"/>
    <mergeCell ref="M133:M134"/>
    <mergeCell ref="N130:N131"/>
    <mergeCell ref="N133:N134"/>
    <mergeCell ref="A130:A131"/>
    <mergeCell ref="A133:A134"/>
    <mergeCell ref="L130:L131"/>
    <mergeCell ref="L133:L134"/>
    <mergeCell ref="I26:I34"/>
    <mergeCell ref="G26:G34"/>
    <mergeCell ref="I69:I83"/>
    <mergeCell ref="K19:K20"/>
    <mergeCell ref="M19:M20"/>
    <mergeCell ref="N19:N20"/>
    <mergeCell ref="J19:J20"/>
    <mergeCell ref="K26:K34"/>
    <mergeCell ref="L4:L13"/>
    <mergeCell ref="L14:L18"/>
    <mergeCell ref="L19:L20"/>
    <mergeCell ref="L21:L25"/>
    <mergeCell ref="L26:L34"/>
    <mergeCell ref="L35:L51"/>
    <mergeCell ref="L52:L54"/>
    <mergeCell ref="L55:L56"/>
    <mergeCell ref="L60:L62"/>
    <mergeCell ref="G35:G51"/>
    <mergeCell ref="I52:I54"/>
    <mergeCell ref="J52:J54"/>
    <mergeCell ref="I55:I56"/>
    <mergeCell ref="G52:G54"/>
    <mergeCell ref="H52:H54"/>
    <mergeCell ref="G55:G56"/>
  </mergeCells>
  <phoneticPr fontId="19" type="noConversion"/>
  <conditionalFormatting sqref="D8">
    <cfRule type="duplicateValues" dxfId="4" priority="8"/>
  </conditionalFormatting>
  <conditionalFormatting sqref="D9:D13 D19:D20 D4:D7 D2">
    <cfRule type="duplicateValues" dxfId="3" priority="9"/>
  </conditionalFormatting>
  <conditionalFormatting sqref="D60:D63">
    <cfRule type="duplicateValues" dxfId="2" priority="19"/>
  </conditionalFormatting>
  <conditionalFormatting sqref="D52:D54">
    <cfRule type="duplicateValues" dxfId="1" priority="2"/>
  </conditionalFormatting>
  <conditionalFormatting sqref="E2">
    <cfRule type="duplicateValues" dxfId="0" priority="1"/>
  </conditionalFormatting>
  <pageMargins left="0.25" right="0.25" top="0.75" bottom="0.5" header="0.3" footer="0.3"/>
  <pageSetup paperSize="3" scale="46" fitToHeight="0" orientation="landscape" r:id="rId1"/>
  <headerFooter>
    <oddHeader>&amp;C&amp;"-,Bold"NYCHA PACT Projects</oddHeader>
    <oddFooter>&amp;LUpdated March 2022
For more information, please visit on.nyc.gov/nycha-pact or contact PACT@nycha.nyc.gov&amp;RPage &amp;P of 8</oddFooter>
  </headerFooter>
  <rowBreaks count="2" manualBreakCount="2">
    <brk id="34" max="16383" man="1"/>
    <brk id="68"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7C3CA-F995-43E4-8AFE-FC08473383A6}">
  <dimension ref="A1:D17"/>
  <sheetViews>
    <sheetView workbookViewId="0">
      <selection activeCell="H11" sqref="H11"/>
    </sheetView>
  </sheetViews>
  <sheetFormatPr defaultRowHeight="14.45"/>
  <cols>
    <col min="1" max="3" width="18.5703125" customWidth="1"/>
    <col min="4" max="4" width="25.140625" customWidth="1"/>
  </cols>
  <sheetData>
    <row r="1" spans="1:4" ht="19.149999999999999" customHeight="1" thickBot="1">
      <c r="A1" s="257" t="s">
        <v>407</v>
      </c>
      <c r="B1" s="258"/>
      <c r="C1" s="258"/>
      <c r="D1" s="259"/>
    </row>
    <row r="2" spans="1:4" ht="15" thickBot="1">
      <c r="A2" s="269" t="s">
        <v>408</v>
      </c>
      <c r="B2" s="270"/>
      <c r="C2" s="269" t="s">
        <v>409</v>
      </c>
      <c r="D2" s="270"/>
    </row>
    <row r="3" spans="1:4" ht="28.9">
      <c r="A3" s="274" t="s">
        <v>14</v>
      </c>
      <c r="B3" s="54" t="s">
        <v>410</v>
      </c>
      <c r="C3" s="55">
        <v>3205</v>
      </c>
      <c r="D3" s="276">
        <f>SUM(C3:C4)</f>
        <v>14742</v>
      </c>
    </row>
    <row r="4" spans="1:4" ht="29.45" thickBot="1">
      <c r="A4" s="275"/>
      <c r="B4" s="42" t="s">
        <v>411</v>
      </c>
      <c r="C4" s="43">
        <v>11537</v>
      </c>
      <c r="D4" s="277"/>
    </row>
    <row r="5" spans="1:4" ht="43.9" thickBot="1">
      <c r="A5" s="40" t="s">
        <v>412</v>
      </c>
      <c r="B5" s="41"/>
      <c r="C5" s="44"/>
      <c r="D5" s="46">
        <f>6455+1250</f>
        <v>7705</v>
      </c>
    </row>
    <row r="6" spans="1:4" ht="29.45" thickBot="1">
      <c r="A6" s="40" t="s">
        <v>413</v>
      </c>
      <c r="B6" s="41"/>
      <c r="C6" s="44"/>
      <c r="D6" s="46">
        <v>3647</v>
      </c>
    </row>
    <row r="7" spans="1:4" ht="29.45" thickBot="1">
      <c r="A7" s="40" t="s">
        <v>414</v>
      </c>
      <c r="B7" s="41"/>
      <c r="C7" s="44"/>
      <c r="D7" s="46">
        <v>9073</v>
      </c>
    </row>
    <row r="8" spans="1:4" ht="15" thickBot="1">
      <c r="A8" s="271" t="s">
        <v>415</v>
      </c>
      <c r="B8" s="272"/>
      <c r="C8" s="273"/>
      <c r="D8" s="45">
        <f>SUM(D3:D7)</f>
        <v>35167</v>
      </c>
    </row>
    <row r="10" spans="1:4" ht="15" thickBot="1"/>
    <row r="11" spans="1:4" ht="21" customHeight="1" thickBot="1">
      <c r="A11" s="260" t="s">
        <v>416</v>
      </c>
      <c r="B11" s="261"/>
      <c r="C11" s="261"/>
      <c r="D11" s="262"/>
    </row>
    <row r="12" spans="1:4" ht="15" thickBot="1">
      <c r="A12" s="263" t="s">
        <v>408</v>
      </c>
      <c r="B12" s="264"/>
      <c r="C12" s="263" t="s">
        <v>409</v>
      </c>
      <c r="D12" s="264"/>
    </row>
    <row r="13" spans="1:4" ht="28.9">
      <c r="A13" s="265" t="s">
        <v>14</v>
      </c>
      <c r="B13" s="53" t="s">
        <v>410</v>
      </c>
      <c r="C13" s="52">
        <v>5830</v>
      </c>
      <c r="D13" s="267">
        <f>SUM(C13:C14)</f>
        <v>15992</v>
      </c>
    </row>
    <row r="14" spans="1:4" ht="29.45" thickBot="1">
      <c r="A14" s="266"/>
      <c r="B14" s="144" t="s">
        <v>411</v>
      </c>
      <c r="C14" s="48">
        <v>10162</v>
      </c>
      <c r="D14" s="268"/>
    </row>
    <row r="15" spans="1:4" ht="43.9" thickBot="1">
      <c r="A15" s="144" t="s">
        <v>417</v>
      </c>
      <c r="B15" s="47"/>
      <c r="C15" s="49"/>
      <c r="D15" s="50">
        <f>6455+3647</f>
        <v>10102</v>
      </c>
    </row>
    <row r="16" spans="1:4" ht="29.45" thickBot="1">
      <c r="A16" s="144" t="s">
        <v>418</v>
      </c>
      <c r="B16" s="47"/>
      <c r="C16" s="49"/>
      <c r="D16" s="50">
        <v>9073</v>
      </c>
    </row>
    <row r="17" spans="1:4" ht="15" thickBot="1">
      <c r="A17" s="254" t="s">
        <v>415</v>
      </c>
      <c r="B17" s="255"/>
      <c r="C17" s="256"/>
      <c r="D17" s="51">
        <f>SUM(D13:D16)</f>
        <v>35167</v>
      </c>
    </row>
  </sheetData>
  <mergeCells count="12">
    <mergeCell ref="A17:C17"/>
    <mergeCell ref="A1:D1"/>
    <mergeCell ref="A11:D11"/>
    <mergeCell ref="A12:B12"/>
    <mergeCell ref="C12:D12"/>
    <mergeCell ref="A13:A14"/>
    <mergeCell ref="D13:D14"/>
    <mergeCell ref="A2:B2"/>
    <mergeCell ref="C2:D2"/>
    <mergeCell ref="A8:C8"/>
    <mergeCell ref="A3:A4"/>
    <mergeCell ref="D3:D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_x0020_Type xmlns="0a293fb2-8af0-42d7-bf2e-1e78fdec3059">Presentation</Document_x0020_Type>
    <sc6i xmlns="0a293fb2-8af0-42d7-bf2e-1e78fdec3059" xsi:nil="true"/>
    <mutr xmlns="0a293fb2-8af0-42d7-bf2e-1e78fdec3059">PACT</mutr>
    <_x0069_gr1 xmlns="0a293fb2-8af0-42d7-bf2e-1e78fdec3059">
      <UserInfo>
        <DisplayName/>
        <AccountId xsi:nil="true"/>
        <AccountType/>
      </UserInfo>
    </_x0069_gr1>
    <Date xmlns="0a293fb2-8af0-42d7-bf2e-1e78fdec3059"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4FE395D8BA4C34DA47CE87B0C829026" ma:contentTypeVersion="18" ma:contentTypeDescription="Create a new document." ma:contentTypeScope="" ma:versionID="1829e324d5d7e53960d34cc18944da49">
  <xsd:schema xmlns:xsd="http://www.w3.org/2001/XMLSchema" xmlns:xs="http://www.w3.org/2001/XMLSchema" xmlns:p="http://schemas.microsoft.com/office/2006/metadata/properties" xmlns:ns1="http://schemas.microsoft.com/sharepoint/v3" xmlns:ns2="0a293fb2-8af0-42d7-bf2e-1e78fdec3059" xmlns:ns3="e138ff3d-6754-4909-b90b-a8866f6a08b9" targetNamespace="http://schemas.microsoft.com/office/2006/metadata/properties" ma:root="true" ma:fieldsID="0c77c042d4a320b605e080803d3cf3b9" ns1:_="" ns2:_="" ns3:_="">
    <xsd:import namespace="http://schemas.microsoft.com/sharepoint/v3"/>
    <xsd:import namespace="0a293fb2-8af0-42d7-bf2e-1e78fdec3059"/>
    <xsd:import namespace="e138ff3d-6754-4909-b90b-a8866f6a08b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1:_ip_UnifiedCompliancePolicyProperties" minOccurs="0"/>
                <xsd:element ref="ns1:_ip_UnifiedCompliancePolicyUIAction" minOccurs="0"/>
                <xsd:element ref="ns2:MediaServiceDateTaken" minOccurs="0"/>
                <xsd:element ref="ns2:MediaServiceAutoTags" minOccurs="0"/>
                <xsd:element ref="ns2:MediaServiceGenerationTime" minOccurs="0"/>
                <xsd:element ref="ns2:MediaServiceEventHashCode" minOccurs="0"/>
                <xsd:element ref="ns2:Document_x0020_Type" minOccurs="0"/>
                <xsd:element ref="ns2:MediaServiceOCR" minOccurs="0"/>
                <xsd:element ref="ns2:_x0069_gr1" minOccurs="0"/>
                <xsd:element ref="ns2:mutr" minOccurs="0"/>
                <xsd:element ref="ns2:sc6i" minOccurs="0"/>
                <xsd:element ref="ns2:MediaServiceLocation" minOccurs="0"/>
                <xsd:element ref="ns2:MediaLengthInSeconds" minOccurs="0"/>
                <xsd:element ref="ns2: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2" nillable="true" ma:displayName="Unified Compliance Policy Properties" ma:hidden="true" ma:internalName="_ip_UnifiedCompliancePolicyProperties">
      <xsd:simpleType>
        <xsd:restriction base="dms:Note"/>
      </xsd:simpleType>
    </xsd:element>
    <xsd:element name="_ip_UnifiedCompliancePolicyUIAction" ma:index="1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293fb2-8af0-42d7-bf2e-1e78fdec30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Document_x0020_Type" ma:index="18" nillable="true" ma:displayName="Document Type" ma:default="Presentation" ma:format="Dropdown" ma:internalName="Document_x0020_Type">
      <xsd:simpleType>
        <xsd:restriction base="dms:Choice">
          <xsd:enumeration value="Meeting Minutes"/>
          <xsd:enumeration value="Presentation"/>
          <xsd:enumeration value="Memo"/>
          <xsd:enumeration value="Checklist"/>
          <xsd:enumeration value="Procedure"/>
          <xsd:enumeration value="Progress Tracker"/>
          <xsd:enumeration value="Report"/>
        </xsd:restriction>
      </xsd:simpleType>
    </xsd:element>
    <xsd:element name="MediaServiceOCR" ma:index="19" nillable="true" ma:displayName="Extracted Text" ma:internalName="MediaServiceOCR" ma:readOnly="true">
      <xsd:simpleType>
        <xsd:restriction base="dms:Note">
          <xsd:maxLength value="255"/>
        </xsd:restriction>
      </xsd:simpleType>
    </xsd:element>
    <xsd:element name="_x0069_gr1" ma:index="20" nillable="true" ma:displayName="Program" ma:list="UserInfo" ma:internalName="_x0069_gr1">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utr" ma:index="21" nillable="true" ma:displayName="Program" ma:internalName="mutr">
      <xsd:simpleType>
        <xsd:restriction base="dms:Text"/>
      </xsd:simpleType>
    </xsd:element>
    <xsd:element name="sc6i" ma:index="22" nillable="true" ma:displayName="RFEI Round" ma:internalName="sc6i">
      <xsd:simpleType>
        <xsd:restriction base="dms:Number"/>
      </xsd:simpleType>
    </xsd:element>
    <xsd:element name="MediaServiceLocation" ma:index="23" nillable="true" ma:displayName="Location" ma:internalName="MediaServiceLocation" ma:readOnly="true">
      <xsd:simpleType>
        <xsd:restriction base="dms:Text"/>
      </xsd:simpleType>
    </xsd:element>
    <xsd:element name="MediaLengthInSeconds" ma:index="24" nillable="true" ma:displayName="Length (seconds)" ma:internalName="MediaLengthInSeconds" ma:readOnly="true">
      <xsd:simpleType>
        <xsd:restriction base="dms:Unknown"/>
      </xsd:simpleType>
    </xsd:element>
    <xsd:element name="Date" ma:index="25" nillable="true" ma:displayName="Date" ma:format="Dropdown" ma:internalName="Dat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138ff3d-6754-4909-b90b-a8866f6a08b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9D0FC87-F37E-45FF-9889-C0CC36AED0A9}"/>
</file>

<file path=customXml/itemProps2.xml><?xml version="1.0" encoding="utf-8"?>
<ds:datastoreItem xmlns:ds="http://schemas.openxmlformats.org/officeDocument/2006/customXml" ds:itemID="{9F8D6582-4CE1-45FA-BD96-7F54694E1BDF}"/>
</file>

<file path=customXml/itemProps3.xml><?xml version="1.0" encoding="utf-8"?>
<ds:datastoreItem xmlns:ds="http://schemas.openxmlformats.org/officeDocument/2006/customXml" ds:itemID="{B85A35FF-8575-4BCC-A651-64F429EE2BF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Yining Lei</dc:creator>
  <cp:keywords/>
  <dc:description/>
  <cp:lastModifiedBy>Connell, Gillian</cp:lastModifiedBy>
  <cp:revision/>
  <dcterms:created xsi:type="dcterms:W3CDTF">2020-09-04T18:54:41Z</dcterms:created>
  <dcterms:modified xsi:type="dcterms:W3CDTF">2022-03-08T20:52:01Z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0x01010044FE395D8BA4C34DA47CE87B0C829026</vt:lpwstr>
  </property>
</Properties>
</file>