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activeTab="2"/>
  </bookViews>
  <sheets>
    <sheet name="DATA_GOES_HERE" sheetId="1" r:id="rId1"/>
    <sheet name="WORD" sheetId="5" r:id="rId2"/>
    <sheet name="WORDY_DESCRIPTION" sheetId="10" r:id="rId3"/>
    <sheet name="X-BEDEWORK-VALUES" sheetId="6" r:id="rId4"/>
    <sheet name="VENUEID" sheetId="2" r:id="rId5"/>
    <sheet name="eventTypeID" sheetId="3" r:id="rId6"/>
    <sheet name="DESTINATION" sheetId="4" r:id="rId7"/>
    <sheet name="Sheet1" sheetId="7" r:id="rId8"/>
    <sheet name="Sheet3" sheetId="9" r:id="rId9"/>
  </sheets>
  <externalReferences>
    <externalReference r:id="rId10"/>
    <externalReference r:id="rId11"/>
  </externalReferences>
  <definedNames>
    <definedName name="_xlnm._FilterDatabase" localSheetId="0" hidden="1">DATA_GOES_HERE!$A$1:$AK$96</definedName>
    <definedName name="Ages">'X-BEDEWORK-VALUES'!$A$2:$A$4</definedName>
    <definedName name="LOCATIONS">VENUEID!$A$2:$A$24</definedName>
  </definedNames>
  <calcPr calcId="152511"/>
  <pivotCaches>
    <pivotCache cacheId="0" r:id="rId12"/>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sharedStrings.xml><?xml version="1.0" encoding="utf-8"?>
<sst xmlns="http://schemas.openxmlformats.org/spreadsheetml/2006/main" count="4772" uniqueCount="1275">
  <si>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</si>
  <si>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</si>
  <si>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</si>
  <si>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</si>
  <si>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</si>
  <si>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</si>
  <si>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</si>
  <si>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</si>
  <si>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</si>
  <si>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</si>
  <si>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</si>
  <si>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</si>
  <si>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</si>
  <si>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</si>
  <si>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</si>
  <si>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</si>
  <si>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</si>
  <si>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</si>
  <si>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</si>
  <si>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</si>
  <si>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</si>
  <si>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</si>
  <si>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</si>
  <si>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</si>
  <si>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</si>
  <si>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</si>
  <si>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</si>
  <si>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</si>
  <si>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</si>
  <si>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</si>
  <si>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</si>
  <si>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</si>
  <si>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</si>
  <si>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</si>
  <si>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</si>
  <si>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</si>
  <si>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</si>
  <si>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</si>
  <si>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</si>
  <si>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</si>
  <si>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</si>
  <si>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</si>
  <si>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</si>
  <si>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</si>
  <si>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</si>
  <si>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</si>
  <si>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</si>
  <si>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</si>
  <si>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</si>
  <si>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</si>
  <si>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</si>
  <si>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</si>
  <si>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</si>
  <si>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</si>
  <si>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</si>
  <si>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</si>
  <si>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</si>
  <si>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</si>
  <si>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</si>
  <si>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</si>
  <si>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</si>
  <si>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</si>
  <si>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</si>
  <si>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</si>
  <si>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</si>
  <si>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</si>
  <si>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</si>
  <si>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</si>
  <si>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</si>
  <si>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</si>
  <si>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</si>
  <si>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</si>
  <si>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</si>
  <si>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</si>
  <si>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</si>
  <si>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</si>
  <si>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</si>
  <si>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</si>
  <si>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</si>
  <si>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</si>
  <si>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</si>
  <si>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</si>
  <si>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</si>
  <si>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</si>
  <si>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</si>
  <si>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</si>
  <si>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</si>
  <si>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</si>
  <si>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</si>
  <si>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</si>
  <si>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</si>
  <si>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</si>
  <si>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</si>
  <si>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</si>
  <si>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</si>
  <si>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</si>
  <si>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</si>
  <si>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</si>
  <si>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</si>
  <si>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</si>
  <si>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</si>
  <si>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</si>
  <si>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</si>
  <si>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</si>
  <si>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</si>
  <si>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</si>
  <si>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</si>
  <si>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</si>
  <si>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</si>
  <si>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</si>
  <si>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</si>
  <si>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</si>
  <si>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</si>
  <si>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</si>
  <si>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</si>
  <si>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</si>
  <si>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</si>
  <si>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</si>
  <si>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</si>
  <si>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</si>
  <si>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</si>
  <si>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</si>
  <si>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</si>
  <si>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</si>
  <si>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</si>
  <si>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</si>
  <si>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</si>
  <si>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</si>
  <si>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</si>
  <si>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</si>
  <si>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</si>
  <si>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</si>
  <si>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</si>
  <si>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</si>
  <si>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</si>
  <si>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</si>
  <si>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</si>
  <si>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</si>
  <si>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</si>
  <si>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</si>
  <si>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</si>
  <si>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</si>
  <si>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</si>
  <si>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</si>
  <si>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</si>
  <si>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</si>
  <si>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</si>
  <si>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</si>
  <si>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</si>
  <si>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</si>
  <si>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</si>
  <si>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</si>
  <si>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</si>
  <si>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</si>
  <si>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</si>
  <si>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</si>
  <si>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</si>
  <si>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</si>
  <si>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</si>
  <si>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</si>
  <si>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</si>
  <si>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</si>
  <si>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</si>
  <si>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</si>
  <si>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</si>
  <si>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</si>
  <si>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</si>
  <si>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</si>
  <si>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</si>
  <si>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</si>
  <si>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</si>
  <si>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</si>
  <si>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</si>
  <si>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</si>
  <si>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</si>
  <si>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</si>
  <si>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</si>
  <si>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</si>
  <si>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</si>
  <si>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</si>
  <si>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</si>
  <si>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</si>
  <si>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</si>
  <si>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</si>
  <si>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</si>
  <si>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</si>
  <si>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</si>
  <si>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</si>
  <si>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</si>
  <si>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</si>
  <si>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</si>
  <si>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</si>
  <si>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</si>
  <si>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</si>
  <si>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</si>
  <si>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</si>
  <si>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</si>
  <si>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</si>
  <si>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</si>
  <si>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</si>
  <si>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</si>
  <si>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</si>
  <si>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</si>
  <si>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</si>
  <si>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</si>
  <si>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</si>
  <si>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</si>
  <si>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</si>
  <si>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</si>
  <si>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</si>
  <si>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</si>
  <si>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</si>
  <si>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</si>
  <si>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</si>
  <si>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</si>
  <si>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</si>
  <si>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</si>
  <si>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</si>
  <si>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</si>
  <si>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</si>
  <si>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</si>
  <si>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</si>
  <si>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</si>
  <si>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</si>
  <si>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</si>
  <si>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</si>
  <si>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</si>
  <si>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</si>
  <si>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</si>
  <si>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</si>
  <si>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</si>
  <si>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</si>
  <si>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</si>
  <si>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</si>
  <si>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</si>
  <si>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</si>
  <si>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</si>
  <si>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</si>
  <si>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</si>
  <si>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</si>
  <si>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</si>
  <si>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</si>
  <si>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</si>
  <si>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</si>
  <si>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</si>
  <si>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</si>
  <si>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</si>
  <si>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</si>
  <si>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</si>
  <si>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</si>
  <si>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</si>
  <si>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</si>
  <si>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</si>
  <si>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</si>
  <si>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</si>
  <si>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</si>
  <si>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</si>
  <si>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</si>
  <si>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</si>
  <si>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</si>
  <si>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</si>
  <si>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</si>
  <si>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</si>
  <si>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</si>
  <si>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</si>
  <si>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</si>
  <si>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</si>
  <si>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</si>
  <si>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</si>
  <si>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</si>
  <si>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</si>
  <si>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</si>
  <si>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</si>
  <si>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</si>
  <si>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</si>
  <si>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</si>
  <si>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</si>
  <si>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</si>
  <si>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</si>
  <si>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</si>
  <si>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</si>
  <si>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</si>
  <si>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</si>
  <si>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</si>
  <si>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</si>
  <si>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</si>
  <si>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</si>
  <si>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</si>
  <si>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</si>
  <si>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</si>
  <si>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</si>
  <si>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</si>
  <si>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</si>
  <si>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</si>
  <si>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</si>
  <si>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</si>
  <si>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</si>
  <si>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</si>
  <si>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</si>
  <si>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</si>
  <si>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</si>
  <si>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</si>
  <si>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</si>
  <si>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</si>
  <si>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</si>
  <si>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</si>
  <si>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</si>
  <si>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</si>
  <si>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</si>
  <si>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</si>
  <si>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</si>
  <si>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</si>
  <si>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</si>
  <si>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</si>
  <si>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</si>
  <si>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</si>
  <si>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</si>
  <si>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</si>
  <si>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</si>
  <si>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</si>
  <si>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</si>
  <si>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</si>
  <si>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</si>
  <si>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</si>
  <si>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</si>
  <si>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</si>
  <si>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</si>
  <si>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</si>
  <si>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</si>
  <si>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</si>
  <si>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</si>
  <si>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</si>
  <si>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</si>
  <si>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</si>
  <si>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</si>
  <si>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</si>
  <si>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</si>
  <si>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</si>
  <si>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</si>
  <si>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</si>
  <si>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</si>
  <si>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</si>
  <si>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</si>
  <si>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</si>
  <si>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</si>
  <si>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</si>
  <si>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</si>
  <si>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</si>
  <si>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</si>
  <si>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</si>
  <si>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</si>
  <si>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</si>
  <si>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</si>
  <si>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</si>
  <si>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</si>
  <si>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</si>
  <si>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</si>
  <si>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</si>
  <si>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</si>
  <si>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</si>
  <si>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</si>
  <si>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</si>
  <si>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</si>
  <si>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</si>
  <si>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</si>
  <si>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</si>
  <si>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</si>
  <si>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</si>
  <si>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</si>
  <si>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</si>
  <si>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</si>
  <si>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</si>
  <si>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</si>
  <si>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</si>
  <si>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</si>
  <si>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</si>
  <si>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</si>
  <si>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</si>
  <si>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</si>
  <si>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</si>
  <si>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</si>
  <si>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</si>
  <si>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</si>
  <si>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</si>
  <si>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</si>
  <si>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</si>
  <si>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</si>
  <si>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</si>
  <si>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</si>
  <si>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</si>
  <si>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</si>
  <si>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</si>
  <si>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</si>
  <si>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</si>
  <si>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</si>
  <si>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</si>
  <si>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</si>
  <si>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</si>
  <si>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</si>
  <si>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</si>
  <si>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</si>
  <si>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</si>
  <si>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</si>
  <si>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</si>
  <si>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</si>
  <si>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</si>
  <si>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</si>
  <si>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</si>
  <si>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</si>
  <si>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</si>
  <si>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</si>
  <si>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</si>
  <si>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</si>
  <si>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</si>
  <si>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</si>
  <si>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</si>
  <si>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</si>
  <si>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</si>
  <si>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</si>
  <si>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</si>
  <si>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</si>
  <si>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</si>
  <si>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</si>
  <si>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</si>
  <si>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</si>
  <si>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</si>
  <si>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</si>
  <si>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</si>
  <si>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</si>
  <si>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</si>
  <si>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</si>
  <si>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</si>
  <si>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</si>
  <si>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</si>
  <si>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</si>
  <si>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</si>
  <si>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</si>
  <si>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</si>
  <si>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</si>
  <si>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</si>
  <si>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</si>
  <si>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</si>
  <si>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</si>
  <si>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</si>
  <si>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</si>
  <si>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</si>
  <si>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</si>
  <si>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</si>
  <si>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</si>
  <si>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</si>
  <si>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</si>
  <si>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</si>
  <si>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</si>
  <si>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</si>
  <si>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</si>
  <si>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</si>
  <si>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</si>
  <si>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</si>
  <si>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</si>
  <si>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</si>
  <si>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</si>
  <si>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</si>
  <si>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</si>
  <si>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</si>
  <si>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</si>
  <si>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</si>
  <si>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</si>
  <si>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</si>
  <si>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</si>
  <si>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</si>
  <si>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</si>
  <si>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</si>
  <si>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</si>
  <si>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</si>
  <si>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</si>
  <si>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</si>
  <si>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</si>
  <si>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</si>
  <si>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</si>
  <si>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</si>
  <si>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</si>
  <si>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</si>
  <si>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</si>
  <si>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</si>
  <si>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</si>
  <si>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</si>
  <si>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</si>
  <si>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</si>
  <si>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</si>
  <si>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</si>
  <si>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</si>
  <si>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</si>
  <si>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</si>
  <si>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</si>
  <si>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</si>
  <si>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</si>
  <si>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</si>
  <si>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</si>
  <si>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</si>
  <si>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</si>
  <si>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</si>
  <si>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</si>
  <si>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</si>
  <si>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</si>
  <si>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</si>
  <si>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</si>
  <si>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</si>
  <si>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</si>
  <si>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</si>
  <si>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</si>
  <si>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</si>
  <si>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</si>
  <si>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</si>
  <si>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</si>
  <si>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</si>
  <si>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</si>
  <si>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</si>
  <si>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</si>
  <si>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</si>
  <si>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</si>
  <si>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</si>
  <si>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</si>
  <si>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</si>
  <si>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</si>
  <si>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</si>
  <si>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</si>
  <si>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</si>
  <si>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</si>
  <si>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</si>
  <si>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</si>
  <si>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</si>
  <si>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</si>
  <si>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</si>
  <si>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</si>
  <si>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</si>
  <si>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</si>
  <si>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</si>
  <si>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</si>
  <si>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</si>
  <si>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</si>
  <si>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</si>
  <si>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</si>
  <si>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</si>
  <si>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</si>
  <si>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</si>
  <si>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</si>
  <si>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</si>
  <si>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</si>
  <si>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</si>
  <si>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</si>
  <si>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</si>
  <si>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</si>
  <si>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</si>
  <si>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</si>
  <si>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</si>
  <si>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</si>
  <si>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</si>
  <si>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</si>
  <si>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</si>
  <si>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</si>
  <si>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</si>
  <si>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</si>
  <si>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</si>
  <si>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</si>
  <si>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</si>
  <si>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</si>
  <si>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</si>
  <si>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</si>
  <si>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</si>
  <si>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</si>
  <si>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</si>
  <si>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</si>
  <si>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</si>
  <si>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</si>
  <si>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</si>
  <si>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</si>
  <si>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</si>
  <si>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</si>
  <si>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</si>
  <si>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</si>
  <si>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</si>
  <si>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</si>
  <si>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</si>
  <si>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</si>
  <si>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</si>
  <si>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</si>
  <si>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</si>
  <si>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</si>
  <si>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</si>
  <si>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</si>
  <si>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</si>
  <si>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</si>
  <si>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</si>
  <si>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</si>
  <si>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</si>
  <si>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</si>
  <si>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</si>
  <si>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</si>
  <si>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</si>
  <si>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</si>
  <si>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</si>
  <si>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</si>
  <si>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</si>
  <si>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</si>
  <si>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</si>
  <si>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</si>
  <si>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</si>
  <si>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</si>
  <si>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</si>
  <si>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</si>
  <si>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</si>
  <si>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</si>
  <si>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</si>
  <si>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</si>
  <si>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</si>
  <si>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</si>
  <si>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</si>
  <si>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</si>
  <si>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</si>
  <si>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</si>
  <si>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</si>
  <si>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</si>
  <si>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</si>
  <si>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</si>
  <si>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</si>
  <si>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</si>
  <si>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</si>
  <si>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</si>
  <si>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</si>
  <si>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</si>
  <si>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</si>
  <si>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</si>
  <si>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</si>
  <si>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</si>
  <si>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</si>
  <si>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</si>
  <si>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</si>
  <si>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</si>
  <si>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</si>
  <si>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</si>
  <si>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</si>
  <si>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</si>
  <si>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</si>
  <si>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</si>
  <si>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</si>
  <si>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</si>
  <si>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</si>
  <si>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</si>
  <si>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</si>
  <si>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</si>
  <si>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</si>
  <si>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</si>
  <si>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</si>
  <si>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</si>
  <si>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</si>
  <si>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</si>
  <si>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</si>
  <si>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</si>
  <si>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</si>
  <si>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</si>
  <si>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</si>
  <si>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</si>
  <si>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</si>
  <si>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</si>
  <si>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</si>
  <si>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</si>
  <si>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</si>
  <si>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</si>
  <si>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</si>
  <si>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</si>
  <si>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</si>
  <si>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</si>
  <si>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</si>
  <si>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</si>
  <si>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</si>
  <si>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</si>
  <si>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</si>
  <si>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</si>
  <si>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</si>
  <si>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</si>
  <si>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</si>
  <si>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</si>
  <si>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</si>
  <si>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</si>
  <si>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</si>
  <si>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</si>
  <si>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</si>
  <si>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</si>
  <si>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</si>
  <si>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</si>
  <si>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</si>
  <si>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</si>
  <si>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</si>
  <si>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</si>
  <si>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</si>
  <si>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</si>
  <si>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</si>
  <si>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</si>
  <si>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</si>
  <si>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</si>
  <si>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</si>
  <si>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</si>
  <si>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</si>
  <si>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</si>
  <si>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</si>
  <si>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</si>
  <si>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</si>
  <si>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</si>
  <si>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</si>
  <si>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</si>
  <si>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</si>
  <si>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</si>
  <si>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</si>
  <si>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</si>
  <si>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</si>
  <si>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</si>
  <si>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</si>
  <si>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</si>
  <si>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</si>
  <si>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</si>
  <si>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</si>
  <si>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</si>
  <si>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</si>
  <si>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</si>
  <si>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</si>
  <si>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</si>
  <si>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</si>
  <si>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</si>
  <si>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</si>
  <si>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</si>
  <si>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</si>
  <si>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</si>
  <si>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</si>
  <si>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</si>
  <si>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</si>
  <si>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</si>
  <si>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</si>
  <si>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</si>
  <si>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</si>
  <si>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</si>
  <si>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</si>
  <si>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</si>
  <si>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</si>
  <si>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</si>
  <si>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</si>
  <si>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</si>
  <si>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</si>
  <si>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</si>
  <si>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</si>
  <si>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</si>
  <si>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</si>
  <si>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</si>
  <si>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</si>
  <si>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</si>
  <si>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</si>
  <si>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</si>
  <si>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</si>
  <si>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</si>
  <si>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</si>
  <si>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</si>
  <si>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</si>
  <si>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</si>
  <si>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</si>
  <si>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</si>
  <si>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</si>
  <si>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</si>
  <si>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</si>
  <si>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</si>
  <si>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</si>
  <si>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</si>
  <si>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</si>
  <si>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</si>
  <si>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</si>
  <si>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</si>
  <si>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</si>
  <si>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</si>
  <si>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</si>
  <si>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</si>
  <si>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</si>
  <si>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</si>
  <si>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</si>
  <si>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</si>
  <si>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</si>
  <si>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</si>
  <si>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</si>
  <si>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</si>
  <si>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</si>
  <si>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</si>
  <si>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</si>
  <si>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</si>
  <si>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</si>
  <si>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</si>
  <si>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</si>
  <si>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</si>
  <si>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</si>
  <si>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</si>
  <si>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</si>
  <si>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</si>
  <si>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</si>
  <si>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</si>
  <si>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</si>
  <si>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</si>
  <si>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</si>
  <si>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</si>
  <si>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</si>
  <si>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</si>
  <si>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</si>
  <si>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</si>
  <si>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</si>
  <si>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</si>
  <si>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</si>
  <si>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</si>
  <si>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</si>
  <si>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</si>
  <si>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</si>
  <si>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</si>
  <si>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</si>
  <si>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</si>
  <si>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</si>
  <si>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</si>
  <si>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</si>
  <si>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</si>
  <si>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</si>
  <si>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</si>
  <si>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</si>
  <si>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</si>
  <si>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</si>
  <si>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</si>
  <si>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</si>
  <si>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</si>
  <si>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</si>
  <si>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</si>
  <si>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</si>
  <si>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</si>
  <si>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</si>
  <si>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</si>
  <si>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</si>
  <si>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</si>
  <si>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</si>
  <si>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</si>
  <si>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</si>
  <si>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</si>
  <si>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</si>
  <si>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</si>
  <si>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</si>
  <si>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</si>
  <si>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</si>
  <si>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</si>
  <si>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</si>
  <si>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</si>
  <si>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</si>
  <si>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</si>
  <si>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</si>
  <si>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</si>
  <si>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</si>
  <si>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</si>
  <si>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</si>
  <si>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</si>
  <si>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</si>
  <si>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</si>
  <si>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</si>
  <si>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</si>
  <si>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</si>
  <si>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</si>
  <si>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</si>
  <si>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</si>
  <si>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</si>
  <si>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</si>
  <si>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</si>
  <si>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</si>
  <si>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</si>
  <si>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</si>
  <si>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</si>
  <si>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</si>
  <si>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</si>
  <si>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</si>
  <si>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</si>
  <si>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</si>
  <si>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</si>
  <si>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</si>
  <si>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</si>
  <si>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</si>
  <si>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</si>
  <si>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</si>
  <si>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</si>
  <si>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</si>
  <si>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</si>
  <si>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</si>
  <si>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</si>
  <si>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</si>
  <si>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</si>
  <si>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</si>
  <si>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</si>
  <si>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</si>
  <si>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</si>
  <si>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</si>
  <si>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</si>
  <si>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</si>
  <si>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</si>
  <si>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</si>
  <si>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</si>
  <si>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</si>
  <si>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</si>
  <si>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</si>
  <si>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</si>
  <si>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</si>
  <si>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</si>
  <si>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</si>
  <si>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</si>
  <si>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</si>
  <si>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</si>
  <si>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</si>
  <si>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</si>
  <si>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</si>
  <si>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</si>
  <si>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</si>
  <si>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</si>
  <si>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</si>
  <si>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</si>
  <si>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</si>
  <si>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</si>
  <si>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</si>
  <si>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</si>
  <si>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</si>
  <si>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</si>
  <si>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</si>
  <si>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</si>
  <si>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</si>
  <si>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</si>
  <si>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</si>
  <si>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</si>
  <si>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</si>
  <si>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</si>
  <si>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</si>
  <si>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</si>
  <si>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</si>
  <si>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</si>
  <si>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</si>
  <si>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</si>
  <si>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</si>
  <si>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</si>
  <si>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</si>
  <si>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</si>
  <si>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</si>
  <si>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</si>
  <si>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</si>
  <si>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</si>
  <si>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</si>
  <si>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</si>
  <si>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</si>
  <si>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</si>
  <si>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</si>
  <si>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</si>
  <si>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</si>
  <si>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</si>
  <si>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</si>
  <si>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</si>
  <si>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</si>
  <si>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</si>
  <si>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</si>
  <si>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</si>
  <si>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</si>
  <si>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</si>
  <si>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</si>
  <si>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</si>
  <si>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</si>
  <si>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</si>
  <si>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</si>
  <si>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</si>
  <si>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</si>
  <si>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</si>
  <si>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</si>
  <si>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</si>
  <si>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</si>
  <si>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</si>
  <si>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</si>
  <si>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</si>
  <si>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</si>
  <si>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</si>
  <si>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</si>
  <si>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</si>
  <si>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</si>
  <si>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</si>
  <si>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</si>
  <si>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</si>
  <si>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</si>
  <si>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</si>
  <si>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</si>
  <si>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</si>
  <si>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</si>
  <si>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</si>
  <si>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</si>
  <si>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</si>
  <si>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</si>
  <si>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</si>
  <si>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</si>
  <si>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</si>
  <si>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</si>
  <si>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</si>
  <si>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</si>
  <si>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</si>
  <si>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</si>
  <si>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</si>
  <si>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</si>
  <si>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</si>
  <si>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</si>
  <si>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</si>
  <si>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</si>
  <si>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</si>
  <si>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</si>
  <si>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</si>
  <si>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</si>
  <si>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</si>
  <si>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</si>
  <si>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</si>
  <si>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</si>
  <si>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</si>
  <si>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</si>
  <si>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</si>
  <si>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</si>
  <si>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</si>
  <si>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</si>
  <si>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</si>
  <si>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</si>
  <si>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</si>
  <si>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</si>
  <si>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</si>
  <si>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</si>
  <si>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</si>
  <si>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</si>
  <si>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</si>
  <si>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</si>
  <si>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</si>
  <si>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</si>
  <si>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</si>
  <si>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</si>
  <si>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</si>
  <si>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</si>
  <si>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</si>
  <si>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</si>
  <si>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</si>
  <si>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</si>
  <si>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</si>
  <si>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</si>
  <si>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</si>
  <si>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</si>
  <si>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</si>
  <si>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</si>
  <si>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</si>
  <si>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</si>
  <si>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</si>
  <si>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</si>
  <si>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</si>
  <si>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</si>
  <si>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</si>
  <si>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</si>
  <si>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</si>
  <si>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</si>
  <si>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</si>
  <si>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</si>
  <si>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</si>
  <si>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</si>
  <si>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</si>
  <si>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</si>
  <si>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</si>
  <si>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</si>
  <si>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</si>
  <si>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</si>
  <si>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</si>
  <si>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</si>
  <si>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</si>
  <si>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</si>
  <si>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</si>
  <si>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</si>
  <si>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</si>
  <si>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</si>
  <si>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</si>
  <si>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</si>
  <si>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</si>
  <si>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</si>
  <si>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</si>
  <si>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</si>
  <si>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</si>
  <si>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</si>
  <si>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</si>
  <si>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</si>
  <si>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</si>
  <si>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</si>
  <si>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</si>
  <si>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</si>
  <si>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</si>
  <si>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</si>
  <si>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</si>
  <si>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</si>
  <si>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</si>
  <si>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</si>
  <si>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</si>
  <si>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</si>
  <si>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</si>
  <si>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</si>
  <si>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</si>
  <si>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</si>
  <si>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</si>
  <si>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</si>
  <si>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</si>
  <si>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</si>
  <si>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</si>
  <si>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</si>
  <si>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</si>
  <si>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</si>
  <si>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</si>
  <si>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</si>
  <si>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</si>
  <si>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</si>
  <si>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</si>
  <si>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</si>
  <si>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</si>
  <si>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</si>
  <si>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</si>
  <si>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</si>
  <si>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</si>
  <si>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</si>
  <si>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</si>
  <si>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</si>
  <si>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</si>
  <si>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</si>
  <si>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</si>
  <si>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</si>
  <si>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</si>
  <si>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</si>
  <si>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</si>
  <si>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</si>
  <si>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</si>
  <si>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</si>
  <si>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</si>
  <si>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</si>
  <si>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</si>
  <si>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</si>
  <si>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</si>
  <si>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</si>
  <si>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</si>
  <si>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</si>
  <si>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</si>
  <si>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</si>
  <si>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</si>
  <si>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</si>
  <si>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</si>
  <si>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</si>
  <si>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</si>
  <si>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</si>
  <si>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</si>
  <si>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</si>
  <si>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</si>
  <si>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</si>
  <si>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</si>
  <si>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</si>
  <si>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</si>
  <si>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</si>
  <si>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</si>
  <si>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</si>
  <si>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</si>
  <si>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</si>
  <si>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</si>
  <si>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</si>
  <si>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</si>
  <si>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</si>
  <si>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</si>
  <si>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</si>
  <si>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</si>
  <si>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</si>
  <si>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</si>
  <si>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</si>
  <si>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</si>
  <si>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</si>
  <si>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</si>
  <si>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</si>
  <si>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</si>
  <si>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</si>
  <si>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</si>
  <si>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</si>
  <si>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</si>
  <si>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</si>
  <si>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</si>
  <si>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</si>
  <si>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</si>
  <si>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</si>
  <si>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</si>
  <si>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</si>
  <si>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</si>
  <si>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</si>
  <si>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</si>
  <si>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</si>
  <si>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</si>
  <si>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</si>
  <si>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</si>
  <si>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</si>
  <si>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</si>
  <si>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</si>
  <si>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</si>
  <si>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</si>
  <si>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</si>
  <si>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</si>
  <si>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</si>
  <si>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</si>
  <si>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</si>
  <si>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</si>
  <si>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</si>
  <si>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</si>
  <si>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</si>
  <si>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</si>
  <si>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</si>
  <si>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</si>
  <si>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</si>
  <si>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</si>
  <si>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</si>
  <si>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</si>
  <si>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</si>
  <si>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</si>
  <si>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</si>
  <si>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</si>
  <si>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</si>
  <si>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</si>
  <si>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</si>
  <si>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</si>
  <si>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</si>
  <si>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</si>
  <si>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</si>
  <si>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</si>
  <si>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</si>
  <si>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</si>
  <si>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</si>
  <si>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</si>
  <si>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</si>
  <si>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</si>
  <si>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</si>
  <si>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</si>
  <si>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</si>
  <si>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</si>
  <si>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</si>
  <si>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</si>
  <si>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</si>
  <si>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</si>
  <si>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</si>
  <si>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</si>
  <si>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</si>
  <si>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</si>
  <si>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</si>
  <si>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</si>
  <si>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</si>
  <si>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</si>
  <si>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</si>
  <si>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</si>
  <si>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</si>
  <si>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</si>
  <si>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</si>
  <si>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</si>
  <si>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</si>
  <si>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</si>
  <si>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</si>
  <si>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</si>
  <si>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</si>
  <si>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</si>
  <si>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</si>
  <si>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</si>
  <si>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</si>
  <si>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</si>
  <si>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</si>
  <si>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</si>
  <si>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</si>
  <si>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</si>
  <si>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</si>
  <si>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</si>
  <si>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</si>
  <si>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</si>
  <si>
    <t>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</si>
</sst>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4">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1"/>
    </xf>
    <xf numFmtId="14" fontId="0" fillId="0" borderId="0" xfId="0" applyNumberFormat="1" applyAlignment="1">
      <alignment horizontal="left" indent="2"/>
    </xf>
    <xf numFmtId="49" fontId="0" fillId="0" borderId="0" xfId="0" applyNumberFormat="1"/>
    <xf numFmtId="0" fontId="0" fillId="0" borderId="0" xfId="0" applyAlignment="1">
      <alignment shrinkToFit="1"/>
    </xf>
  </cellXfs>
  <cellStyles count="2">
    <cellStyle name="Normal" xfId="0" builtinId="0"/>
    <cellStyle name="Normal 2" xfId="1"/>
  </cellStyles>
  <dxfs count="11">
    <dxf>
      <alignment horizontal="general" vertical="bottom" textRotation="0" wrapText="0" indent="0" justifyLastLine="0" shrinkToFit="1" readingOrder="0"/>
    </dxf>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[20160219_BEDEWORK_WORDY_DESCRIPTIONS_SORTING.xlsx]Sheet1!PivotTable1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88092832"/>
        <c:axId val="240541376"/>
      </c:barChart>
      <c:catAx>
        <c:axId val="188092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41376"/>
        <c:crosses val="autoZero"/>
        <c:auto val="1"/>
        <c:lblAlgn val="ctr"/>
        <c:lblOffset val="100"/>
        <c:noMultiLvlLbl val="0"/>
      </c:catAx>
      <c:valAx>
        <c:axId val="2405413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9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[20160219_BEDEWORK_WORDY_DESCRIPTIONS_SORTING.xlsx]Sheet3!PivotTable6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40542160"/>
        <c:axId val="240542552"/>
      </c:barChart>
      <c:catAx>
        <c:axId val="240542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42552"/>
        <c:crosses val="autoZero"/>
        <c:auto val="1"/>
        <c:lblAlgn val="ctr"/>
        <c:lblOffset val="100"/>
        <c:noMultiLvlLbl val="0"/>
      </c:catAx>
      <c:valAx>
        <c:axId val="2405425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sheetData sheetId="1">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s v="20160301T16000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s v="20160301T161500"/>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s v="20160301T180000"/>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s v="20160302T101500"/>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s v="20160302T111500"/>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s v="20160302T161500"/>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s v="20160302T163000"/>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s v="20160302T183000"/>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s v="20160303T101500"/>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s v="20160303T133000"/>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s v="20160303T16150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s v="20160303T163000"/>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s v="20160304T110000"/>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s v="20160304T161500"/>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s v="20160305T101500"/>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s v="20160305T133000"/>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s v="20160307T101500"/>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s v="20160307T161500"/>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s v="20160307T183000"/>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s v="20160308T160000"/>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s v="20160308T16150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s v="20160308T180000"/>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s v="20160309T101500"/>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s v="20160309T111500"/>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s v="20160309T140000"/>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s v="20160309T161500"/>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s v="20160309T163000"/>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n v="20160310"/>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s v="20160310T180000"/>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s v="20160311T161500"/>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s v="20160312T120000"/>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s v="20160312T140000"/>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s v="20160314T101500"/>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s v="20160314T161500"/>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s v="20160314T180000"/>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s v="20160314T183000"/>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s v="20160315T160000"/>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s v="20160315T161500"/>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s v="20160315T180000"/>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s v="20160315T18300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s v="20160316T101500"/>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s v="20160316T111500"/>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s v="20160316T163000"/>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s v="20160317T101500"/>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s v="20160317T133000"/>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s v="20160317T161500"/>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s v="20160317T163000"/>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s v="20160318T161500"/>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s v="20160319T101500"/>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s v="20160320T15000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s v="20160321T101500"/>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s v="20160321T161500"/>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s v="20160321T173000"/>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s v="20160321T183000"/>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s v="20160322T160000"/>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s v="20160323T101500"/>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s v="20160323T111500"/>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s v="20160323T140000"/>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s v="20160323T163000"/>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s v="20160324T101500"/>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s v="20160324T133000"/>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s v="20160324T180000"/>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s v="20160326T101500"/>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s v="20160326T113000"/>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s v="20160327T000000"/>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s v="20160328T101500"/>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s v="20160328T183000"/>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s v="20160329T160000"/>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s v="20160329T16150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s v="20160330T101500"/>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s v="20160330T111500"/>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s v="20160330T161500"/>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s v="20160330T163000"/>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s v="20160331T101500"/>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s v="20160331T133000"/>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s v="20160331T161500"/>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s v="20160331T163000"/>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s v="20160331T180000"/>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s v="20160401T16150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s v="20160402T133000"/>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s v="20160402T140000"/>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s v="20160404T101500"/>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s v="20160404T110000"/>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s v="20160404T183000"/>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s v="20160405T160000"/>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s v="20160405T161500"/>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s v="20160405T18000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s v="20160406T100000"/>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s v="20160406T101500"/>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s v="20160406T111500"/>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s v="20160406T140000"/>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s v="20160406T161500"/>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s v="20160406T163000"/>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s v="20160406T183000"/>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s v="20160407T101500"/>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s v="20160407T133000"/>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s v="20160407T1600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s v="20160407T161500"/>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s v="20160407T163000"/>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s v="20160408T100000"/>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s v="20160408T161500"/>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s v="20160409T100000"/>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s v="20160409T101500"/>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s v="20160409T140000"/>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s v="20160410T140000"/>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s v="20160411T101500"/>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s v="20160411T16150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s v="20160411T180000"/>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s v="20160411T183000"/>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s v="20160412T160000"/>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s v="20160412T161500"/>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s v="20160413T101500"/>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s v="20160413T111500"/>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s v="20160413T140000"/>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s v="20160413T140000"/>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s v="20160413T161500"/>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s v="20160413T163000"/>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s v="20160414T10150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s v="20160414T133000"/>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s v="20160414T161500"/>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s v="20160414T163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s v="20160414T180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s v="20160415T161500"/>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s v="20160416T101500"/>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s v="20160416T120000"/>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s v="20160417T150000"/>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s v="20160418T101500"/>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s v="20160418T16150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s v="20160418T183000"/>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s v="20160419T103000"/>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s v="20160419T160000"/>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s v="20160419T161500"/>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s v="20160419T180000"/>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s v="20160420T101500"/>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s v="20160420T111500"/>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s v="20160420T140000"/>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s v="20160420T161500"/>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s v="20160420T16300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s v="20160421T101500"/>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s v="20160421T133000"/>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s v="20160421T161500"/>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s v="20160421T163000"/>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s v="20160422T161500"/>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s v="20160423T101500"/>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s v="20160423T130000"/>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s v="20160425T101500"/>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s v="20160425T161500"/>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s v="20160425T18300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s v="20160426T160000"/>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s v="20160426T161500"/>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s v="20160427T100000"/>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s v="20160427T101500"/>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s v="20160427T111500"/>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s v="20160427T140000"/>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s v="20160427T161500"/>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s v="20160427T163000"/>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s v="20160428T101500"/>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s v="20160428T13300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s v="20160428T161500"/>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s v="20160428T163000"/>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s v="20160429T161500"/>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s v="20160430T101500"/>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s v="20160502T101500"/>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s v="20160502T161500"/>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s v="20160502T183000"/>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s v="20160503T160000"/>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s v="20160503T161500"/>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s v="20160503T18000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s v="20160504T101500"/>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s v="20160504T111500"/>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s v="20160504T161500"/>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s v="20160504T163000"/>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s v="20160504T173000"/>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s v="20160504T183000"/>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s v="20160505T101500"/>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s v="20160505T133000"/>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s v="20160505T161500"/>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s v="20160505T16300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s v="20160506T161500"/>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s v="20160507T101500"/>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s v="20160507T133000"/>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s v="20160509T101500"/>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s v="20160509T161500"/>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s v="20160509T180000"/>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s v="20160510T160000"/>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s v="20160510T161500"/>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s v="20160510T18000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s v="20160511T101500"/>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s v="20160511T111500"/>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A411"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axis="axisRow"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4">
    <field x="24"/>
    <field x="0"/>
    <field x="9"/>
    <field x="34"/>
  </rowFields>
  <rowItems count="408">
    <i>
      <x/>
    </i>
    <i r="1">
      <x v="9"/>
    </i>
    <i r="2">
      <x v="8"/>
    </i>
    <i r="3">
      <x v="3"/>
    </i>
    <i r="1">
      <x v="10"/>
    </i>
    <i r="2">
      <x v="23"/>
    </i>
    <i r="3">
      <x v="2"/>
    </i>
    <i>
      <x v="1"/>
    </i>
    <i r="1">
      <x/>
    </i>
    <i r="2">
      <x v="10"/>
    </i>
    <i r="3">
      <x v="55"/>
    </i>
    <i r="1">
      <x v="1"/>
    </i>
    <i r="1">
      <x v="2"/>
    </i>
    <i r="2">
      <x v="38"/>
    </i>
    <i r="3">
      <x v="35"/>
    </i>
    <i r="1">
      <x v="3"/>
    </i>
    <i r="1">
      <x v="4"/>
    </i>
    <i r="2">
      <x v="3"/>
    </i>
    <i r="3">
      <x v="32"/>
    </i>
    <i r="1">
      <x v="5"/>
    </i>
    <i r="1">
      <x v="6"/>
    </i>
    <i r="2">
      <x v="33"/>
    </i>
    <i r="3">
      <x v="30"/>
    </i>
    <i r="2">
      <x v="34"/>
    </i>
    <i r="3">
      <x v="30"/>
    </i>
    <i r="2">
      <x v="35"/>
    </i>
    <i r="3">
      <x v="30"/>
    </i>
    <i r="2">
      <x v="36"/>
    </i>
    <i r="3">
      <x v="30"/>
    </i>
    <i r="1">
      <x v="7"/>
    </i>
    <i r="2">
      <x v="38"/>
    </i>
    <i r="3">
      <x v="59"/>
    </i>
    <i r="1">
      <x v="8"/>
    </i>
    <i r="2">
      <x v="63"/>
    </i>
    <i r="3">
      <x v="1"/>
    </i>
    <i r="1">
      <x v="11"/>
    </i>
    <i r="2">
      <x v="42"/>
    </i>
    <i r="3">
      <x v="6"/>
    </i>
    <i r="1">
      <x v="12"/>
    </i>
    <i r="2">
      <x v="46"/>
    </i>
    <i r="3">
      <x v="47"/>
    </i>
    <i r="1">
      <x v="13"/>
    </i>
    <i r="2">
      <x v="7"/>
    </i>
    <i r="3">
      <x v="11"/>
    </i>
    <i r="1">
      <x v="14"/>
    </i>
    <i r="2">
      <x v="2"/>
    </i>
    <i r="3">
      <x v="26"/>
    </i>
    <i r="2">
      <x v="14"/>
    </i>
    <i r="3">
      <x v="26"/>
    </i>
    <i r="2">
      <x v="21"/>
    </i>
    <i r="3">
      <x v="26"/>
    </i>
    <i r="2">
      <x v="27"/>
    </i>
    <i r="3">
      <x v="26"/>
    </i>
    <i r="2">
      <x v="33"/>
    </i>
    <i r="3">
      <x v="26"/>
    </i>
    <i r="2">
      <x v="40"/>
    </i>
    <i r="3">
      <x v="26"/>
    </i>
    <i r="2">
      <x v="47"/>
    </i>
    <i r="3">
      <x v="26"/>
    </i>
    <i r="2">
      <x v="53"/>
    </i>
    <i r="3">
      <x v="26"/>
    </i>
    <i r="2">
      <x v="59"/>
    </i>
    <i r="3">
      <x v="26"/>
    </i>
    <i r="1">
      <x v="15"/>
    </i>
    <i r="2">
      <x v="58"/>
    </i>
    <i r="3">
      <x v="9"/>
    </i>
    <i r="1">
      <x v="16"/>
    </i>
    <i r="2">
      <x v="20"/>
    </i>
    <i r="3">
      <x v="10"/>
    </i>
    <i r="1">
      <x v="17"/>
    </i>
    <i r="2">
      <x v="30"/>
    </i>
    <i r="3">
      <x v="44"/>
    </i>
    <i r="1">
      <x v="18"/>
    </i>
    <i r="2">
      <x v="5"/>
    </i>
    <i r="3">
      <x v="21"/>
    </i>
    <i r="2">
      <x v="11"/>
    </i>
    <i r="3">
      <x v="21"/>
    </i>
    <i r="2">
      <x v="18"/>
    </i>
    <i r="3">
      <x v="21"/>
    </i>
    <i r="2">
      <x v="24"/>
    </i>
    <i r="3">
      <x v="21"/>
    </i>
    <i r="2">
      <x v="30"/>
    </i>
    <i r="3">
      <x v="21"/>
    </i>
    <i r="2">
      <x v="37"/>
    </i>
    <i r="3">
      <x v="21"/>
    </i>
    <i r="2">
      <x v="44"/>
    </i>
    <i r="3">
      <x v="21"/>
    </i>
    <i r="2">
      <x v="50"/>
    </i>
    <i r="3">
      <x v="21"/>
    </i>
    <i r="2">
      <x v="56"/>
    </i>
    <i r="3">
      <x v="21"/>
    </i>
    <i r="2">
      <x v="62"/>
    </i>
    <i r="3">
      <x v="21"/>
    </i>
    <i r="1">
      <x v="19"/>
    </i>
    <i r="2">
      <x v="11"/>
    </i>
    <i r="3">
      <x v="8"/>
    </i>
    <i r="2">
      <x v="37"/>
    </i>
    <i r="3">
      <x v="15"/>
    </i>
    <i r="2">
      <x v="62"/>
    </i>
    <i r="3">
      <x v="15"/>
    </i>
    <i r="1">
      <x v="20"/>
    </i>
    <i r="2">
      <x v="10"/>
    </i>
    <i r="3">
      <x v="16"/>
    </i>
    <i r="2">
      <x v="29"/>
    </i>
    <i r="3">
      <x v="16"/>
    </i>
    <i r="1">
      <x v="21"/>
    </i>
    <i r="2">
      <x v="1"/>
    </i>
    <i r="3">
      <x v="29"/>
    </i>
    <i r="2">
      <x v="7"/>
    </i>
    <i r="3">
      <x v="29"/>
    </i>
    <i r="2">
      <x v="13"/>
    </i>
    <i r="3">
      <x v="29"/>
    </i>
    <i r="2">
      <x v="20"/>
    </i>
    <i r="3">
      <x v="29"/>
    </i>
    <i r="2">
      <x v="26"/>
    </i>
    <i r="3">
      <x v="29"/>
    </i>
    <i r="2">
      <x v="32"/>
    </i>
    <i r="3">
      <x v="29"/>
    </i>
    <i r="2">
      <x v="39"/>
    </i>
    <i r="3">
      <x v="29"/>
    </i>
    <i r="2">
      <x v="46"/>
    </i>
    <i r="3">
      <x v="29"/>
    </i>
    <i r="2">
      <x v="52"/>
    </i>
    <i r="3">
      <x v="29"/>
    </i>
    <i r="2">
      <x v="58"/>
    </i>
    <i r="3">
      <x v="29"/>
    </i>
    <i r="1">
      <x v="22"/>
    </i>
    <i r="2">
      <x v="32"/>
    </i>
    <i r="3">
      <x v="7"/>
    </i>
    <i r="1">
      <x v="23"/>
    </i>
    <i r="2">
      <x v="39"/>
    </i>
    <i r="3">
      <x v="33"/>
    </i>
    <i r="1">
      <x v="24"/>
    </i>
    <i r="2">
      <x v="32"/>
    </i>
    <i r="3">
      <x v="40"/>
    </i>
    <i r="1">
      <x v="25"/>
    </i>
    <i r="2">
      <x v="52"/>
    </i>
    <i r="3">
      <x v="56"/>
    </i>
    <i r="1">
      <x v="26"/>
    </i>
    <i r="2">
      <x v="30"/>
    </i>
    <i r="3">
      <x v="37"/>
    </i>
    <i r="1">
      <x v="27"/>
    </i>
    <i r="2">
      <x v="39"/>
    </i>
    <i r="3">
      <x v="14"/>
    </i>
    <i r="1">
      <x v="28"/>
    </i>
    <i r="2">
      <x v="52"/>
    </i>
    <i r="3">
      <x v="14"/>
    </i>
    <i r="1">
      <x v="29"/>
    </i>
    <i r="2">
      <x v="7"/>
    </i>
    <i r="3">
      <x v="14"/>
    </i>
    <i r="1">
      <x v="30"/>
    </i>
    <i r="2">
      <x v="20"/>
    </i>
    <i r="3">
      <x v="14"/>
    </i>
    <i r="1">
      <x v="31"/>
    </i>
    <i r="2">
      <x v="29"/>
    </i>
    <i r="3">
      <x v="5"/>
    </i>
    <i r="1">
      <x v="32"/>
    </i>
    <i r="2">
      <x v="17"/>
    </i>
    <i r="3">
      <x v="18"/>
    </i>
    <i r="2">
      <x v="43"/>
    </i>
    <i r="3">
      <x v="19"/>
    </i>
    <i r="1">
      <x v="33"/>
    </i>
    <i r="2">
      <x v="1"/>
    </i>
    <i r="3">
      <x v="4"/>
    </i>
    <i r="1">
      <x v="34"/>
    </i>
    <i r="2">
      <x v="12"/>
    </i>
    <i r="3">
      <x v="57"/>
    </i>
    <i r="1">
      <x v="35"/>
    </i>
    <i r="2">
      <x v="56"/>
    </i>
    <i r="3">
      <x v="58"/>
    </i>
    <i r="1">
      <x v="36"/>
    </i>
    <i r="2">
      <x v="35"/>
    </i>
    <i r="3">
      <x v="48"/>
    </i>
    <i r="1">
      <x v="37"/>
    </i>
    <i r="2">
      <x v="10"/>
    </i>
    <i r="3">
      <x v="49"/>
    </i>
    <i r="1">
      <x v="38"/>
    </i>
    <i r="2">
      <x v="1"/>
    </i>
    <i r="3">
      <x v="13"/>
    </i>
    <i r="2">
      <x v="32"/>
    </i>
    <i r="3">
      <x v="13"/>
    </i>
    <i r="2">
      <x v="58"/>
    </i>
    <i r="3">
      <x v="13"/>
    </i>
    <i r="1">
      <x v="39"/>
    </i>
    <i r="2">
      <x v="5"/>
    </i>
    <i r="3">
      <x v="20"/>
    </i>
    <i r="2">
      <x v="11"/>
    </i>
    <i r="3">
      <x v="20"/>
    </i>
    <i r="2">
      <x v="18"/>
    </i>
    <i r="3">
      <x v="20"/>
    </i>
    <i r="2">
      <x v="24"/>
    </i>
    <i r="3">
      <x v="20"/>
    </i>
    <i r="2">
      <x v="30"/>
    </i>
    <i r="3">
      <x v="20"/>
    </i>
    <i r="2">
      <x v="37"/>
    </i>
    <i r="3">
      <x v="20"/>
    </i>
    <i r="2">
      <x v="44"/>
    </i>
    <i r="3">
      <x v="20"/>
    </i>
    <i r="2">
      <x v="50"/>
    </i>
    <i r="3">
      <x v="20"/>
    </i>
    <i r="2">
      <x v="56"/>
    </i>
    <i r="3">
      <x v="20"/>
    </i>
    <i r="2">
      <x v="62"/>
    </i>
    <i r="3">
      <x v="20"/>
    </i>
    <i r="1">
      <x v="40"/>
    </i>
    <i r="2">
      <x v="2"/>
    </i>
    <i r="3">
      <x v="25"/>
    </i>
    <i r="2">
      <x v="14"/>
    </i>
    <i r="3">
      <x v="24"/>
    </i>
    <i r="2">
      <x v="27"/>
    </i>
    <i r="3">
      <x v="24"/>
    </i>
    <i r="2">
      <x v="33"/>
    </i>
    <i r="3">
      <x v="24"/>
    </i>
    <i r="2">
      <x v="40"/>
    </i>
    <i r="3">
      <x v="24"/>
    </i>
    <i r="2">
      <x v="47"/>
    </i>
    <i r="3">
      <x v="24"/>
    </i>
    <i r="2">
      <x v="53"/>
    </i>
    <i r="3">
      <x v="24"/>
    </i>
    <i r="2">
      <x v="59"/>
    </i>
    <i r="3">
      <x v="24"/>
    </i>
    <i r="1">
      <x v="41"/>
    </i>
    <i r="2">
      <x v="45"/>
    </i>
    <i r="3">
      <x v="36"/>
    </i>
    <i r="1">
      <x v="42"/>
    </i>
    <i r="2">
      <x v="40"/>
    </i>
    <i r="3">
      <x v="17"/>
    </i>
    <i r="1">
      <x v="44"/>
    </i>
    <i r="2">
      <x v="5"/>
    </i>
    <i r="3">
      <x v="46"/>
    </i>
    <i r="1">
      <x v="45"/>
    </i>
    <i r="2">
      <x v="4"/>
    </i>
    <i r="3">
      <x v="12"/>
    </i>
    <i r="2">
      <x v="29"/>
    </i>
    <i r="3">
      <x v="12"/>
    </i>
    <i r="2">
      <x v="61"/>
    </i>
    <i r="3">
      <x v="12"/>
    </i>
    <i r="1">
      <x v="46"/>
    </i>
    <i r="2">
      <x v="2"/>
    </i>
    <i r="3">
      <x v="27"/>
    </i>
    <i r="2">
      <x v="14"/>
    </i>
    <i r="3">
      <x v="27"/>
    </i>
    <i r="2">
      <x v="21"/>
    </i>
    <i r="3">
      <x v="27"/>
    </i>
    <i r="2">
      <x v="27"/>
    </i>
    <i r="3">
      <x v="27"/>
    </i>
    <i r="2">
      <x v="33"/>
    </i>
    <i r="3">
      <x v="27"/>
    </i>
    <i r="2">
      <x v="40"/>
    </i>
    <i r="3">
      <x v="27"/>
    </i>
    <i r="2">
      <x v="47"/>
    </i>
    <i r="3">
      <x v="27"/>
    </i>
    <i r="2">
      <x v="53"/>
    </i>
    <i r="3">
      <x v="27"/>
    </i>
    <i r="2">
      <x v="59"/>
    </i>
    <i r="3">
      <x v="27"/>
    </i>
    <i r="1">
      <x v="47"/>
    </i>
    <i r="2">
      <x v="58"/>
    </i>
    <i r="3">
      <x v="39"/>
    </i>
    <i r="1">
      <x v="48"/>
    </i>
    <i r="2">
      <x v="1"/>
    </i>
    <i r="3">
      <x v="28"/>
    </i>
    <i r="2">
      <x v="7"/>
    </i>
    <i r="3">
      <x v="28"/>
    </i>
    <i r="2">
      <x v="13"/>
    </i>
    <i r="3">
      <x v="28"/>
    </i>
    <i r="2">
      <x v="20"/>
    </i>
    <i r="3">
      <x v="28"/>
    </i>
    <i r="2">
      <x v="26"/>
    </i>
    <i r="3">
      <x v="28"/>
    </i>
    <i r="2">
      <x v="32"/>
    </i>
    <i r="3">
      <x v="28"/>
    </i>
    <i r="2">
      <x v="46"/>
    </i>
    <i r="3">
      <x v="28"/>
    </i>
    <i r="2">
      <x v="52"/>
    </i>
    <i r="3">
      <x v="28"/>
    </i>
    <i r="2">
      <x v="58"/>
    </i>
    <i r="3">
      <x v="28"/>
    </i>
    <i r="2">
      <x v="64"/>
    </i>
    <i r="3">
      <x v="28"/>
    </i>
    <i r="1">
      <x v="49"/>
    </i>
    <i r="2">
      <x v="1"/>
    </i>
    <i r="3">
      <x v="28"/>
    </i>
    <i r="1">
      <x v="50"/>
    </i>
    <i r="2">
      <x v="39"/>
    </i>
    <i r="3">
      <x v="38"/>
    </i>
    <i r="1">
      <x v="51"/>
    </i>
    <i r="2">
      <x v="52"/>
    </i>
    <i r="3">
      <x v="51"/>
    </i>
    <i r="1">
      <x v="52"/>
    </i>
    <i r="2">
      <x v="39"/>
    </i>
    <i r="3">
      <x v="38"/>
    </i>
    <i r="1">
      <x v="53"/>
    </i>
    <i r="2">
      <x v="4"/>
    </i>
    <i r="3">
      <x v="22"/>
    </i>
    <i r="2">
      <x v="10"/>
    </i>
    <i r="3">
      <x v="22"/>
    </i>
    <i r="2">
      <x v="16"/>
    </i>
    <i r="3">
      <x v="22"/>
    </i>
    <i r="2">
      <x v="22"/>
    </i>
    <i r="3">
      <x v="22"/>
    </i>
    <i r="2">
      <x v="29"/>
    </i>
    <i r="3">
      <x v="22"/>
    </i>
    <i r="2">
      <x v="35"/>
    </i>
    <i r="3">
      <x v="22"/>
    </i>
    <i r="2">
      <x v="42"/>
    </i>
    <i r="3">
      <x v="23"/>
    </i>
    <i r="2">
      <x v="49"/>
    </i>
    <i r="3">
      <x v="22"/>
    </i>
    <i r="2">
      <x v="55"/>
    </i>
    <i r="3">
      <x v="22"/>
    </i>
    <i r="2">
      <x v="61"/>
    </i>
    <i r="3">
      <x v="22"/>
    </i>
    <i r="1">
      <x v="54"/>
    </i>
    <i r="2">
      <x v="22"/>
    </i>
    <i r="3">
      <x v="54"/>
    </i>
    <i r="2">
      <x v="27"/>
    </i>
    <i r="3">
      <x v="54"/>
    </i>
    <i r="1">
      <x v="55"/>
    </i>
    <i r="2">
      <x v="21"/>
    </i>
    <i r="3">
      <x v="53"/>
    </i>
    <i r="1">
      <x v="56"/>
    </i>
    <i r="2">
      <x/>
    </i>
    <i r="3">
      <x v="43"/>
    </i>
    <i r="2">
      <x v="2"/>
    </i>
    <i r="3">
      <x v="43"/>
    </i>
    <i r="2">
      <x v="3"/>
    </i>
    <i r="3">
      <x v="43"/>
    </i>
    <i r="2">
      <x v="6"/>
    </i>
    <i r="3">
      <x v="43"/>
    </i>
    <i r="2">
      <x v="9"/>
    </i>
    <i r="3">
      <x v="43"/>
    </i>
    <i r="2">
      <x v="11"/>
    </i>
    <i r="3">
      <x v="43"/>
    </i>
    <i r="2">
      <x v="12"/>
    </i>
    <i r="3">
      <x v="43"/>
    </i>
    <i r="2">
      <x v="14"/>
    </i>
    <i r="3">
      <x v="43"/>
    </i>
    <i r="2">
      <x v="15"/>
    </i>
    <i r="3">
      <x v="43"/>
    </i>
    <i r="2">
      <x v="18"/>
    </i>
    <i r="3">
      <x v="43"/>
    </i>
    <i r="2">
      <x v="25"/>
    </i>
    <i r="3">
      <x v="43"/>
    </i>
    <i r="2">
      <x v="26"/>
    </i>
    <i r="3">
      <x v="43"/>
    </i>
    <i r="2">
      <x v="27"/>
    </i>
    <i r="3">
      <x v="43"/>
    </i>
    <i r="2">
      <x v="28"/>
    </i>
    <i r="3">
      <x v="43"/>
    </i>
    <i r="2">
      <x v="30"/>
    </i>
    <i r="3">
      <x v="43"/>
    </i>
    <i r="2">
      <x v="31"/>
    </i>
    <i r="2">
      <x v="32"/>
    </i>
    <i r="3">
      <x v="43"/>
    </i>
    <i r="2">
      <x v="33"/>
    </i>
    <i r="3">
      <x v="43"/>
    </i>
    <i r="2">
      <x v="34"/>
    </i>
    <i r="3">
      <x v="43"/>
    </i>
    <i r="2">
      <x v="37"/>
    </i>
    <i r="3">
      <x v="43"/>
    </i>
    <i r="2">
      <x v="39"/>
    </i>
    <i r="3">
      <x v="43"/>
    </i>
    <i r="2">
      <x v="40"/>
    </i>
    <i r="3">
      <x v="43"/>
    </i>
    <i r="2">
      <x v="41"/>
    </i>
    <i r="3">
      <x v="43"/>
    </i>
    <i r="2">
      <x v="44"/>
    </i>
    <i r="3">
      <x v="43"/>
    </i>
    <i r="2">
      <x v="45"/>
    </i>
    <i r="3">
      <x v="43"/>
    </i>
    <i r="2">
      <x v="46"/>
    </i>
    <i r="3">
      <x v="43"/>
    </i>
    <i r="2">
      <x v="47"/>
    </i>
    <i r="3">
      <x v="43"/>
    </i>
    <i r="2">
      <x v="48"/>
    </i>
    <i r="3">
      <x v="43"/>
    </i>
    <i r="2">
      <x v="50"/>
    </i>
    <i r="3">
      <x v="43"/>
    </i>
    <i r="2">
      <x v="51"/>
    </i>
    <i r="3">
      <x v="43"/>
    </i>
    <i r="2">
      <x v="52"/>
    </i>
    <i r="3">
      <x v="43"/>
    </i>
    <i r="2">
      <x v="53"/>
    </i>
    <i r="3">
      <x v="43"/>
    </i>
    <i r="2">
      <x v="54"/>
    </i>
    <i r="3">
      <x v="43"/>
    </i>
    <i r="2">
      <x v="57"/>
    </i>
    <i r="3">
      <x v="43"/>
    </i>
    <i r="2">
      <x v="59"/>
    </i>
    <i r="3">
      <x v="43"/>
    </i>
    <i r="2">
      <x v="60"/>
    </i>
    <i r="3">
      <x v="43"/>
    </i>
    <i r="2">
      <x v="62"/>
    </i>
    <i r="3">
      <x v="43"/>
    </i>
    <i r="2">
      <x v="63"/>
    </i>
    <i r="3">
      <x v="43"/>
    </i>
    <i r="1">
      <x v="57"/>
    </i>
    <i r="2">
      <x v="6"/>
    </i>
    <i r="3">
      <x v="52"/>
    </i>
    <i r="1">
      <x v="58"/>
    </i>
    <i r="2">
      <x v="18"/>
    </i>
    <i r="3">
      <x v="41"/>
    </i>
    <i r="1">
      <x v="59"/>
    </i>
    <i r="2">
      <x v="49"/>
    </i>
    <i r="3">
      <x v="45"/>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dataDxfId="0"/>
    <tableColumn id="5" name="recurrenceId"/>
    <tableColumn id="6" name="link"/>
    <tableColumn id="7" name="eventlink"/>
    <tableColumn id="8" name="status"/>
    <tableColumn id="9" name="startallday"/>
    <tableColumn id="10" name="startshortdate" dataDxfId="10"/>
    <tableColumn id="11" name="startlongdate" dataDxfId="9"/>
    <tableColumn id="12" name="startdayname"/>
    <tableColumn id="13" name="starttime" dataDxfId="8"/>
    <tableColumn id="14" name="startutcdate"/>
    <tableColumn id="15" name="startdatetime"/>
    <tableColumn id="16" name="starttimezone"/>
    <tableColumn id="17" name="endallday"/>
    <tableColumn id="18" name="endshortdate" dataDxfId="7"/>
    <tableColumn id="19" name="endlongdate" dataDxfId="6"/>
    <tableColumn id="20" name="enddayname"/>
    <tableColumn id="21" name="endtime" dataDxfId="5"/>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4"/>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3">
      <calculatedColumnFormula>IF(DATA_GOES_HERE!AH2="","",
IF(ISNUMBER(SEARCH("*ADULTS*",DATA_GOES_HERE!AH71)),"ADULTS",
IF(ISNUMBER(SEARCH("*CHILDREN*",DATA_GOES_HERE!AH71)),"CHILDREN",
IF(ISNUMBER(SEARCH("*TEENS*",DATA_GOES_HERE!AH71)),"TEENS"))))</calculatedColumnFormula>
    </tableColumn>
    <tableColumn id="4" name="DATE/TIME" dataDxfId="2">
      <calculatedColumnFormula>Table1[startdatetime]</calculatedColumnFormula>
    </tableColumn>
    <tableColumn id="3" name="SUMMARY" dataDxfId="1">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workbookViewId="0">
      <selection activeCell="A2" sqref="A2"/>
    </sheetView>
  </sheetViews>
  <sheetFormatPr defaultRowHeight="15" x14ac:dyDescent="0.25"/>
  <cols>
    <col min="1" max="1" width="66.5703125" bestFit="1" customWidth="1"/>
    <col min="2" max="2" width="5" customWidth="1"/>
    <col min="3" max="3" width="2.42578125" customWidth="1"/>
    <col min="4" max="4" width="8.5703125" style="23"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980</v>
      </c>
      <c r="B1" t="s">
        <v>0</v>
      </c>
      <c r="C1" t="s">
        <v>1</v>
      </c>
      <c r="D1" s="23" t="s">
        <v>2</v>
      </c>
      <c r="E1" t="s">
        <v>3</v>
      </c>
      <c r="F1" t="s">
        <v>4</v>
      </c>
      <c r="G1" t="s">
        <v>5</v>
      </c>
      <c r="H1" t="s">
        <v>6</v>
      </c>
      <c r="I1" t="s">
        <v>7</v>
      </c>
      <c r="J1" t="s">
        <v>8</v>
      </c>
      <c r="K1" t="s">
        <v>9</v>
      </c>
      <c r="L1" t="s">
        <v>10</v>
      </c>
      <c r="M1" t="s">
        <v>11</v>
      </c>
      <c r="N1" t="s">
        <v>12</v>
      </c>
      <c r="O1" t="s">
        <v>153</v>
      </c>
      <c r="P1" t="s">
        <v>154</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159</v>
      </c>
      <c r="AK1" t="s">
        <v>160</v>
      </c>
      <c r="AL1" s="22" t="s">
        <v>1043</v>
      </c>
      <c r="AM1" t="s">
        <v>1255</v>
      </c>
      <c r="AN1" t="s">
        <v>1256</v>
      </c>
      <c r="AO1" t="s">
        <v>1257</v>
      </c>
      <c r="AP1" t="s">
        <v>1258</v>
      </c>
      <c r="AQ1" t="s">
        <v>1259</v>
      </c>
      <c r="AR1" t="s">
        <v>1260</v>
      </c>
      <c r="AS1" t="s">
        <v>1261</v>
      </c>
      <c r="AT1" t="s">
        <v>1262</v>
      </c>
      <c r="AU1" t="s">
        <v>1263</v>
      </c>
      <c r="AV1" t="s">
        <v>1264</v>
      </c>
      <c r="AW1" t="s">
        <v>1265</v>
      </c>
      <c r="AX1" t="s">
        <v>1266</v>
      </c>
      <c r="AY1" t="s">
        <v>1267</v>
      </c>
      <c r="AZ1" t="s">
        <v>1268</v>
      </c>
      <c r="BA1" t="s">
        <v>1269</v>
      </c>
      <c r="BB1" t="s">
        <v>1246</v>
      </c>
      <c r="BC1" t="s">
        <v>1247</v>
      </c>
      <c r="BD1" t="s">
        <v>1248</v>
      </c>
      <c r="BE1" t="s">
        <v>1249</v>
      </c>
      <c r="BF1" t="s">
        <v>1250</v>
      </c>
      <c r="BG1" t="s">
        <v>1251</v>
      </c>
      <c r="BH1" t="s">
        <v>1252</v>
      </c>
      <c r="BI1" t="s">
        <v>1253</v>
      </c>
    </row>
    <row r="2" spans="1:61" x14ac:dyDescent="0.25">
      <c r="A2" t="s">
        <v>981</v>
      </c>
      <c r="C2" t="s">
        <v>32</v>
      </c>
      <c r="D2" s="23" t="s">
        <v>162</v>
      </c>
      <c r="G2" t="s">
        <v>163</v>
      </c>
      <c r="H2" t="s">
        <v>33</v>
      </c>
      <c r="I2" t="b">
        <v>0</v>
      </c>
      <c r="J2" s="1">
        <v>42430</v>
      </c>
      <c r="K2" s="2">
        <v>42430</v>
      </c>
      <c r="L2" t="s">
        <v>39</v>
      </c>
      <c r="M2" s="3">
        <v>0.66666666666666663</v>
      </c>
      <c r="N2" t="s">
        <v>164</v>
      </c>
      <c r="O2" t="s">
        <v>165</v>
      </c>
      <c r="P2" t="s">
        <v>155</v>
      </c>
      <c r="Q2" t="b">
        <v>0</v>
      </c>
      <c r="R2" s="1">
        <v>42430</v>
      </c>
      <c r="S2" s="2">
        <v>42430</v>
      </c>
      <c r="T2" t="s">
        <v>39</v>
      </c>
      <c r="U2" s="3">
        <v>0.66666666666666663</v>
      </c>
      <c r="V2" t="s">
        <v>164</v>
      </c>
      <c r="W2" t="s">
        <v>165</v>
      </c>
      <c r="X2" t="s">
        <v>155</v>
      </c>
      <c r="Y2" t="s">
        <v>156</v>
      </c>
      <c r="Z2" t="s">
        <v>157</v>
      </c>
      <c r="AA2" t="s">
        <v>156</v>
      </c>
      <c r="AD2" t="s">
        <v>36</v>
      </c>
      <c r="AE2" t="s">
        <v>36</v>
      </c>
      <c r="AF2" t="s">
        <v>37</v>
      </c>
      <c r="AG2" t="s">
        <v>32</v>
      </c>
      <c r="AH2" t="s">
        <v>166</v>
      </c>
      <c r="AI2" t="s">
        <v>167</v>
      </c>
      <c r="AK2" t="s">
        <v>168</v>
      </c>
      <c r="AL2" s="22"/>
    </row>
    <row r="3" spans="1:61" x14ac:dyDescent="0.25">
      <c r="A3" t="s">
        <v>982</v>
      </c>
      <c r="C3" t="s">
        <v>32</v>
      </c>
      <c r="D3" s="23" t="s">
        <v>282</v>
      </c>
      <c r="E3" t="s">
        <v>283</v>
      </c>
      <c r="G3" t="s">
        <v>284</v>
      </c>
      <c r="H3" t="s">
        <v>33</v>
      </c>
      <c r="I3" t="b">
        <v>0</v>
      </c>
      <c r="J3" s="1">
        <v>42430</v>
      </c>
      <c r="K3" s="2">
        <v>42430</v>
      </c>
      <c r="L3" t="s">
        <v>39</v>
      </c>
      <c r="M3" s="3">
        <v>0.67708333333333337</v>
      </c>
      <c r="N3" t="s">
        <v>283</v>
      </c>
      <c r="O3" t="s">
        <v>285</v>
      </c>
      <c r="P3" t="s">
        <v>155</v>
      </c>
      <c r="Q3" t="b">
        <v>0</v>
      </c>
      <c r="R3" s="1">
        <v>42430</v>
      </c>
      <c r="S3" s="2">
        <v>42430</v>
      </c>
      <c r="T3" t="s">
        <v>39</v>
      </c>
      <c r="U3" s="3">
        <v>0.67708333333333337</v>
      </c>
      <c r="V3" t="s">
        <v>283</v>
      </c>
      <c r="W3" t="s">
        <v>285</v>
      </c>
      <c r="X3" t="s">
        <v>155</v>
      </c>
      <c r="Y3" t="s">
        <v>156</v>
      </c>
      <c r="Z3" t="s">
        <v>157</v>
      </c>
      <c r="AA3" t="s">
        <v>156</v>
      </c>
      <c r="AD3" t="s">
        <v>36</v>
      </c>
      <c r="AE3" t="s">
        <v>36</v>
      </c>
      <c r="AF3" t="s">
        <v>37</v>
      </c>
      <c r="AG3" t="s">
        <v>32</v>
      </c>
      <c r="AH3" t="s">
        <v>286</v>
      </c>
      <c r="AI3" t="s">
        <v>287</v>
      </c>
      <c r="AK3" t="s">
        <v>288</v>
      </c>
      <c r="AL3" s="22"/>
    </row>
    <row r="4" spans="1:61" x14ac:dyDescent="0.25">
      <c r="A4" t="s">
        <v>983</v>
      </c>
      <c r="C4" t="s">
        <v>32</v>
      </c>
      <c r="D4" s="23" t="s">
        <v>171</v>
      </c>
      <c r="G4" t="s">
        <v>172</v>
      </c>
      <c r="H4" t="s">
        <v>33</v>
      </c>
      <c r="I4" t="b">
        <v>0</v>
      </c>
      <c r="J4" s="1">
        <v>42430</v>
      </c>
      <c r="K4" s="2">
        <v>42430</v>
      </c>
      <c r="L4" t="s">
        <v>39</v>
      </c>
      <c r="M4" s="3">
        <v>0.75</v>
      </c>
      <c r="N4" t="s">
        <v>169</v>
      </c>
      <c r="O4" t="s">
        <v>170</v>
      </c>
      <c r="P4" t="s">
        <v>155</v>
      </c>
      <c r="Q4" t="b">
        <v>0</v>
      </c>
      <c r="R4" s="1">
        <v>42430</v>
      </c>
      <c r="S4" s="2">
        <v>42430</v>
      </c>
      <c r="T4" t="s">
        <v>39</v>
      </c>
      <c r="U4" s="3">
        <v>0.75</v>
      </c>
      <c r="V4" t="s">
        <v>169</v>
      </c>
      <c r="W4" t="s">
        <v>170</v>
      </c>
      <c r="X4" t="s">
        <v>155</v>
      </c>
      <c r="Y4" t="s">
        <v>156</v>
      </c>
      <c r="Z4" t="s">
        <v>157</v>
      </c>
      <c r="AA4" t="s">
        <v>156</v>
      </c>
      <c r="AD4" t="s">
        <v>36</v>
      </c>
      <c r="AE4" t="s">
        <v>36</v>
      </c>
      <c r="AF4" t="s">
        <v>37</v>
      </c>
      <c r="AG4" t="s">
        <v>32</v>
      </c>
      <c r="AH4" t="s">
        <v>173</v>
      </c>
      <c r="AI4" t="s">
        <v>174</v>
      </c>
      <c r="AK4" t="s">
        <v>175</v>
      </c>
      <c r="AL4" s="22"/>
    </row>
    <row r="5" spans="1:61" x14ac:dyDescent="0.25">
      <c r="A5" t="s">
        <v>984</v>
      </c>
      <c r="C5" t="s">
        <v>32</v>
      </c>
      <c r="D5" s="23" t="s">
        <v>176</v>
      </c>
      <c r="G5" t="s">
        <v>177</v>
      </c>
      <c r="H5" t="s">
        <v>33</v>
      </c>
      <c r="I5" t="b">
        <v>0</v>
      </c>
      <c r="J5" s="1">
        <v>42431</v>
      </c>
      <c r="K5" s="2">
        <v>42431</v>
      </c>
      <c r="L5" t="s">
        <v>40</v>
      </c>
      <c r="M5" s="3">
        <v>0.42708333333333331</v>
      </c>
      <c r="N5" t="s">
        <v>178</v>
      </c>
      <c r="O5" t="s">
        <v>179</v>
      </c>
      <c r="P5" t="s">
        <v>155</v>
      </c>
      <c r="Q5" t="b">
        <v>0</v>
      </c>
      <c r="R5" s="1">
        <v>42431</v>
      </c>
      <c r="S5" s="2">
        <v>42431</v>
      </c>
      <c r="T5" t="s">
        <v>40</v>
      </c>
      <c r="U5" s="3">
        <v>0.42708333333333331</v>
      </c>
      <c r="V5" t="s">
        <v>178</v>
      </c>
      <c r="W5" t="s">
        <v>179</v>
      </c>
      <c r="X5" t="s">
        <v>155</v>
      </c>
      <c r="Y5" t="s">
        <v>156</v>
      </c>
      <c r="Z5" t="s">
        <v>157</v>
      </c>
      <c r="AA5" t="s">
        <v>156</v>
      </c>
      <c r="AD5" t="s">
        <v>36</v>
      </c>
      <c r="AE5" t="s">
        <v>36</v>
      </c>
      <c r="AF5" t="s">
        <v>37</v>
      </c>
      <c r="AG5" t="s">
        <v>32</v>
      </c>
      <c r="AH5" t="s">
        <v>180</v>
      </c>
      <c r="AI5" t="s">
        <v>181</v>
      </c>
      <c r="AK5" t="s">
        <v>182</v>
      </c>
      <c r="AL5" s="22"/>
    </row>
    <row r="6" spans="1:61" x14ac:dyDescent="0.25">
      <c r="A6" t="s">
        <v>985</v>
      </c>
      <c r="C6" t="s">
        <v>32</v>
      </c>
      <c r="D6" s="23" t="s">
        <v>185</v>
      </c>
      <c r="G6" t="s">
        <v>186</v>
      </c>
      <c r="H6" t="s">
        <v>33</v>
      </c>
      <c r="I6" t="b">
        <v>0</v>
      </c>
      <c r="J6" s="1">
        <v>42431</v>
      </c>
      <c r="K6" s="2">
        <v>42431</v>
      </c>
      <c r="L6" t="s">
        <v>40</v>
      </c>
      <c r="M6" s="3">
        <v>0.46875</v>
      </c>
      <c r="N6" t="s">
        <v>183</v>
      </c>
      <c r="O6" t="s">
        <v>184</v>
      </c>
      <c r="P6" t="s">
        <v>155</v>
      </c>
      <c r="Q6" t="b">
        <v>0</v>
      </c>
      <c r="R6" s="1">
        <v>42431</v>
      </c>
      <c r="S6" s="2">
        <v>42431</v>
      </c>
      <c r="T6" t="s">
        <v>40</v>
      </c>
      <c r="U6" s="3">
        <v>0.46875</v>
      </c>
      <c r="V6" t="s">
        <v>183</v>
      </c>
      <c r="W6" t="s">
        <v>184</v>
      </c>
      <c r="X6" t="s">
        <v>155</v>
      </c>
      <c r="Y6" t="s">
        <v>156</v>
      </c>
      <c r="Z6" t="s">
        <v>157</v>
      </c>
      <c r="AA6" t="s">
        <v>156</v>
      </c>
      <c r="AD6" t="s">
        <v>36</v>
      </c>
      <c r="AE6" t="s">
        <v>36</v>
      </c>
      <c r="AF6" t="s">
        <v>37</v>
      </c>
      <c r="AG6" t="s">
        <v>32</v>
      </c>
      <c r="AH6" t="s">
        <v>180</v>
      </c>
      <c r="AI6" t="s">
        <v>181</v>
      </c>
      <c r="AK6" t="s">
        <v>182</v>
      </c>
      <c r="AL6" s="22"/>
    </row>
    <row r="7" spans="1:61" x14ac:dyDescent="0.25">
      <c r="A7" t="s">
        <v>986</v>
      </c>
      <c r="C7" t="s">
        <v>32</v>
      </c>
      <c r="D7" s="23" t="s">
        <v>189</v>
      </c>
      <c r="G7" t="s">
        <v>190</v>
      </c>
      <c r="H7" t="s">
        <v>33</v>
      </c>
      <c r="I7" t="b">
        <v>0</v>
      </c>
      <c r="J7" s="1">
        <v>42431</v>
      </c>
      <c r="K7" s="2">
        <v>42431</v>
      </c>
      <c r="L7" t="s">
        <v>40</v>
      </c>
      <c r="M7" s="3">
        <v>0.67708333333333337</v>
      </c>
      <c r="N7" t="s">
        <v>191</v>
      </c>
      <c r="O7" t="s">
        <v>192</v>
      </c>
      <c r="P7" t="s">
        <v>155</v>
      </c>
      <c r="Q7" t="b">
        <v>0</v>
      </c>
      <c r="R7" s="1">
        <v>42431</v>
      </c>
      <c r="S7" s="2">
        <v>42431</v>
      </c>
      <c r="T7" t="s">
        <v>40</v>
      </c>
      <c r="U7" s="3">
        <v>0.67708333333333337</v>
      </c>
      <c r="V7" t="s">
        <v>191</v>
      </c>
      <c r="W7" t="s">
        <v>192</v>
      </c>
      <c r="X7" t="s">
        <v>155</v>
      </c>
      <c r="Y7" t="s">
        <v>156</v>
      </c>
      <c r="Z7" t="s">
        <v>157</v>
      </c>
      <c r="AA7" t="s">
        <v>156</v>
      </c>
      <c r="AD7" t="s">
        <v>36</v>
      </c>
      <c r="AE7" t="s">
        <v>36</v>
      </c>
      <c r="AF7" t="s">
        <v>37</v>
      </c>
      <c r="AG7" t="s">
        <v>32</v>
      </c>
      <c r="AH7" t="s">
        <v>289</v>
      </c>
      <c r="AI7" t="s">
        <v>193</v>
      </c>
      <c r="AK7" t="s">
        <v>290</v>
      </c>
      <c r="AL7" s="22"/>
    </row>
    <row r="8" spans="1:61" x14ac:dyDescent="0.25">
      <c r="A8" t="s">
        <v>987</v>
      </c>
      <c r="C8" t="s">
        <v>32</v>
      </c>
      <c r="D8" s="23" t="s">
        <v>291</v>
      </c>
      <c r="G8" t="s">
        <v>292</v>
      </c>
      <c r="H8" t="s">
        <v>33</v>
      </c>
      <c r="I8" t="b">
        <v>0</v>
      </c>
      <c r="J8" s="1">
        <v>42431</v>
      </c>
      <c r="K8" s="2">
        <v>42431</v>
      </c>
      <c r="L8" t="s">
        <v>40</v>
      </c>
      <c r="M8" s="3">
        <v>0.6875</v>
      </c>
      <c r="N8" t="s">
        <v>187</v>
      </c>
      <c r="O8" t="s">
        <v>188</v>
      </c>
      <c r="P8" t="s">
        <v>155</v>
      </c>
      <c r="Q8" t="b">
        <v>0</v>
      </c>
      <c r="R8" s="1">
        <v>42431</v>
      </c>
      <c r="S8" s="2">
        <v>42431</v>
      </c>
      <c r="T8" t="s">
        <v>40</v>
      </c>
      <c r="U8" s="3">
        <v>0.6875</v>
      </c>
      <c r="V8" t="s">
        <v>187</v>
      </c>
      <c r="W8" t="s">
        <v>188</v>
      </c>
      <c r="X8" t="s">
        <v>155</v>
      </c>
      <c r="Y8" t="s">
        <v>156</v>
      </c>
      <c r="Z8" t="s">
        <v>157</v>
      </c>
      <c r="AA8" t="s">
        <v>156</v>
      </c>
      <c r="AD8" t="s">
        <v>36</v>
      </c>
      <c r="AE8" t="s">
        <v>36</v>
      </c>
      <c r="AF8" t="s">
        <v>37</v>
      </c>
      <c r="AG8" t="s">
        <v>32</v>
      </c>
      <c r="AH8" t="s">
        <v>293</v>
      </c>
      <c r="AI8" t="s">
        <v>195</v>
      </c>
      <c r="AK8" t="s">
        <v>294</v>
      </c>
      <c r="AL8" s="22"/>
    </row>
    <row r="9" spans="1:61" x14ac:dyDescent="0.25">
      <c r="A9" t="s">
        <v>988</v>
      </c>
      <c r="C9" t="s">
        <v>32</v>
      </c>
      <c r="D9" s="23" t="s">
        <v>197</v>
      </c>
      <c r="G9" t="s">
        <v>198</v>
      </c>
      <c r="H9" t="s">
        <v>33</v>
      </c>
      <c r="I9" t="b">
        <v>0</v>
      </c>
      <c r="J9" s="1">
        <v>42431</v>
      </c>
      <c r="K9" s="2">
        <v>42431</v>
      </c>
      <c r="L9" t="s">
        <v>40</v>
      </c>
      <c r="M9" s="3">
        <v>0.77083333333333337</v>
      </c>
      <c r="N9" t="s">
        <v>199</v>
      </c>
      <c r="O9" t="s">
        <v>200</v>
      </c>
      <c r="P9" t="s">
        <v>155</v>
      </c>
      <c r="Q9" t="b">
        <v>0</v>
      </c>
      <c r="R9" s="1">
        <v>42431</v>
      </c>
      <c r="S9" s="2">
        <v>42431</v>
      </c>
      <c r="T9" t="s">
        <v>40</v>
      </c>
      <c r="U9" s="3">
        <v>0.77083333333333337</v>
      </c>
      <c r="V9" t="s">
        <v>199</v>
      </c>
      <c r="W9" t="s">
        <v>200</v>
      </c>
      <c r="X9" t="s">
        <v>155</v>
      </c>
      <c r="Y9" t="s">
        <v>156</v>
      </c>
      <c r="Z9" t="s">
        <v>157</v>
      </c>
      <c r="AA9" t="s">
        <v>156</v>
      </c>
      <c r="AD9" t="s">
        <v>36</v>
      </c>
      <c r="AE9" t="s">
        <v>36</v>
      </c>
      <c r="AF9" t="s">
        <v>37</v>
      </c>
      <c r="AG9" t="s">
        <v>32</v>
      </c>
      <c r="AH9" t="s">
        <v>194</v>
      </c>
      <c r="AI9" t="s">
        <v>201</v>
      </c>
      <c r="AK9" t="s">
        <v>196</v>
      </c>
      <c r="AL9" s="22"/>
    </row>
    <row r="10" spans="1:61" x14ac:dyDescent="0.25">
      <c r="A10" t="s">
        <v>989</v>
      </c>
      <c r="C10" t="s">
        <v>32</v>
      </c>
      <c r="D10" s="23" t="s">
        <v>295</v>
      </c>
      <c r="G10" t="s">
        <v>296</v>
      </c>
      <c r="H10" t="s">
        <v>33</v>
      </c>
      <c r="I10" t="b">
        <v>0</v>
      </c>
      <c r="J10" s="1">
        <v>42432</v>
      </c>
      <c r="K10" s="2">
        <v>42432</v>
      </c>
      <c r="L10" t="s">
        <v>41</v>
      </c>
      <c r="M10" s="3">
        <v>0.42708333333333331</v>
      </c>
      <c r="N10" t="s">
        <v>202</v>
      </c>
      <c r="O10" t="s">
        <v>203</v>
      </c>
      <c r="P10" t="s">
        <v>155</v>
      </c>
      <c r="Q10" t="b">
        <v>0</v>
      </c>
      <c r="R10" s="1">
        <v>42432</v>
      </c>
      <c r="S10" s="2">
        <v>42432</v>
      </c>
      <c r="T10" t="s">
        <v>41</v>
      </c>
      <c r="U10" s="3">
        <v>0.42708333333333331</v>
      </c>
      <c r="V10" t="s">
        <v>202</v>
      </c>
      <c r="W10" t="s">
        <v>203</v>
      </c>
      <c r="X10" t="s">
        <v>155</v>
      </c>
      <c r="Y10" t="s">
        <v>156</v>
      </c>
      <c r="Z10" t="s">
        <v>157</v>
      </c>
      <c r="AA10" t="s">
        <v>156</v>
      </c>
      <c r="AD10" t="s">
        <v>36</v>
      </c>
      <c r="AE10" t="s">
        <v>36</v>
      </c>
      <c r="AF10" t="s">
        <v>37</v>
      </c>
      <c r="AG10" t="s">
        <v>32</v>
      </c>
      <c r="AH10" t="s">
        <v>204</v>
      </c>
      <c r="AI10" t="s">
        <v>205</v>
      </c>
      <c r="AK10" t="s">
        <v>206</v>
      </c>
      <c r="AL10" s="22"/>
    </row>
    <row r="11" spans="1:61" x14ac:dyDescent="0.25">
      <c r="A11" t="s">
        <v>990</v>
      </c>
      <c r="C11" t="s">
        <v>32</v>
      </c>
      <c r="D11" s="23" t="s">
        <v>207</v>
      </c>
      <c r="G11" t="s">
        <v>208</v>
      </c>
      <c r="H11" t="s">
        <v>33</v>
      </c>
      <c r="I11" t="b">
        <v>0</v>
      </c>
      <c r="J11" s="1">
        <v>42432</v>
      </c>
      <c r="K11" s="2">
        <v>42432</v>
      </c>
      <c r="L11" t="s">
        <v>41</v>
      </c>
      <c r="M11" s="3">
        <v>0.5625</v>
      </c>
      <c r="N11" t="s">
        <v>209</v>
      </c>
      <c r="O11" t="s">
        <v>210</v>
      </c>
      <c r="P11" t="s">
        <v>155</v>
      </c>
      <c r="Q11" t="b">
        <v>0</v>
      </c>
      <c r="R11" s="1">
        <v>42432</v>
      </c>
      <c r="S11" s="2">
        <v>42432</v>
      </c>
      <c r="T11" t="s">
        <v>41</v>
      </c>
      <c r="U11" s="3">
        <v>0.64583333333333337</v>
      </c>
      <c r="V11" t="s">
        <v>211</v>
      </c>
      <c r="W11" t="s">
        <v>212</v>
      </c>
      <c r="X11" t="s">
        <v>155</v>
      </c>
      <c r="Y11" t="s">
        <v>156</v>
      </c>
      <c r="Z11" t="s">
        <v>157</v>
      </c>
      <c r="AA11" t="s">
        <v>156</v>
      </c>
      <c r="AD11" t="s">
        <v>36</v>
      </c>
      <c r="AE11" t="s">
        <v>36</v>
      </c>
      <c r="AF11" t="s">
        <v>37</v>
      </c>
      <c r="AG11" t="s">
        <v>32</v>
      </c>
      <c r="AH11" t="s">
        <v>213</v>
      </c>
      <c r="AI11" t="s">
        <v>214</v>
      </c>
      <c r="AK11" t="s">
        <v>215</v>
      </c>
      <c r="AL11" s="22"/>
    </row>
    <row r="12" spans="1:61" x14ac:dyDescent="0.25">
      <c r="J12" s="1"/>
      <c r="K12" s="2"/>
      <c r="M12" s="3"/>
      <c r="R12" s="1"/>
      <c r="S12" s="2"/>
      <c r="U12" s="3"/>
      <c r="AL12" s="22"/>
    </row>
    <row r="13" spans="1:61" x14ac:dyDescent="0.25">
      <c r="A13" t="s">
        <v>991</v>
      </c>
      <c r="C13" t="s">
        <v>32</v>
      </c>
      <c r="D13" s="23" t="s">
        <v>297</v>
      </c>
      <c r="G13" t="s">
        <v>298</v>
      </c>
      <c r="H13" t="s">
        <v>33</v>
      </c>
      <c r="I13" t="b">
        <v>0</v>
      </c>
      <c r="J13" s="1">
        <v>42432</v>
      </c>
      <c r="K13" s="2">
        <v>42432</v>
      </c>
      <c r="L13" t="s">
        <v>41</v>
      </c>
      <c r="M13" s="3">
        <v>0.6875</v>
      </c>
      <c r="N13" t="s">
        <v>219</v>
      </c>
      <c r="O13" t="s">
        <v>220</v>
      </c>
      <c r="P13" t="s">
        <v>155</v>
      </c>
      <c r="Q13" t="b">
        <v>0</v>
      </c>
      <c r="R13" s="1">
        <v>42432</v>
      </c>
      <c r="S13" s="2">
        <v>42432</v>
      </c>
      <c r="T13" t="s">
        <v>41</v>
      </c>
      <c r="U13" s="3">
        <v>0.75</v>
      </c>
      <c r="V13" t="s">
        <v>216</v>
      </c>
      <c r="W13" t="s">
        <v>217</v>
      </c>
      <c r="X13" t="s">
        <v>155</v>
      </c>
      <c r="Y13" t="s">
        <v>156</v>
      </c>
      <c r="Z13" t="s">
        <v>157</v>
      </c>
      <c r="AA13" t="s">
        <v>156</v>
      </c>
      <c r="AD13" t="s">
        <v>36</v>
      </c>
      <c r="AE13" t="s">
        <v>36</v>
      </c>
      <c r="AF13" t="s">
        <v>37</v>
      </c>
      <c r="AG13" t="s">
        <v>32</v>
      </c>
      <c r="AH13" t="s">
        <v>221</v>
      </c>
      <c r="AI13" t="s">
        <v>299</v>
      </c>
      <c r="AK13" t="s">
        <v>300</v>
      </c>
      <c r="AL13" s="22"/>
    </row>
    <row r="14" spans="1:61" x14ac:dyDescent="0.25">
      <c r="A14" t="s">
        <v>992</v>
      </c>
      <c r="C14" t="s">
        <v>32</v>
      </c>
      <c r="D14" s="23" t="s">
        <v>301</v>
      </c>
      <c r="G14" t="s">
        <v>302</v>
      </c>
      <c r="H14" t="s">
        <v>33</v>
      </c>
      <c r="I14" t="b">
        <v>0</v>
      </c>
      <c r="J14" s="1">
        <v>42433</v>
      </c>
      <c r="K14" s="2">
        <v>42433</v>
      </c>
      <c r="L14" t="s">
        <v>42</v>
      </c>
      <c r="M14" s="3">
        <v>0.45833333333333331</v>
      </c>
      <c r="N14" t="s">
        <v>303</v>
      </c>
      <c r="O14" t="s">
        <v>304</v>
      </c>
      <c r="P14" t="s">
        <v>155</v>
      </c>
      <c r="Q14" t="b">
        <v>0</v>
      </c>
      <c r="R14" s="1">
        <v>42433</v>
      </c>
      <c r="S14" s="2">
        <v>42433</v>
      </c>
      <c r="T14" t="s">
        <v>42</v>
      </c>
      <c r="U14" s="3">
        <v>0.66666666666666663</v>
      </c>
      <c r="V14" t="s">
        <v>223</v>
      </c>
      <c r="W14" t="s">
        <v>224</v>
      </c>
      <c r="X14" t="s">
        <v>155</v>
      </c>
      <c r="Y14" t="s">
        <v>156</v>
      </c>
      <c r="Z14" t="s">
        <v>157</v>
      </c>
      <c r="AA14" t="s">
        <v>156</v>
      </c>
      <c r="AD14" t="s">
        <v>36</v>
      </c>
      <c r="AE14" t="s">
        <v>36</v>
      </c>
      <c r="AF14" t="s">
        <v>37</v>
      </c>
      <c r="AG14" t="s">
        <v>32</v>
      </c>
      <c r="AH14" t="s">
        <v>293</v>
      </c>
      <c r="AI14" t="s">
        <v>305</v>
      </c>
      <c r="AK14" t="s">
        <v>306</v>
      </c>
      <c r="AL14" s="22"/>
    </row>
    <row r="15" spans="1:61" x14ac:dyDescent="0.25">
      <c r="J15" s="1"/>
      <c r="K15" s="2"/>
      <c r="M15" s="3"/>
      <c r="R15" s="1"/>
      <c r="S15" s="2"/>
      <c r="U15" s="3"/>
      <c r="AL15" s="22"/>
    </row>
    <row r="16" spans="1:61" x14ac:dyDescent="0.25">
      <c r="A16" t="s">
        <v>993</v>
      </c>
      <c r="C16" t="s">
        <v>32</v>
      </c>
      <c r="D16" s="23" t="s">
        <v>307</v>
      </c>
      <c r="G16" t="s">
        <v>308</v>
      </c>
      <c r="H16" t="s">
        <v>33</v>
      </c>
      <c r="I16" t="b">
        <v>0</v>
      </c>
      <c r="J16" s="1">
        <v>42434</v>
      </c>
      <c r="K16" s="2">
        <v>42434</v>
      </c>
      <c r="L16" t="s">
        <v>34</v>
      </c>
      <c r="M16" s="3">
        <v>0.42708333333333331</v>
      </c>
      <c r="N16" t="s">
        <v>225</v>
      </c>
      <c r="O16" t="s">
        <v>226</v>
      </c>
      <c r="P16" t="s">
        <v>155</v>
      </c>
      <c r="Q16" t="b">
        <v>0</v>
      </c>
      <c r="R16" s="1">
        <v>42434</v>
      </c>
      <c r="S16" s="2">
        <v>42434</v>
      </c>
      <c r="T16" t="s">
        <v>34</v>
      </c>
      <c r="U16" s="3">
        <v>0.42708333333333331</v>
      </c>
      <c r="V16" t="s">
        <v>225</v>
      </c>
      <c r="W16" t="s">
        <v>226</v>
      </c>
      <c r="X16" t="s">
        <v>155</v>
      </c>
      <c r="Y16" t="s">
        <v>156</v>
      </c>
      <c r="Z16" t="s">
        <v>157</v>
      </c>
      <c r="AA16" t="s">
        <v>156</v>
      </c>
      <c r="AD16" t="s">
        <v>36</v>
      </c>
      <c r="AE16" t="s">
        <v>36</v>
      </c>
      <c r="AF16" t="s">
        <v>37</v>
      </c>
      <c r="AG16" t="s">
        <v>32</v>
      </c>
      <c r="AH16" t="s">
        <v>180</v>
      </c>
      <c r="AI16" t="s">
        <v>227</v>
      </c>
      <c r="AK16" t="s">
        <v>182</v>
      </c>
      <c r="AL16" s="22"/>
    </row>
    <row r="17" spans="1:38" x14ac:dyDescent="0.25">
      <c r="A17" t="s">
        <v>994</v>
      </c>
      <c r="C17" t="s">
        <v>32</v>
      </c>
      <c r="D17" s="23" t="s">
        <v>309</v>
      </c>
      <c r="G17" t="s">
        <v>310</v>
      </c>
      <c r="H17" t="s">
        <v>311</v>
      </c>
      <c r="I17" t="b">
        <v>0</v>
      </c>
      <c r="J17" s="1">
        <v>42434</v>
      </c>
      <c r="K17" s="2">
        <v>42434</v>
      </c>
      <c r="L17" t="s">
        <v>34</v>
      </c>
      <c r="M17" s="3">
        <v>0.5625</v>
      </c>
      <c r="N17" t="s">
        <v>230</v>
      </c>
      <c r="O17" t="s">
        <v>231</v>
      </c>
      <c r="P17" t="s">
        <v>155</v>
      </c>
      <c r="Q17" t="b">
        <v>0</v>
      </c>
      <c r="R17" s="1">
        <v>42434</v>
      </c>
      <c r="S17" s="2">
        <v>42434</v>
      </c>
      <c r="T17" t="s">
        <v>34</v>
      </c>
      <c r="U17" s="3">
        <v>0.625</v>
      </c>
      <c r="V17" t="s">
        <v>228</v>
      </c>
      <c r="W17" t="s">
        <v>229</v>
      </c>
      <c r="X17" t="s">
        <v>155</v>
      </c>
      <c r="Y17" t="s">
        <v>156</v>
      </c>
      <c r="Z17" t="s">
        <v>157</v>
      </c>
      <c r="AA17" t="s">
        <v>156</v>
      </c>
      <c r="AD17" t="s">
        <v>36</v>
      </c>
      <c r="AE17" t="s">
        <v>36</v>
      </c>
      <c r="AF17" t="s">
        <v>37</v>
      </c>
      <c r="AG17" t="s">
        <v>32</v>
      </c>
      <c r="AH17" t="s">
        <v>1270</v>
      </c>
      <c r="AI17" t="s">
        <v>233</v>
      </c>
      <c r="AK17" t="s">
        <v>312</v>
      </c>
      <c r="AL17" s="22"/>
    </row>
    <row r="18" spans="1:38" x14ac:dyDescent="0.25">
      <c r="A18" t="s">
        <v>995</v>
      </c>
      <c r="C18" t="s">
        <v>32</v>
      </c>
      <c r="D18" s="23" t="s">
        <v>237</v>
      </c>
      <c r="G18" t="s">
        <v>238</v>
      </c>
      <c r="H18" t="s">
        <v>33</v>
      </c>
      <c r="I18" t="b">
        <v>0</v>
      </c>
      <c r="J18" s="1">
        <v>42436</v>
      </c>
      <c r="K18" s="2">
        <v>42436</v>
      </c>
      <c r="L18" t="s">
        <v>38</v>
      </c>
      <c r="M18" s="3">
        <v>0.42708333333333331</v>
      </c>
      <c r="N18" t="s">
        <v>239</v>
      </c>
      <c r="O18" t="s">
        <v>240</v>
      </c>
      <c r="P18" t="s">
        <v>155</v>
      </c>
      <c r="Q18" t="b">
        <v>0</v>
      </c>
      <c r="R18" s="1">
        <v>42436</v>
      </c>
      <c r="S18" s="2">
        <v>42436</v>
      </c>
      <c r="T18" t="s">
        <v>38</v>
      </c>
      <c r="U18" s="3">
        <v>0.42708333333333331</v>
      </c>
      <c r="V18" t="s">
        <v>239</v>
      </c>
      <c r="W18" t="s">
        <v>240</v>
      </c>
      <c r="X18" t="s">
        <v>155</v>
      </c>
      <c r="Y18" t="s">
        <v>156</v>
      </c>
      <c r="Z18" t="s">
        <v>157</v>
      </c>
      <c r="AA18" t="s">
        <v>156</v>
      </c>
      <c r="AD18" t="s">
        <v>36</v>
      </c>
      <c r="AE18" t="s">
        <v>36</v>
      </c>
      <c r="AF18" t="s">
        <v>37</v>
      </c>
      <c r="AG18" t="s">
        <v>32</v>
      </c>
      <c r="AH18" t="s">
        <v>180</v>
      </c>
      <c r="AI18" t="s">
        <v>241</v>
      </c>
      <c r="AK18" t="s">
        <v>182</v>
      </c>
      <c r="AL18" s="22"/>
    </row>
    <row r="19" spans="1:38" x14ac:dyDescent="0.25">
      <c r="A19" t="s">
        <v>996</v>
      </c>
      <c r="C19" t="s">
        <v>32</v>
      </c>
      <c r="D19" s="23" t="s">
        <v>245</v>
      </c>
      <c r="G19" t="s">
        <v>246</v>
      </c>
      <c r="H19" t="s">
        <v>33</v>
      </c>
      <c r="I19" t="b">
        <v>0</v>
      </c>
      <c r="J19" s="1">
        <v>42436</v>
      </c>
      <c r="K19" s="2">
        <v>42436</v>
      </c>
      <c r="L19" t="s">
        <v>38</v>
      </c>
      <c r="M19" s="3">
        <v>0.67708333333333337</v>
      </c>
      <c r="N19" t="s">
        <v>247</v>
      </c>
      <c r="O19" t="s">
        <v>248</v>
      </c>
      <c r="P19" t="s">
        <v>155</v>
      </c>
      <c r="Q19" t="b">
        <v>0</v>
      </c>
      <c r="R19" s="1">
        <v>42436</v>
      </c>
      <c r="S19" s="2">
        <v>42436</v>
      </c>
      <c r="T19" t="s">
        <v>38</v>
      </c>
      <c r="U19" s="3">
        <v>0.67708333333333337</v>
      </c>
      <c r="V19" t="s">
        <v>247</v>
      </c>
      <c r="W19" t="s">
        <v>248</v>
      </c>
      <c r="X19" t="s">
        <v>155</v>
      </c>
      <c r="Y19" t="s">
        <v>156</v>
      </c>
      <c r="Z19" t="s">
        <v>157</v>
      </c>
      <c r="AA19" t="s">
        <v>156</v>
      </c>
      <c r="AD19" t="s">
        <v>36</v>
      </c>
      <c r="AE19" t="s">
        <v>36</v>
      </c>
      <c r="AF19" t="s">
        <v>37</v>
      </c>
      <c r="AG19" t="s">
        <v>32</v>
      </c>
      <c r="AH19" t="s">
        <v>249</v>
      </c>
      <c r="AI19" t="s">
        <v>250</v>
      </c>
      <c r="AK19" t="s">
        <v>251</v>
      </c>
      <c r="AL19" s="22"/>
    </row>
    <row r="20" spans="1:38" x14ac:dyDescent="0.25">
      <c r="A20" t="s">
        <v>997</v>
      </c>
      <c r="C20" t="s">
        <v>32</v>
      </c>
      <c r="D20" s="23" t="s">
        <v>313</v>
      </c>
      <c r="G20" t="s">
        <v>314</v>
      </c>
      <c r="H20" t="s">
        <v>33</v>
      </c>
      <c r="I20" t="b">
        <v>0</v>
      </c>
      <c r="J20" s="1">
        <v>42436</v>
      </c>
      <c r="K20" s="2">
        <v>42436</v>
      </c>
      <c r="L20" t="s">
        <v>38</v>
      </c>
      <c r="M20" s="3">
        <v>0.77083333333333337</v>
      </c>
      <c r="N20" t="s">
        <v>243</v>
      </c>
      <c r="O20" t="s">
        <v>244</v>
      </c>
      <c r="P20" t="s">
        <v>155</v>
      </c>
      <c r="Q20" t="b">
        <v>0</v>
      </c>
      <c r="R20" s="1">
        <v>42436</v>
      </c>
      <c r="S20" s="2">
        <v>42436</v>
      </c>
      <c r="T20" t="s">
        <v>38</v>
      </c>
      <c r="U20" s="3">
        <v>0.77083333333333337</v>
      </c>
      <c r="V20" t="s">
        <v>243</v>
      </c>
      <c r="W20" t="s">
        <v>244</v>
      </c>
      <c r="X20" t="s">
        <v>155</v>
      </c>
      <c r="Y20" t="s">
        <v>156</v>
      </c>
      <c r="Z20" t="s">
        <v>157</v>
      </c>
      <c r="AA20" t="s">
        <v>156</v>
      </c>
      <c r="AD20" t="s">
        <v>36</v>
      </c>
      <c r="AE20" t="s">
        <v>36</v>
      </c>
      <c r="AF20" t="s">
        <v>37</v>
      </c>
      <c r="AG20" t="s">
        <v>32</v>
      </c>
      <c r="AH20" t="s">
        <v>180</v>
      </c>
      <c r="AI20" t="s">
        <v>252</v>
      </c>
      <c r="AK20" t="s">
        <v>182</v>
      </c>
      <c r="AL20" s="22"/>
    </row>
    <row r="21" spans="1:38" x14ac:dyDescent="0.25">
      <c r="A21" t="s">
        <v>981</v>
      </c>
      <c r="C21" t="s">
        <v>32</v>
      </c>
      <c r="D21" s="23" t="s">
        <v>255</v>
      </c>
      <c r="G21" t="s">
        <v>256</v>
      </c>
      <c r="H21" t="s">
        <v>33</v>
      </c>
      <c r="I21" t="b">
        <v>0</v>
      </c>
      <c r="J21" s="1">
        <v>42437</v>
      </c>
      <c r="K21" s="2">
        <v>42437</v>
      </c>
      <c r="L21" t="s">
        <v>39</v>
      </c>
      <c r="M21" s="3">
        <v>0.66666666666666663</v>
      </c>
      <c r="N21" t="s">
        <v>257</v>
      </c>
      <c r="O21" t="s">
        <v>258</v>
      </c>
      <c r="P21" t="s">
        <v>155</v>
      </c>
      <c r="Q21" t="b">
        <v>0</v>
      </c>
      <c r="R21" s="1">
        <v>42437</v>
      </c>
      <c r="S21" s="2">
        <v>42437</v>
      </c>
      <c r="T21" t="s">
        <v>39</v>
      </c>
      <c r="U21" s="3">
        <v>0.66666666666666663</v>
      </c>
      <c r="V21" t="s">
        <v>257</v>
      </c>
      <c r="W21" t="s">
        <v>258</v>
      </c>
      <c r="X21" t="s">
        <v>155</v>
      </c>
      <c r="Y21" t="s">
        <v>156</v>
      </c>
      <c r="Z21" t="s">
        <v>157</v>
      </c>
      <c r="AA21" t="s">
        <v>156</v>
      </c>
      <c r="AD21" t="s">
        <v>36</v>
      </c>
      <c r="AE21" t="s">
        <v>36</v>
      </c>
      <c r="AF21" t="s">
        <v>37</v>
      </c>
      <c r="AG21" t="s">
        <v>32</v>
      </c>
      <c r="AH21" t="s">
        <v>166</v>
      </c>
      <c r="AI21" t="s">
        <v>167</v>
      </c>
      <c r="AK21" t="s">
        <v>168</v>
      </c>
      <c r="AL21" s="22"/>
    </row>
    <row r="22" spans="1:38" x14ac:dyDescent="0.25">
      <c r="J22" s="1"/>
      <c r="K22" s="2"/>
      <c r="M22" s="3"/>
      <c r="R22" s="1"/>
      <c r="S22" s="2"/>
      <c r="U22" s="3"/>
      <c r="AL22" s="22"/>
    </row>
    <row r="23" spans="1:38" x14ac:dyDescent="0.25">
      <c r="A23" t="s">
        <v>998</v>
      </c>
      <c r="C23" t="s">
        <v>32</v>
      </c>
      <c r="D23" s="23" t="s">
        <v>315</v>
      </c>
      <c r="E23" t="s">
        <v>259</v>
      </c>
      <c r="G23" t="s">
        <v>316</v>
      </c>
      <c r="H23" t="s">
        <v>33</v>
      </c>
      <c r="I23" t="b">
        <v>0</v>
      </c>
      <c r="J23" s="1">
        <v>42437</v>
      </c>
      <c r="K23" s="2">
        <v>42437</v>
      </c>
      <c r="L23" t="s">
        <v>39</v>
      </c>
      <c r="M23" s="3">
        <v>0.75</v>
      </c>
      <c r="N23" t="s">
        <v>259</v>
      </c>
      <c r="O23" t="s">
        <v>260</v>
      </c>
      <c r="P23" t="s">
        <v>155</v>
      </c>
      <c r="Q23" t="b">
        <v>0</v>
      </c>
      <c r="R23" s="1">
        <v>42437</v>
      </c>
      <c r="S23" s="2">
        <v>42437</v>
      </c>
      <c r="T23" t="s">
        <v>39</v>
      </c>
      <c r="U23" s="3">
        <v>0.79166666666666663</v>
      </c>
      <c r="V23" t="s">
        <v>253</v>
      </c>
      <c r="W23" t="s">
        <v>254</v>
      </c>
      <c r="X23" t="s">
        <v>155</v>
      </c>
      <c r="Y23" t="s">
        <v>156</v>
      </c>
      <c r="Z23" t="s">
        <v>157</v>
      </c>
      <c r="AA23" t="s">
        <v>156</v>
      </c>
      <c r="AD23" t="s">
        <v>36</v>
      </c>
      <c r="AE23" t="s">
        <v>36</v>
      </c>
      <c r="AF23" t="s">
        <v>37</v>
      </c>
      <c r="AG23" t="s">
        <v>32</v>
      </c>
      <c r="AH23" t="s">
        <v>293</v>
      </c>
      <c r="AI23" t="s">
        <v>317</v>
      </c>
      <c r="AK23" t="s">
        <v>306</v>
      </c>
      <c r="AL23" s="22"/>
    </row>
    <row r="24" spans="1:38" x14ac:dyDescent="0.25">
      <c r="A24" t="s">
        <v>985</v>
      </c>
      <c r="C24" t="s">
        <v>32</v>
      </c>
      <c r="D24" s="23" t="s">
        <v>263</v>
      </c>
      <c r="G24" t="s">
        <v>264</v>
      </c>
      <c r="H24" t="s">
        <v>33</v>
      </c>
      <c r="I24" t="b">
        <v>0</v>
      </c>
      <c r="J24" s="1">
        <v>42438</v>
      </c>
      <c r="K24" s="2">
        <v>42438</v>
      </c>
      <c r="L24" t="s">
        <v>40</v>
      </c>
      <c r="M24" s="3">
        <v>0.42708333333333331</v>
      </c>
      <c r="N24" t="s">
        <v>265</v>
      </c>
      <c r="O24" t="s">
        <v>266</v>
      </c>
      <c r="P24" t="s">
        <v>155</v>
      </c>
      <c r="Q24" t="b">
        <v>0</v>
      </c>
      <c r="R24" s="1">
        <v>42438</v>
      </c>
      <c r="S24" s="2">
        <v>42438</v>
      </c>
      <c r="T24" t="s">
        <v>40</v>
      </c>
      <c r="U24" s="3">
        <v>0.42708333333333331</v>
      </c>
      <c r="V24" t="s">
        <v>265</v>
      </c>
      <c r="W24" t="s">
        <v>266</v>
      </c>
      <c r="X24" t="s">
        <v>155</v>
      </c>
      <c r="Y24" t="s">
        <v>156</v>
      </c>
      <c r="Z24" t="s">
        <v>157</v>
      </c>
      <c r="AA24" t="s">
        <v>156</v>
      </c>
      <c r="AD24" t="s">
        <v>36</v>
      </c>
      <c r="AE24" t="s">
        <v>36</v>
      </c>
      <c r="AF24" t="s">
        <v>37</v>
      </c>
      <c r="AG24" t="s">
        <v>32</v>
      </c>
      <c r="AH24" t="s">
        <v>180</v>
      </c>
      <c r="AI24" t="s">
        <v>181</v>
      </c>
      <c r="AK24" t="s">
        <v>182</v>
      </c>
      <c r="AL24" s="22"/>
    </row>
    <row r="25" spans="1:38" x14ac:dyDescent="0.25">
      <c r="A25" t="s">
        <v>985</v>
      </c>
      <c r="C25" t="s">
        <v>32</v>
      </c>
      <c r="D25" s="23" t="s">
        <v>318</v>
      </c>
      <c r="G25" t="s">
        <v>319</v>
      </c>
      <c r="H25" t="s">
        <v>33</v>
      </c>
      <c r="I25" t="b">
        <v>0</v>
      </c>
      <c r="J25" s="1">
        <v>42438</v>
      </c>
      <c r="K25" s="2">
        <v>42438</v>
      </c>
      <c r="L25" t="s">
        <v>40</v>
      </c>
      <c r="M25" s="3">
        <v>0.46875</v>
      </c>
      <c r="N25" t="s">
        <v>267</v>
      </c>
      <c r="O25" t="s">
        <v>268</v>
      </c>
      <c r="P25" t="s">
        <v>155</v>
      </c>
      <c r="Q25" t="b">
        <v>0</v>
      </c>
      <c r="R25" s="1">
        <v>42438</v>
      </c>
      <c r="S25" s="2">
        <v>42438</v>
      </c>
      <c r="T25" t="s">
        <v>40</v>
      </c>
      <c r="U25" s="3">
        <v>0.46875</v>
      </c>
      <c r="V25" t="s">
        <v>267</v>
      </c>
      <c r="W25" t="s">
        <v>268</v>
      </c>
      <c r="X25" t="s">
        <v>155</v>
      </c>
      <c r="Y25" t="s">
        <v>156</v>
      </c>
      <c r="Z25" t="s">
        <v>157</v>
      </c>
      <c r="AA25" t="s">
        <v>156</v>
      </c>
      <c r="AD25" t="s">
        <v>36</v>
      </c>
      <c r="AE25" t="s">
        <v>36</v>
      </c>
      <c r="AF25" t="s">
        <v>37</v>
      </c>
      <c r="AG25" t="s">
        <v>32</v>
      </c>
      <c r="AH25" t="s">
        <v>180</v>
      </c>
      <c r="AI25" t="s">
        <v>181</v>
      </c>
      <c r="AK25" t="s">
        <v>182</v>
      </c>
      <c r="AL25" s="22"/>
    </row>
    <row r="26" spans="1:38" x14ac:dyDescent="0.25">
      <c r="A26" t="s">
        <v>999</v>
      </c>
      <c r="C26" t="s">
        <v>32</v>
      </c>
      <c r="D26" s="23" t="s">
        <v>269</v>
      </c>
      <c r="G26" t="s">
        <v>270</v>
      </c>
      <c r="H26" t="s">
        <v>33</v>
      </c>
      <c r="I26" t="b">
        <v>0</v>
      </c>
      <c r="J26" s="1">
        <v>42438</v>
      </c>
      <c r="K26" s="2">
        <v>42438</v>
      </c>
      <c r="L26" t="s">
        <v>40</v>
      </c>
      <c r="M26" s="3">
        <v>0.58333333333333337</v>
      </c>
      <c r="N26" t="s">
        <v>261</v>
      </c>
      <c r="O26" t="s">
        <v>262</v>
      </c>
      <c r="P26" t="s">
        <v>155</v>
      </c>
      <c r="Q26" t="b">
        <v>0</v>
      </c>
      <c r="R26" s="1">
        <v>42438</v>
      </c>
      <c r="S26" s="2">
        <v>42438</v>
      </c>
      <c r="T26" t="s">
        <v>40</v>
      </c>
      <c r="U26" s="3">
        <v>0.58333333333333337</v>
      </c>
      <c r="V26" t="s">
        <v>261</v>
      </c>
      <c r="W26" t="s">
        <v>262</v>
      </c>
      <c r="X26" t="s">
        <v>155</v>
      </c>
      <c r="Y26" t="s">
        <v>156</v>
      </c>
      <c r="Z26" t="s">
        <v>157</v>
      </c>
      <c r="AA26" t="s">
        <v>156</v>
      </c>
      <c r="AD26" t="s">
        <v>36</v>
      </c>
      <c r="AE26" t="s">
        <v>36</v>
      </c>
      <c r="AF26" t="s">
        <v>37</v>
      </c>
      <c r="AG26" t="s">
        <v>32</v>
      </c>
      <c r="AH26" t="s">
        <v>204</v>
      </c>
      <c r="AI26" t="s">
        <v>271</v>
      </c>
      <c r="AK26" t="s">
        <v>206</v>
      </c>
      <c r="AL26" s="22"/>
    </row>
    <row r="27" spans="1:38" x14ac:dyDescent="0.25">
      <c r="A27" t="s">
        <v>1000</v>
      </c>
      <c r="C27" t="s">
        <v>32</v>
      </c>
      <c r="D27" s="23" t="s">
        <v>274</v>
      </c>
      <c r="G27" t="s">
        <v>275</v>
      </c>
      <c r="H27" t="s">
        <v>33</v>
      </c>
      <c r="I27" t="b">
        <v>0</v>
      </c>
      <c r="J27" s="1">
        <v>42438</v>
      </c>
      <c r="K27" s="2">
        <v>42438</v>
      </c>
      <c r="L27" t="s">
        <v>40</v>
      </c>
      <c r="M27" s="3">
        <v>0.67708333333333337</v>
      </c>
      <c r="N27" t="s">
        <v>276</v>
      </c>
      <c r="O27" t="s">
        <v>277</v>
      </c>
      <c r="P27" t="s">
        <v>155</v>
      </c>
      <c r="Q27" t="b">
        <v>0</v>
      </c>
      <c r="R27" s="1">
        <v>42438</v>
      </c>
      <c r="S27" s="2">
        <v>42438</v>
      </c>
      <c r="T27" t="s">
        <v>40</v>
      </c>
      <c r="U27" s="3">
        <v>0.67708333333333337</v>
      </c>
      <c r="V27" t="s">
        <v>276</v>
      </c>
      <c r="W27" t="s">
        <v>277</v>
      </c>
      <c r="X27" t="s">
        <v>155</v>
      </c>
      <c r="Y27" t="s">
        <v>156</v>
      </c>
      <c r="Z27" t="s">
        <v>157</v>
      </c>
      <c r="AA27" t="s">
        <v>156</v>
      </c>
      <c r="AD27" t="s">
        <v>36</v>
      </c>
      <c r="AE27" t="s">
        <v>36</v>
      </c>
      <c r="AF27" t="s">
        <v>37</v>
      </c>
      <c r="AG27" t="s">
        <v>32</v>
      </c>
      <c r="AH27" t="s">
        <v>249</v>
      </c>
      <c r="AI27" t="s">
        <v>278</v>
      </c>
      <c r="AK27" t="s">
        <v>251</v>
      </c>
      <c r="AL27" s="22"/>
    </row>
    <row r="28" spans="1:38" x14ac:dyDescent="0.25">
      <c r="A28" t="s">
        <v>987</v>
      </c>
      <c r="C28" t="s">
        <v>32</v>
      </c>
      <c r="D28" s="23" t="s">
        <v>320</v>
      </c>
      <c r="G28" t="s">
        <v>321</v>
      </c>
      <c r="H28" t="s">
        <v>33</v>
      </c>
      <c r="I28" t="b">
        <v>0</v>
      </c>
      <c r="J28" s="1">
        <v>42438</v>
      </c>
      <c r="K28" s="2">
        <v>42438</v>
      </c>
      <c r="L28" t="s">
        <v>40</v>
      </c>
      <c r="M28" s="3">
        <v>0.6875</v>
      </c>
      <c r="N28" t="s">
        <v>272</v>
      </c>
      <c r="O28" t="s">
        <v>273</v>
      </c>
      <c r="P28" t="s">
        <v>155</v>
      </c>
      <c r="Q28" t="b">
        <v>0</v>
      </c>
      <c r="R28" s="1">
        <v>42438</v>
      </c>
      <c r="S28" s="2">
        <v>42438</v>
      </c>
      <c r="T28" t="s">
        <v>40</v>
      </c>
      <c r="U28" s="3">
        <v>0.6875</v>
      </c>
      <c r="V28" t="s">
        <v>272</v>
      </c>
      <c r="W28" t="s">
        <v>273</v>
      </c>
      <c r="X28" t="s">
        <v>155</v>
      </c>
      <c r="Y28" t="s">
        <v>156</v>
      </c>
      <c r="Z28" t="s">
        <v>157</v>
      </c>
      <c r="AA28" t="s">
        <v>156</v>
      </c>
      <c r="AD28" t="s">
        <v>36</v>
      </c>
      <c r="AE28" t="s">
        <v>36</v>
      </c>
      <c r="AF28" t="s">
        <v>37</v>
      </c>
      <c r="AG28" t="s">
        <v>32</v>
      </c>
      <c r="AH28" t="s">
        <v>194</v>
      </c>
      <c r="AI28" t="s">
        <v>195</v>
      </c>
      <c r="AK28" t="s">
        <v>196</v>
      </c>
      <c r="AL28" s="22"/>
    </row>
    <row r="29" spans="1:38" x14ac:dyDescent="0.25">
      <c r="A29" t="s">
        <v>987</v>
      </c>
      <c r="C29" t="s">
        <v>32</v>
      </c>
      <c r="D29" s="23" t="s">
        <v>320</v>
      </c>
      <c r="G29" t="s">
        <v>321</v>
      </c>
      <c r="H29" t="s">
        <v>33</v>
      </c>
      <c r="I29" t="b">
        <v>0</v>
      </c>
      <c r="J29" s="1">
        <v>42438</v>
      </c>
      <c r="K29" s="2">
        <v>42438</v>
      </c>
      <c r="L29" t="s">
        <v>40</v>
      </c>
      <c r="M29" s="3">
        <v>0.6875</v>
      </c>
      <c r="N29" t="s">
        <v>272</v>
      </c>
      <c r="O29" t="s">
        <v>273</v>
      </c>
      <c r="P29" t="s">
        <v>155</v>
      </c>
      <c r="Q29" t="b">
        <v>0</v>
      </c>
      <c r="R29" s="1">
        <v>42438</v>
      </c>
      <c r="S29" s="2">
        <v>42438</v>
      </c>
      <c r="T29" t="s">
        <v>40</v>
      </c>
      <c r="U29" s="3">
        <v>0.6875</v>
      </c>
      <c r="V29" t="s">
        <v>272</v>
      </c>
      <c r="W29" t="s">
        <v>273</v>
      </c>
      <c r="X29" t="s">
        <v>155</v>
      </c>
      <c r="Y29" t="s">
        <v>156</v>
      </c>
      <c r="Z29" t="s">
        <v>157</v>
      </c>
      <c r="AA29" t="s">
        <v>156</v>
      </c>
      <c r="AD29" t="s">
        <v>36</v>
      </c>
      <c r="AE29" t="s">
        <v>36</v>
      </c>
      <c r="AF29" t="s">
        <v>37</v>
      </c>
      <c r="AG29" t="s">
        <v>32</v>
      </c>
      <c r="AH29" t="s">
        <v>194</v>
      </c>
      <c r="AI29" t="s">
        <v>195</v>
      </c>
      <c r="AK29" t="s">
        <v>196</v>
      </c>
      <c r="AL29" s="22"/>
    </row>
    <row r="30" spans="1:38" x14ac:dyDescent="0.25">
      <c r="A30" t="s">
        <v>1002</v>
      </c>
      <c r="C30" t="s">
        <v>32</v>
      </c>
      <c r="D30" s="23" t="s">
        <v>322</v>
      </c>
      <c r="F30" t="s">
        <v>323</v>
      </c>
      <c r="G30" t="s">
        <v>324</v>
      </c>
      <c r="H30" t="s">
        <v>33</v>
      </c>
      <c r="I30" t="b">
        <v>0</v>
      </c>
      <c r="J30" s="1">
        <v>42439</v>
      </c>
      <c r="K30" s="2">
        <v>42439</v>
      </c>
      <c r="L30" t="s">
        <v>41</v>
      </c>
      <c r="M30" s="3">
        <v>0.75</v>
      </c>
      <c r="N30" t="s">
        <v>325</v>
      </c>
      <c r="O30" t="s">
        <v>326</v>
      </c>
      <c r="P30" t="s">
        <v>155</v>
      </c>
      <c r="Q30" t="b">
        <v>0</v>
      </c>
      <c r="R30" s="1">
        <v>42439</v>
      </c>
      <c r="S30" s="2">
        <v>42439</v>
      </c>
      <c r="T30" t="s">
        <v>41</v>
      </c>
      <c r="U30" s="3">
        <v>0.75</v>
      </c>
      <c r="V30" t="s">
        <v>325</v>
      </c>
      <c r="W30" t="s">
        <v>326</v>
      </c>
      <c r="X30" t="s">
        <v>155</v>
      </c>
      <c r="Y30" t="s">
        <v>327</v>
      </c>
      <c r="AA30" t="s">
        <v>156</v>
      </c>
      <c r="AD30" t="s">
        <v>36</v>
      </c>
      <c r="AE30" t="s">
        <v>36</v>
      </c>
      <c r="AF30" t="s">
        <v>37</v>
      </c>
      <c r="AG30" t="s">
        <v>32</v>
      </c>
      <c r="AH30" t="s">
        <v>328</v>
      </c>
      <c r="AI30" t="s">
        <v>329</v>
      </c>
      <c r="AK30" t="s">
        <v>330</v>
      </c>
      <c r="AL30" s="22"/>
    </row>
    <row r="31" spans="1:38" x14ac:dyDescent="0.25">
      <c r="J31" s="1"/>
      <c r="K31" s="2"/>
      <c r="M31" s="3"/>
      <c r="R31" s="1"/>
      <c r="S31" s="2"/>
      <c r="U31" s="3"/>
      <c r="AL31" s="22"/>
    </row>
    <row r="32" spans="1:38" x14ac:dyDescent="0.25">
      <c r="A32" t="s">
        <v>1003</v>
      </c>
      <c r="C32" t="s">
        <v>32</v>
      </c>
      <c r="D32" s="23" t="s">
        <v>331</v>
      </c>
      <c r="G32" t="s">
        <v>332</v>
      </c>
      <c r="H32" t="s">
        <v>33</v>
      </c>
      <c r="I32" t="b">
        <v>0</v>
      </c>
      <c r="J32" s="1">
        <v>42441</v>
      </c>
      <c r="K32" s="2">
        <v>42441</v>
      </c>
      <c r="L32" t="s">
        <v>34</v>
      </c>
      <c r="M32" s="3">
        <v>0.42708333333333331</v>
      </c>
      <c r="N32" t="s">
        <v>333</v>
      </c>
      <c r="O32" t="s">
        <v>334</v>
      </c>
      <c r="P32" t="s">
        <v>155</v>
      </c>
      <c r="Q32" t="b">
        <v>0</v>
      </c>
      <c r="R32" s="1">
        <v>42441</v>
      </c>
      <c r="S32" s="2">
        <v>42441</v>
      </c>
      <c r="T32" t="s">
        <v>34</v>
      </c>
      <c r="U32" s="3">
        <v>0.42708333333333331</v>
      </c>
      <c r="V32" t="s">
        <v>333</v>
      </c>
      <c r="W32" t="s">
        <v>334</v>
      </c>
      <c r="X32" t="s">
        <v>155</v>
      </c>
      <c r="Y32" t="s">
        <v>156</v>
      </c>
      <c r="Z32" t="s">
        <v>157</v>
      </c>
      <c r="AA32" t="s">
        <v>156</v>
      </c>
      <c r="AD32" t="s">
        <v>36</v>
      </c>
      <c r="AE32" t="s">
        <v>36</v>
      </c>
      <c r="AF32" t="s">
        <v>37</v>
      </c>
      <c r="AG32" t="s">
        <v>32</v>
      </c>
      <c r="AH32" t="s">
        <v>335</v>
      </c>
      <c r="AI32" t="s">
        <v>336</v>
      </c>
      <c r="AK32" t="s">
        <v>337</v>
      </c>
      <c r="AL32" s="22"/>
    </row>
    <row r="33" spans="1:38" x14ac:dyDescent="0.25">
      <c r="A33" t="s">
        <v>993</v>
      </c>
      <c r="C33" t="s">
        <v>32</v>
      </c>
      <c r="D33" s="23" t="s">
        <v>338</v>
      </c>
      <c r="G33" t="s">
        <v>339</v>
      </c>
      <c r="H33" t="s">
        <v>33</v>
      </c>
      <c r="I33" t="b">
        <v>0</v>
      </c>
      <c r="J33" s="1">
        <v>42441</v>
      </c>
      <c r="K33" s="2">
        <v>42441</v>
      </c>
      <c r="L33" t="s">
        <v>34</v>
      </c>
      <c r="M33" s="3">
        <v>0.42708333333333331</v>
      </c>
      <c r="N33" t="s">
        <v>333</v>
      </c>
      <c r="O33" t="s">
        <v>334</v>
      </c>
      <c r="P33" t="s">
        <v>155</v>
      </c>
      <c r="Q33" t="b">
        <v>0</v>
      </c>
      <c r="R33" s="1">
        <v>42441</v>
      </c>
      <c r="S33" s="2">
        <v>42441</v>
      </c>
      <c r="T33" t="s">
        <v>34</v>
      </c>
      <c r="U33" s="3">
        <v>0.42708333333333331</v>
      </c>
      <c r="V33" t="s">
        <v>333</v>
      </c>
      <c r="W33" t="s">
        <v>334</v>
      </c>
      <c r="X33" t="s">
        <v>155</v>
      </c>
      <c r="Y33" t="s">
        <v>156</v>
      </c>
      <c r="Z33" t="s">
        <v>157</v>
      </c>
      <c r="AA33" t="s">
        <v>156</v>
      </c>
      <c r="AD33" t="s">
        <v>36</v>
      </c>
      <c r="AE33" t="s">
        <v>36</v>
      </c>
      <c r="AF33" t="s">
        <v>37</v>
      </c>
      <c r="AG33" t="s">
        <v>32</v>
      </c>
      <c r="AH33" t="s">
        <v>180</v>
      </c>
      <c r="AI33" t="s">
        <v>227</v>
      </c>
      <c r="AK33" t="s">
        <v>182</v>
      </c>
      <c r="AL33" s="22"/>
    </row>
    <row r="34" spans="1:38" x14ac:dyDescent="0.25">
      <c r="A34" t="s">
        <v>1003</v>
      </c>
      <c r="C34" t="s">
        <v>32</v>
      </c>
      <c r="D34" s="23" t="s">
        <v>340</v>
      </c>
      <c r="G34" t="s">
        <v>341</v>
      </c>
      <c r="H34" t="s">
        <v>33</v>
      </c>
      <c r="I34" t="b">
        <v>0</v>
      </c>
      <c r="J34" s="1">
        <v>42441</v>
      </c>
      <c r="K34" s="2">
        <v>42441</v>
      </c>
      <c r="L34" t="s">
        <v>34</v>
      </c>
      <c r="M34" s="3">
        <v>0.42708333333333331</v>
      </c>
      <c r="N34" t="s">
        <v>333</v>
      </c>
      <c r="O34" t="s">
        <v>334</v>
      </c>
      <c r="P34" t="s">
        <v>155</v>
      </c>
      <c r="Q34" t="b">
        <v>0</v>
      </c>
      <c r="R34" s="1">
        <v>42441</v>
      </c>
      <c r="S34" s="2">
        <v>42441</v>
      </c>
      <c r="T34" t="s">
        <v>34</v>
      </c>
      <c r="U34" s="3">
        <v>0.42708333333333331</v>
      </c>
      <c r="V34" t="s">
        <v>333</v>
      </c>
      <c r="W34" t="s">
        <v>334</v>
      </c>
      <c r="X34" t="s">
        <v>155</v>
      </c>
      <c r="Y34" t="s">
        <v>156</v>
      </c>
      <c r="Z34" t="s">
        <v>157</v>
      </c>
      <c r="AA34" t="s">
        <v>156</v>
      </c>
      <c r="AD34" t="s">
        <v>36</v>
      </c>
      <c r="AE34" t="s">
        <v>36</v>
      </c>
      <c r="AF34" t="s">
        <v>37</v>
      </c>
      <c r="AG34" t="s">
        <v>32</v>
      </c>
      <c r="AH34" t="s">
        <v>213</v>
      </c>
      <c r="AI34" t="s">
        <v>336</v>
      </c>
      <c r="AK34" t="s">
        <v>215</v>
      </c>
      <c r="AL34" s="22"/>
    </row>
    <row r="35" spans="1:38" x14ac:dyDescent="0.25">
      <c r="A35" t="s">
        <v>1004</v>
      </c>
      <c r="C35" t="s">
        <v>32</v>
      </c>
      <c r="D35" s="23" t="s">
        <v>342</v>
      </c>
      <c r="G35" t="s">
        <v>343</v>
      </c>
      <c r="H35" t="s">
        <v>33</v>
      </c>
      <c r="I35" t="b">
        <v>0</v>
      </c>
      <c r="J35" s="1">
        <v>42441</v>
      </c>
      <c r="K35" s="2">
        <v>42441</v>
      </c>
      <c r="L35" t="s">
        <v>34</v>
      </c>
      <c r="M35" s="3">
        <v>0.5</v>
      </c>
      <c r="N35" t="s">
        <v>344</v>
      </c>
      <c r="O35" t="s">
        <v>345</v>
      </c>
      <c r="P35" t="s">
        <v>155</v>
      </c>
      <c r="Q35" t="b">
        <v>0</v>
      </c>
      <c r="R35" s="1">
        <v>42441</v>
      </c>
      <c r="S35" s="2">
        <v>42441</v>
      </c>
      <c r="T35" t="s">
        <v>34</v>
      </c>
      <c r="U35" s="3">
        <v>0.66666666666666663</v>
      </c>
      <c r="V35" t="s">
        <v>346</v>
      </c>
      <c r="W35" t="s">
        <v>347</v>
      </c>
      <c r="X35" t="s">
        <v>155</v>
      </c>
      <c r="Y35" t="s">
        <v>156</v>
      </c>
      <c r="Z35" t="s">
        <v>157</v>
      </c>
      <c r="AA35" t="s">
        <v>156</v>
      </c>
      <c r="AD35" t="s">
        <v>36</v>
      </c>
      <c r="AE35" t="s">
        <v>36</v>
      </c>
      <c r="AF35" t="s">
        <v>37</v>
      </c>
      <c r="AG35" t="s">
        <v>32</v>
      </c>
      <c r="AH35" t="s">
        <v>348</v>
      </c>
      <c r="AI35" t="s">
        <v>349</v>
      </c>
      <c r="AK35" t="s">
        <v>350</v>
      </c>
      <c r="AL35" s="22"/>
    </row>
    <row r="36" spans="1:38" x14ac:dyDescent="0.25">
      <c r="A36" t="s">
        <v>1005</v>
      </c>
      <c r="C36" t="s">
        <v>32</v>
      </c>
      <c r="D36" s="23" t="s">
        <v>351</v>
      </c>
      <c r="G36" t="s">
        <v>352</v>
      </c>
      <c r="H36" t="s">
        <v>33</v>
      </c>
      <c r="I36" t="b">
        <v>0</v>
      </c>
      <c r="J36" s="1">
        <v>42441</v>
      </c>
      <c r="K36" s="2">
        <v>42441</v>
      </c>
      <c r="L36" t="s">
        <v>34</v>
      </c>
      <c r="M36" s="3">
        <v>0.58333333333333337</v>
      </c>
      <c r="N36" t="s">
        <v>353</v>
      </c>
      <c r="O36" t="s">
        <v>354</v>
      </c>
      <c r="P36" t="s">
        <v>155</v>
      </c>
      <c r="Q36" t="b">
        <v>0</v>
      </c>
      <c r="R36" s="1">
        <v>42441</v>
      </c>
      <c r="S36" s="2">
        <v>42441</v>
      </c>
      <c r="T36" t="s">
        <v>34</v>
      </c>
      <c r="U36" s="3">
        <v>0.58333333333333337</v>
      </c>
      <c r="V36" t="s">
        <v>353</v>
      </c>
      <c r="W36" t="s">
        <v>354</v>
      </c>
      <c r="X36" t="s">
        <v>155</v>
      </c>
      <c r="Y36" t="s">
        <v>156</v>
      </c>
      <c r="Z36" t="s">
        <v>157</v>
      </c>
      <c r="AA36" t="s">
        <v>156</v>
      </c>
      <c r="AD36" t="s">
        <v>36</v>
      </c>
      <c r="AE36" t="s">
        <v>36</v>
      </c>
      <c r="AF36" t="s">
        <v>37</v>
      </c>
      <c r="AG36" t="s">
        <v>32</v>
      </c>
      <c r="AH36" t="s">
        <v>355</v>
      </c>
      <c r="AI36" t="s">
        <v>356</v>
      </c>
      <c r="AK36" t="s">
        <v>357</v>
      </c>
      <c r="AL36" s="22"/>
    </row>
    <row r="37" spans="1:38" x14ac:dyDescent="0.25">
      <c r="A37" t="s">
        <v>995</v>
      </c>
      <c r="C37" t="s">
        <v>32</v>
      </c>
      <c r="D37" s="23" t="s">
        <v>358</v>
      </c>
      <c r="G37" t="s">
        <v>359</v>
      </c>
      <c r="H37" t="s">
        <v>33</v>
      </c>
      <c r="I37" t="b">
        <v>0</v>
      </c>
      <c r="J37" s="1">
        <v>42443</v>
      </c>
      <c r="K37" s="2">
        <v>42443</v>
      </c>
      <c r="L37" t="s">
        <v>38</v>
      </c>
      <c r="M37" s="3">
        <v>0.42708333333333331</v>
      </c>
      <c r="N37" t="s">
        <v>360</v>
      </c>
      <c r="O37" t="s">
        <v>361</v>
      </c>
      <c r="P37" t="s">
        <v>155</v>
      </c>
      <c r="Q37" t="b">
        <v>0</v>
      </c>
      <c r="R37" s="1">
        <v>42443</v>
      </c>
      <c r="S37" s="2">
        <v>42443</v>
      </c>
      <c r="T37" t="s">
        <v>38</v>
      </c>
      <c r="U37" s="3">
        <v>0.42708333333333331</v>
      </c>
      <c r="V37" t="s">
        <v>360</v>
      </c>
      <c r="W37" t="s">
        <v>361</v>
      </c>
      <c r="X37" t="s">
        <v>155</v>
      </c>
      <c r="Y37" t="s">
        <v>156</v>
      </c>
      <c r="Z37" t="s">
        <v>157</v>
      </c>
      <c r="AA37" t="s">
        <v>156</v>
      </c>
      <c r="AD37" t="s">
        <v>36</v>
      </c>
      <c r="AE37" t="s">
        <v>36</v>
      </c>
      <c r="AF37" t="s">
        <v>37</v>
      </c>
      <c r="AG37" t="s">
        <v>32</v>
      </c>
      <c r="AH37" t="s">
        <v>180</v>
      </c>
      <c r="AI37" t="s">
        <v>241</v>
      </c>
      <c r="AK37" t="s">
        <v>182</v>
      </c>
      <c r="AL37" s="22"/>
    </row>
    <row r="38" spans="1:38" x14ac:dyDescent="0.25">
      <c r="J38" s="1"/>
      <c r="K38" s="2"/>
      <c r="M38" s="3"/>
      <c r="R38" s="1"/>
      <c r="S38" s="2"/>
      <c r="U38" s="3"/>
      <c r="AL38" s="22"/>
    </row>
    <row r="39" spans="1:38" x14ac:dyDescent="0.25">
      <c r="A39" t="s">
        <v>1006</v>
      </c>
      <c r="C39" t="s">
        <v>32</v>
      </c>
      <c r="D39" s="23" t="s">
        <v>362</v>
      </c>
      <c r="E39" t="s">
        <v>363</v>
      </c>
      <c r="G39" t="s">
        <v>364</v>
      </c>
      <c r="H39" t="s">
        <v>33</v>
      </c>
      <c r="I39" t="b">
        <v>0</v>
      </c>
      <c r="J39" s="1">
        <v>42443</v>
      </c>
      <c r="K39" s="2">
        <v>42443</v>
      </c>
      <c r="L39" t="s">
        <v>38</v>
      </c>
      <c r="M39" s="3">
        <v>0.75</v>
      </c>
      <c r="N39" t="s">
        <v>363</v>
      </c>
      <c r="O39" t="s">
        <v>365</v>
      </c>
      <c r="P39" t="s">
        <v>155</v>
      </c>
      <c r="Q39" t="b">
        <v>0</v>
      </c>
      <c r="R39" s="1">
        <v>42443</v>
      </c>
      <c r="S39" s="2">
        <v>42443</v>
      </c>
      <c r="T39" t="s">
        <v>38</v>
      </c>
      <c r="U39" s="3">
        <v>0.83333333333333337</v>
      </c>
      <c r="V39" t="s">
        <v>366</v>
      </c>
      <c r="W39" t="s">
        <v>367</v>
      </c>
      <c r="X39" t="s">
        <v>155</v>
      </c>
      <c r="Y39" t="s">
        <v>156</v>
      </c>
      <c r="Z39" t="s">
        <v>157</v>
      </c>
      <c r="AA39" t="s">
        <v>156</v>
      </c>
      <c r="AD39" t="s">
        <v>36</v>
      </c>
      <c r="AE39" t="s">
        <v>36</v>
      </c>
      <c r="AF39" t="s">
        <v>37</v>
      </c>
      <c r="AG39" t="s">
        <v>32</v>
      </c>
      <c r="AH39" t="s">
        <v>368</v>
      </c>
      <c r="AI39" t="s">
        <v>656</v>
      </c>
      <c r="AK39" t="s">
        <v>370</v>
      </c>
      <c r="AL39" s="22"/>
    </row>
    <row r="40" spans="1:38" x14ac:dyDescent="0.25">
      <c r="A40" t="s">
        <v>997</v>
      </c>
      <c r="C40" t="s">
        <v>32</v>
      </c>
      <c r="D40" s="23" t="s">
        <v>371</v>
      </c>
      <c r="G40" t="s">
        <v>372</v>
      </c>
      <c r="H40" t="s">
        <v>33</v>
      </c>
      <c r="I40" t="b">
        <v>0</v>
      </c>
      <c r="J40" s="1">
        <v>42443</v>
      </c>
      <c r="K40" s="2">
        <v>42443</v>
      </c>
      <c r="L40" t="s">
        <v>38</v>
      </c>
      <c r="M40" s="3">
        <v>0.77083333333333337</v>
      </c>
      <c r="N40" t="s">
        <v>373</v>
      </c>
      <c r="O40" t="s">
        <v>374</v>
      </c>
      <c r="P40" t="s">
        <v>155</v>
      </c>
      <c r="Q40" t="b">
        <v>0</v>
      </c>
      <c r="R40" s="1">
        <v>42443</v>
      </c>
      <c r="S40" s="2">
        <v>42443</v>
      </c>
      <c r="T40" t="s">
        <v>38</v>
      </c>
      <c r="U40" s="3">
        <v>0.77083333333333337</v>
      </c>
      <c r="V40" t="s">
        <v>373</v>
      </c>
      <c r="W40" t="s">
        <v>374</v>
      </c>
      <c r="X40" t="s">
        <v>155</v>
      </c>
      <c r="Y40" t="s">
        <v>156</v>
      </c>
      <c r="Z40" t="s">
        <v>157</v>
      </c>
      <c r="AA40" t="s">
        <v>156</v>
      </c>
      <c r="AD40" t="s">
        <v>36</v>
      </c>
      <c r="AE40" t="s">
        <v>36</v>
      </c>
      <c r="AF40" t="s">
        <v>37</v>
      </c>
      <c r="AG40" t="s">
        <v>32</v>
      </c>
      <c r="AH40" t="s">
        <v>180</v>
      </c>
      <c r="AI40" t="s">
        <v>252</v>
      </c>
      <c r="AK40" t="s">
        <v>182</v>
      </c>
      <c r="AL40" s="22"/>
    </row>
    <row r="41" spans="1:38" x14ac:dyDescent="0.25">
      <c r="A41" t="s">
        <v>981</v>
      </c>
      <c r="C41" t="s">
        <v>32</v>
      </c>
      <c r="D41" s="23" t="s">
        <v>375</v>
      </c>
      <c r="G41" t="s">
        <v>376</v>
      </c>
      <c r="H41" t="s">
        <v>33</v>
      </c>
      <c r="I41" t="b">
        <v>0</v>
      </c>
      <c r="J41" s="1">
        <v>42444</v>
      </c>
      <c r="K41" s="2">
        <v>42444</v>
      </c>
      <c r="L41" t="s">
        <v>39</v>
      </c>
      <c r="M41" s="3">
        <v>0.66666666666666663</v>
      </c>
      <c r="N41" t="s">
        <v>377</v>
      </c>
      <c r="O41" t="s">
        <v>378</v>
      </c>
      <c r="P41" t="s">
        <v>155</v>
      </c>
      <c r="Q41" t="b">
        <v>0</v>
      </c>
      <c r="R41" s="1">
        <v>42444</v>
      </c>
      <c r="S41" s="2">
        <v>42444</v>
      </c>
      <c r="T41" t="s">
        <v>39</v>
      </c>
      <c r="U41" s="3">
        <v>0.66666666666666663</v>
      </c>
      <c r="V41" t="s">
        <v>377</v>
      </c>
      <c r="W41" t="s">
        <v>378</v>
      </c>
      <c r="X41" t="s">
        <v>155</v>
      </c>
      <c r="Y41" t="s">
        <v>156</v>
      </c>
      <c r="Z41" t="s">
        <v>157</v>
      </c>
      <c r="AA41" t="s">
        <v>156</v>
      </c>
      <c r="AD41" t="s">
        <v>36</v>
      </c>
      <c r="AE41" t="s">
        <v>36</v>
      </c>
      <c r="AF41" t="s">
        <v>37</v>
      </c>
      <c r="AG41" t="s">
        <v>32</v>
      </c>
      <c r="AH41" t="s">
        <v>166</v>
      </c>
      <c r="AI41" t="s">
        <v>167</v>
      </c>
      <c r="AK41" t="s">
        <v>168</v>
      </c>
      <c r="AL41" s="22"/>
    </row>
    <row r="42" spans="1:38" x14ac:dyDescent="0.25">
      <c r="J42" s="1"/>
      <c r="K42" s="2"/>
      <c r="M42" s="3"/>
      <c r="R42" s="1"/>
      <c r="S42" s="2"/>
      <c r="U42" s="3"/>
      <c r="AL42" s="22"/>
    </row>
    <row r="43" spans="1:38" x14ac:dyDescent="0.25">
      <c r="A43" t="s">
        <v>983</v>
      </c>
      <c r="C43" t="s">
        <v>32</v>
      </c>
      <c r="D43" s="23" t="s">
        <v>379</v>
      </c>
      <c r="G43" t="s">
        <v>380</v>
      </c>
      <c r="H43" t="s">
        <v>33</v>
      </c>
      <c r="I43" t="b">
        <v>0</v>
      </c>
      <c r="J43" s="1">
        <v>42444</v>
      </c>
      <c r="K43" s="2">
        <v>42444</v>
      </c>
      <c r="L43" t="s">
        <v>39</v>
      </c>
      <c r="M43" s="3">
        <v>0.75</v>
      </c>
      <c r="N43" t="s">
        <v>381</v>
      </c>
      <c r="O43" t="s">
        <v>382</v>
      </c>
      <c r="P43" t="s">
        <v>155</v>
      </c>
      <c r="Q43" t="b">
        <v>0</v>
      </c>
      <c r="R43" s="1">
        <v>42444</v>
      </c>
      <c r="S43" s="2">
        <v>42444</v>
      </c>
      <c r="T43" t="s">
        <v>39</v>
      </c>
      <c r="U43" s="3">
        <v>0.75</v>
      </c>
      <c r="V43" t="s">
        <v>381</v>
      </c>
      <c r="W43" t="s">
        <v>382</v>
      </c>
      <c r="X43" t="s">
        <v>155</v>
      </c>
      <c r="Y43" t="s">
        <v>156</v>
      </c>
      <c r="Z43" t="s">
        <v>157</v>
      </c>
      <c r="AA43" t="s">
        <v>156</v>
      </c>
      <c r="AD43" t="s">
        <v>36</v>
      </c>
      <c r="AE43" t="s">
        <v>36</v>
      </c>
      <c r="AF43" t="s">
        <v>37</v>
      </c>
      <c r="AG43" t="s">
        <v>32</v>
      </c>
      <c r="AH43" t="s">
        <v>173</v>
      </c>
      <c r="AI43" t="s">
        <v>174</v>
      </c>
      <c r="AK43" t="s">
        <v>175</v>
      </c>
      <c r="AL43" s="22"/>
    </row>
    <row r="44" spans="1:38" x14ac:dyDescent="0.25">
      <c r="A44" t="s">
        <v>1007</v>
      </c>
      <c r="C44" t="s">
        <v>32</v>
      </c>
      <c r="D44" s="23" t="s">
        <v>383</v>
      </c>
      <c r="G44" t="s">
        <v>384</v>
      </c>
      <c r="H44" t="s">
        <v>33</v>
      </c>
      <c r="I44" t="b">
        <v>0</v>
      </c>
      <c r="J44" s="1">
        <v>42444</v>
      </c>
      <c r="K44" s="2">
        <v>42444</v>
      </c>
      <c r="L44" t="s">
        <v>39</v>
      </c>
      <c r="M44" s="3">
        <v>0.77083333333333337</v>
      </c>
      <c r="N44" t="s">
        <v>385</v>
      </c>
      <c r="O44" t="s">
        <v>386</v>
      </c>
      <c r="P44" t="s">
        <v>155</v>
      </c>
      <c r="Q44" t="b">
        <v>0</v>
      </c>
      <c r="R44" s="1">
        <v>42444</v>
      </c>
      <c r="S44" s="2">
        <v>42444</v>
      </c>
      <c r="T44" t="s">
        <v>39</v>
      </c>
      <c r="U44" s="3">
        <v>0.77083333333333337</v>
      </c>
      <c r="V44" t="s">
        <v>385</v>
      </c>
      <c r="W44" t="s">
        <v>386</v>
      </c>
      <c r="X44" t="s">
        <v>155</v>
      </c>
      <c r="Y44" t="s">
        <v>156</v>
      </c>
      <c r="Z44" t="s">
        <v>157</v>
      </c>
      <c r="AA44" t="s">
        <v>156</v>
      </c>
      <c r="AD44" t="s">
        <v>36</v>
      </c>
      <c r="AE44" t="s">
        <v>36</v>
      </c>
      <c r="AF44" t="s">
        <v>37</v>
      </c>
      <c r="AG44" t="s">
        <v>32</v>
      </c>
      <c r="AH44" t="s">
        <v>166</v>
      </c>
      <c r="AI44" t="s">
        <v>387</v>
      </c>
      <c r="AK44" t="s">
        <v>168</v>
      </c>
      <c r="AL44" s="22"/>
    </row>
    <row r="45" spans="1:38" x14ac:dyDescent="0.25">
      <c r="A45" t="s">
        <v>985</v>
      </c>
      <c r="C45" t="s">
        <v>32</v>
      </c>
      <c r="D45" s="23" t="s">
        <v>388</v>
      </c>
      <c r="G45" t="s">
        <v>389</v>
      </c>
      <c r="H45" t="s">
        <v>33</v>
      </c>
      <c r="I45" t="b">
        <v>0</v>
      </c>
      <c r="J45" s="1">
        <v>42445</v>
      </c>
      <c r="K45" s="2">
        <v>42445</v>
      </c>
      <c r="L45" t="s">
        <v>40</v>
      </c>
      <c r="M45" s="3">
        <v>0.42708333333333331</v>
      </c>
      <c r="N45" t="s">
        <v>390</v>
      </c>
      <c r="O45" t="s">
        <v>391</v>
      </c>
      <c r="P45" t="s">
        <v>155</v>
      </c>
      <c r="Q45" t="b">
        <v>0</v>
      </c>
      <c r="R45" s="1">
        <v>42445</v>
      </c>
      <c r="S45" s="2">
        <v>42445</v>
      </c>
      <c r="T45" t="s">
        <v>40</v>
      </c>
      <c r="U45" s="3">
        <v>0.42708333333333331</v>
      </c>
      <c r="V45" t="s">
        <v>390</v>
      </c>
      <c r="W45" t="s">
        <v>391</v>
      </c>
      <c r="X45" t="s">
        <v>155</v>
      </c>
      <c r="Y45" t="s">
        <v>156</v>
      </c>
      <c r="Z45" t="s">
        <v>157</v>
      </c>
      <c r="AA45" t="s">
        <v>156</v>
      </c>
      <c r="AD45" t="s">
        <v>36</v>
      </c>
      <c r="AE45" t="s">
        <v>36</v>
      </c>
      <c r="AF45" t="s">
        <v>37</v>
      </c>
      <c r="AG45" t="s">
        <v>32</v>
      </c>
      <c r="AH45" t="s">
        <v>180</v>
      </c>
      <c r="AI45" t="s">
        <v>181</v>
      </c>
      <c r="AK45" t="s">
        <v>182</v>
      </c>
      <c r="AL45" s="22"/>
    </row>
    <row r="46" spans="1:38" x14ac:dyDescent="0.25">
      <c r="A46" t="s">
        <v>985</v>
      </c>
      <c r="C46" t="s">
        <v>32</v>
      </c>
      <c r="D46" s="23" t="s">
        <v>392</v>
      </c>
      <c r="G46" t="s">
        <v>393</v>
      </c>
      <c r="H46" t="s">
        <v>33</v>
      </c>
      <c r="I46" t="b">
        <v>0</v>
      </c>
      <c r="J46" s="1">
        <v>42445</v>
      </c>
      <c r="K46" s="2">
        <v>42445</v>
      </c>
      <c r="L46" t="s">
        <v>40</v>
      </c>
      <c r="M46" s="3">
        <v>0.46875</v>
      </c>
      <c r="N46" t="s">
        <v>394</v>
      </c>
      <c r="O46" t="s">
        <v>395</v>
      </c>
      <c r="P46" t="s">
        <v>155</v>
      </c>
      <c r="Q46" t="b">
        <v>0</v>
      </c>
      <c r="R46" s="1">
        <v>42445</v>
      </c>
      <c r="S46" s="2">
        <v>42445</v>
      </c>
      <c r="T46" t="s">
        <v>40</v>
      </c>
      <c r="U46" s="3">
        <v>0.46875</v>
      </c>
      <c r="V46" t="s">
        <v>394</v>
      </c>
      <c r="W46" t="s">
        <v>395</v>
      </c>
      <c r="X46" t="s">
        <v>155</v>
      </c>
      <c r="Y46" t="s">
        <v>156</v>
      </c>
      <c r="Z46" t="s">
        <v>157</v>
      </c>
      <c r="AA46" t="s">
        <v>156</v>
      </c>
      <c r="AD46" t="s">
        <v>36</v>
      </c>
      <c r="AE46" t="s">
        <v>36</v>
      </c>
      <c r="AF46" t="s">
        <v>37</v>
      </c>
      <c r="AG46" t="s">
        <v>32</v>
      </c>
      <c r="AH46" t="s">
        <v>180</v>
      </c>
      <c r="AI46" t="s">
        <v>181</v>
      </c>
      <c r="AK46" t="s">
        <v>182</v>
      </c>
      <c r="AL46" s="22"/>
    </row>
    <row r="47" spans="1:38" x14ac:dyDescent="0.25">
      <c r="A47" t="s">
        <v>987</v>
      </c>
      <c r="C47" t="s">
        <v>32</v>
      </c>
      <c r="D47" s="23" t="s">
        <v>396</v>
      </c>
      <c r="G47" t="s">
        <v>397</v>
      </c>
      <c r="H47" t="s">
        <v>33</v>
      </c>
      <c r="I47" t="b">
        <v>0</v>
      </c>
      <c r="J47" s="1">
        <v>42445</v>
      </c>
      <c r="K47" s="2">
        <v>42445</v>
      </c>
      <c r="L47" t="s">
        <v>40</v>
      </c>
      <c r="M47" s="3">
        <v>0.6875</v>
      </c>
      <c r="N47" t="s">
        <v>398</v>
      </c>
      <c r="O47" t="s">
        <v>399</v>
      </c>
      <c r="P47" t="s">
        <v>155</v>
      </c>
      <c r="Q47" t="b">
        <v>0</v>
      </c>
      <c r="R47" s="1">
        <v>42445</v>
      </c>
      <c r="S47" s="2">
        <v>42445</v>
      </c>
      <c r="T47" t="s">
        <v>40</v>
      </c>
      <c r="U47" s="3">
        <v>0.6875</v>
      </c>
      <c r="V47" t="s">
        <v>398</v>
      </c>
      <c r="W47" t="s">
        <v>399</v>
      </c>
      <c r="X47" t="s">
        <v>155</v>
      </c>
      <c r="Y47" t="s">
        <v>156</v>
      </c>
      <c r="Z47" t="s">
        <v>157</v>
      </c>
      <c r="AA47" t="s">
        <v>156</v>
      </c>
      <c r="AD47" t="s">
        <v>36</v>
      </c>
      <c r="AE47" t="s">
        <v>36</v>
      </c>
      <c r="AF47" t="s">
        <v>37</v>
      </c>
      <c r="AG47" t="s">
        <v>32</v>
      </c>
      <c r="AH47" t="s">
        <v>194</v>
      </c>
      <c r="AI47" t="s">
        <v>195</v>
      </c>
      <c r="AK47" t="s">
        <v>196</v>
      </c>
      <c r="AL47" s="22"/>
    </row>
    <row r="48" spans="1:38" x14ac:dyDescent="0.25">
      <c r="A48" t="s">
        <v>989</v>
      </c>
      <c r="C48" t="s">
        <v>32</v>
      </c>
      <c r="D48" s="23" t="s">
        <v>400</v>
      </c>
      <c r="G48" t="s">
        <v>401</v>
      </c>
      <c r="H48" t="s">
        <v>33</v>
      </c>
      <c r="I48" t="b">
        <v>0</v>
      </c>
      <c r="J48" s="1">
        <v>42446</v>
      </c>
      <c r="K48" s="2">
        <v>42446</v>
      </c>
      <c r="L48" t="s">
        <v>41</v>
      </c>
      <c r="M48" s="3">
        <v>0.42708333333333331</v>
      </c>
      <c r="N48" t="s">
        <v>402</v>
      </c>
      <c r="O48" t="s">
        <v>403</v>
      </c>
      <c r="P48" t="s">
        <v>155</v>
      </c>
      <c r="Q48" t="b">
        <v>0</v>
      </c>
      <c r="R48" s="1">
        <v>42446</v>
      </c>
      <c r="S48" s="2">
        <v>42446</v>
      </c>
      <c r="T48" t="s">
        <v>41</v>
      </c>
      <c r="U48" s="3">
        <v>0.42708333333333331</v>
      </c>
      <c r="V48" t="s">
        <v>402</v>
      </c>
      <c r="W48" t="s">
        <v>403</v>
      </c>
      <c r="X48" t="s">
        <v>155</v>
      </c>
      <c r="Y48" t="s">
        <v>156</v>
      </c>
      <c r="Z48" t="s">
        <v>157</v>
      </c>
      <c r="AA48" t="s">
        <v>156</v>
      </c>
      <c r="AD48" t="s">
        <v>36</v>
      </c>
      <c r="AE48" t="s">
        <v>36</v>
      </c>
      <c r="AF48" t="s">
        <v>37</v>
      </c>
      <c r="AG48" t="s">
        <v>32</v>
      </c>
      <c r="AH48" t="s">
        <v>204</v>
      </c>
      <c r="AI48" t="s">
        <v>205</v>
      </c>
      <c r="AK48" t="s">
        <v>404</v>
      </c>
      <c r="AL48" s="22"/>
    </row>
    <row r="49" spans="1:38" x14ac:dyDescent="0.25">
      <c r="A49" t="s">
        <v>990</v>
      </c>
      <c r="C49" t="s">
        <v>32</v>
      </c>
      <c r="D49" s="23" t="s">
        <v>405</v>
      </c>
      <c r="G49" t="s">
        <v>406</v>
      </c>
      <c r="H49" t="s">
        <v>33</v>
      </c>
      <c r="I49" t="b">
        <v>0</v>
      </c>
      <c r="J49" s="1">
        <v>42446</v>
      </c>
      <c r="K49" s="2">
        <v>42446</v>
      </c>
      <c r="L49" t="s">
        <v>41</v>
      </c>
      <c r="M49" s="3">
        <v>0.5625</v>
      </c>
      <c r="N49" t="s">
        <v>407</v>
      </c>
      <c r="O49" t="s">
        <v>408</v>
      </c>
      <c r="P49" t="s">
        <v>155</v>
      </c>
      <c r="Q49" t="b">
        <v>0</v>
      </c>
      <c r="R49" s="1">
        <v>42446</v>
      </c>
      <c r="S49" s="2">
        <v>42446</v>
      </c>
      <c r="T49" t="s">
        <v>41</v>
      </c>
      <c r="U49" s="3">
        <v>0.64583333333333337</v>
      </c>
      <c r="V49" t="s">
        <v>409</v>
      </c>
      <c r="W49" t="s">
        <v>410</v>
      </c>
      <c r="X49" t="s">
        <v>155</v>
      </c>
      <c r="Y49" t="s">
        <v>156</v>
      </c>
      <c r="Z49" t="s">
        <v>157</v>
      </c>
      <c r="AA49" t="s">
        <v>156</v>
      </c>
      <c r="AD49" t="s">
        <v>36</v>
      </c>
      <c r="AE49" t="s">
        <v>36</v>
      </c>
      <c r="AF49" t="s">
        <v>37</v>
      </c>
      <c r="AG49" t="s">
        <v>32</v>
      </c>
      <c r="AH49" t="s">
        <v>213</v>
      </c>
      <c r="AI49" t="s">
        <v>214</v>
      </c>
      <c r="AK49" t="s">
        <v>215</v>
      </c>
      <c r="AL49" s="22"/>
    </row>
    <row r="50" spans="1:38" x14ac:dyDescent="0.25">
      <c r="J50" s="1"/>
      <c r="K50" s="2"/>
      <c r="M50" s="3"/>
      <c r="R50" s="1"/>
      <c r="S50" s="2"/>
      <c r="U50" s="3"/>
      <c r="AL50" s="22"/>
    </row>
    <row r="51" spans="1:38" x14ac:dyDescent="0.25">
      <c r="J51" s="1"/>
      <c r="K51" s="2"/>
      <c r="M51" s="3"/>
      <c r="R51" s="1"/>
      <c r="S51" s="2"/>
      <c r="U51" s="3"/>
      <c r="AL51" s="22"/>
    </row>
    <row r="52" spans="1:38" x14ac:dyDescent="0.25">
      <c r="J52" s="1"/>
      <c r="K52" s="2"/>
      <c r="M52" s="3"/>
      <c r="R52" s="1"/>
      <c r="S52" s="2"/>
      <c r="U52" s="3"/>
      <c r="AL52" s="22"/>
    </row>
    <row r="53" spans="1:38" x14ac:dyDescent="0.25">
      <c r="A53" t="s">
        <v>993</v>
      </c>
      <c r="C53" t="s">
        <v>32</v>
      </c>
      <c r="D53" s="23" t="s">
        <v>411</v>
      </c>
      <c r="G53" t="s">
        <v>412</v>
      </c>
      <c r="H53" t="s">
        <v>33</v>
      </c>
      <c r="I53" t="b">
        <v>0</v>
      </c>
      <c r="J53" s="1">
        <v>42448</v>
      </c>
      <c r="K53" s="2">
        <v>42448</v>
      </c>
      <c r="L53" t="s">
        <v>34</v>
      </c>
      <c r="M53" s="3">
        <v>0.42708333333333331</v>
      </c>
      <c r="N53" t="s">
        <v>413</v>
      </c>
      <c r="O53" t="s">
        <v>414</v>
      </c>
      <c r="P53" t="s">
        <v>155</v>
      </c>
      <c r="Q53" t="b">
        <v>0</v>
      </c>
      <c r="R53" s="1">
        <v>42448</v>
      </c>
      <c r="S53" s="2">
        <v>42448</v>
      </c>
      <c r="T53" t="s">
        <v>34</v>
      </c>
      <c r="U53" s="3">
        <v>0.42708333333333331</v>
      </c>
      <c r="V53" t="s">
        <v>413</v>
      </c>
      <c r="W53" t="s">
        <v>414</v>
      </c>
      <c r="X53" t="s">
        <v>155</v>
      </c>
      <c r="Y53" t="s">
        <v>156</v>
      </c>
      <c r="Z53" t="s">
        <v>157</v>
      </c>
      <c r="AA53" t="s">
        <v>156</v>
      </c>
      <c r="AD53" t="s">
        <v>36</v>
      </c>
      <c r="AE53" t="s">
        <v>36</v>
      </c>
      <c r="AF53" t="s">
        <v>37</v>
      </c>
      <c r="AG53" t="s">
        <v>32</v>
      </c>
      <c r="AH53" t="s">
        <v>180</v>
      </c>
      <c r="AI53" t="s">
        <v>227</v>
      </c>
      <c r="AK53" t="s">
        <v>182</v>
      </c>
      <c r="AL53" s="22"/>
    </row>
    <row r="54" spans="1:38" x14ac:dyDescent="0.25">
      <c r="A54" t="s">
        <v>1008</v>
      </c>
      <c r="C54" t="s">
        <v>32</v>
      </c>
      <c r="D54" s="23" t="s">
        <v>415</v>
      </c>
      <c r="G54" t="s">
        <v>416</v>
      </c>
      <c r="H54" t="s">
        <v>33</v>
      </c>
      <c r="I54" t="b">
        <v>0</v>
      </c>
      <c r="J54" s="1">
        <v>42449</v>
      </c>
      <c r="K54" s="2">
        <v>42449</v>
      </c>
      <c r="L54" t="s">
        <v>35</v>
      </c>
      <c r="M54" s="3">
        <v>0.625</v>
      </c>
      <c r="N54" t="s">
        <v>417</v>
      </c>
      <c r="O54" t="s">
        <v>418</v>
      </c>
      <c r="P54" t="s">
        <v>155</v>
      </c>
      <c r="Q54" t="b">
        <v>0</v>
      </c>
      <c r="R54" s="1">
        <v>42449</v>
      </c>
      <c r="S54" s="2">
        <v>42449</v>
      </c>
      <c r="T54" t="s">
        <v>35</v>
      </c>
      <c r="U54" s="3">
        <v>0.66666666666666663</v>
      </c>
      <c r="V54" t="s">
        <v>419</v>
      </c>
      <c r="W54" t="s">
        <v>420</v>
      </c>
      <c r="X54" t="s">
        <v>155</v>
      </c>
      <c r="Y54" t="s">
        <v>156</v>
      </c>
      <c r="Z54" t="s">
        <v>157</v>
      </c>
      <c r="AA54" t="s">
        <v>156</v>
      </c>
      <c r="AD54" t="s">
        <v>36</v>
      </c>
      <c r="AE54" t="s">
        <v>36</v>
      </c>
      <c r="AF54" t="s">
        <v>37</v>
      </c>
      <c r="AG54" t="s">
        <v>32</v>
      </c>
      <c r="AH54" t="s">
        <v>204</v>
      </c>
      <c r="AI54" t="s">
        <v>421</v>
      </c>
      <c r="AK54" t="s">
        <v>404</v>
      </c>
      <c r="AL54" s="22"/>
    </row>
    <row r="55" spans="1:38" x14ac:dyDescent="0.25">
      <c r="A55" t="s">
        <v>995</v>
      </c>
      <c r="C55" t="s">
        <v>32</v>
      </c>
      <c r="D55" s="23" t="s">
        <v>422</v>
      </c>
      <c r="G55" t="s">
        <v>423</v>
      </c>
      <c r="H55" t="s">
        <v>33</v>
      </c>
      <c r="I55" t="b">
        <v>0</v>
      </c>
      <c r="J55" s="1">
        <v>42450</v>
      </c>
      <c r="K55" s="2">
        <v>42450</v>
      </c>
      <c r="L55" t="s">
        <v>38</v>
      </c>
      <c r="M55" s="3">
        <v>0.42708333333333331</v>
      </c>
      <c r="N55" t="s">
        <v>424</v>
      </c>
      <c r="O55" t="s">
        <v>425</v>
      </c>
      <c r="P55" t="s">
        <v>155</v>
      </c>
      <c r="Q55" t="b">
        <v>0</v>
      </c>
      <c r="R55" s="1">
        <v>42450</v>
      </c>
      <c r="S55" s="2">
        <v>42450</v>
      </c>
      <c r="T55" t="s">
        <v>38</v>
      </c>
      <c r="U55" s="3">
        <v>0.42708333333333331</v>
      </c>
      <c r="V55" t="s">
        <v>424</v>
      </c>
      <c r="W55" t="s">
        <v>425</v>
      </c>
      <c r="X55" t="s">
        <v>155</v>
      </c>
      <c r="Y55" t="s">
        <v>156</v>
      </c>
      <c r="Z55" t="s">
        <v>157</v>
      </c>
      <c r="AA55" t="s">
        <v>156</v>
      </c>
      <c r="AD55" t="s">
        <v>36</v>
      </c>
      <c r="AE55" t="s">
        <v>36</v>
      </c>
      <c r="AF55" t="s">
        <v>37</v>
      </c>
      <c r="AG55" t="s">
        <v>32</v>
      </c>
      <c r="AH55" t="s">
        <v>180</v>
      </c>
      <c r="AI55" t="s">
        <v>241</v>
      </c>
      <c r="AK55" t="s">
        <v>182</v>
      </c>
      <c r="AL55" s="22"/>
    </row>
    <row r="56" spans="1:38" x14ac:dyDescent="0.25">
      <c r="J56" s="1"/>
      <c r="K56" s="2"/>
      <c r="M56" s="3"/>
      <c r="R56" s="1"/>
      <c r="S56" s="2"/>
      <c r="U56" s="3"/>
      <c r="AL56" s="22"/>
    </row>
    <row r="57" spans="1:38" x14ac:dyDescent="0.25">
      <c r="A57" t="s">
        <v>1009</v>
      </c>
      <c r="C57" t="s">
        <v>32</v>
      </c>
      <c r="D57" s="23" t="s">
        <v>426</v>
      </c>
      <c r="G57" t="s">
        <v>427</v>
      </c>
      <c r="H57" t="s">
        <v>33</v>
      </c>
      <c r="I57" t="b">
        <v>0</v>
      </c>
      <c r="J57" s="1">
        <v>42450</v>
      </c>
      <c r="K57" s="2">
        <v>42450</v>
      </c>
      <c r="L57" t="s">
        <v>38</v>
      </c>
      <c r="M57" s="3">
        <v>0.72916666666666663</v>
      </c>
      <c r="N57" t="s">
        <v>428</v>
      </c>
      <c r="O57" t="s">
        <v>429</v>
      </c>
      <c r="P57" t="s">
        <v>155</v>
      </c>
      <c r="Q57" t="b">
        <v>0</v>
      </c>
      <c r="R57" s="1">
        <v>42450</v>
      </c>
      <c r="S57" s="2">
        <v>42450</v>
      </c>
      <c r="T57" t="s">
        <v>38</v>
      </c>
      <c r="U57" s="3">
        <v>0.72916666666666663</v>
      </c>
      <c r="V57" t="s">
        <v>428</v>
      </c>
      <c r="W57" t="s">
        <v>429</v>
      </c>
      <c r="X57" t="s">
        <v>155</v>
      </c>
      <c r="Y57" t="s">
        <v>156</v>
      </c>
      <c r="Z57" t="s">
        <v>157</v>
      </c>
      <c r="AA57" t="s">
        <v>156</v>
      </c>
      <c r="AD57" t="s">
        <v>36</v>
      </c>
      <c r="AE57" t="s">
        <v>36</v>
      </c>
      <c r="AF57" t="s">
        <v>37</v>
      </c>
      <c r="AG57" t="s">
        <v>32</v>
      </c>
      <c r="AH57" t="s">
        <v>430</v>
      </c>
      <c r="AI57" t="s">
        <v>431</v>
      </c>
      <c r="AK57" t="s">
        <v>432</v>
      </c>
      <c r="AL57" s="22"/>
    </row>
    <row r="58" spans="1:38" x14ac:dyDescent="0.25">
      <c r="A58" t="s">
        <v>997</v>
      </c>
      <c r="C58" t="s">
        <v>32</v>
      </c>
      <c r="D58" s="23" t="s">
        <v>433</v>
      </c>
      <c r="G58" t="s">
        <v>434</v>
      </c>
      <c r="H58" t="s">
        <v>33</v>
      </c>
      <c r="I58" t="b">
        <v>0</v>
      </c>
      <c r="J58" s="1">
        <v>42450</v>
      </c>
      <c r="K58" s="2">
        <v>42450</v>
      </c>
      <c r="L58" t="s">
        <v>38</v>
      </c>
      <c r="M58" s="3">
        <v>0.77083333333333337</v>
      </c>
      <c r="N58" t="s">
        <v>435</v>
      </c>
      <c r="O58" t="s">
        <v>436</v>
      </c>
      <c r="P58" t="s">
        <v>155</v>
      </c>
      <c r="Q58" t="b">
        <v>0</v>
      </c>
      <c r="R58" s="1">
        <v>42450</v>
      </c>
      <c r="S58" s="2">
        <v>42450</v>
      </c>
      <c r="T58" t="s">
        <v>38</v>
      </c>
      <c r="U58" s="3">
        <v>0.77083333333333337</v>
      </c>
      <c r="V58" t="s">
        <v>435</v>
      </c>
      <c r="W58" t="s">
        <v>436</v>
      </c>
      <c r="X58" t="s">
        <v>155</v>
      </c>
      <c r="Y58" t="s">
        <v>156</v>
      </c>
      <c r="Z58" t="s">
        <v>157</v>
      </c>
      <c r="AA58" t="s">
        <v>156</v>
      </c>
      <c r="AD58" t="s">
        <v>36</v>
      </c>
      <c r="AE58" t="s">
        <v>36</v>
      </c>
      <c r="AF58" t="s">
        <v>37</v>
      </c>
      <c r="AG58" t="s">
        <v>32</v>
      </c>
      <c r="AH58" t="s">
        <v>180</v>
      </c>
      <c r="AI58" t="s">
        <v>252</v>
      </c>
      <c r="AK58" t="s">
        <v>182</v>
      </c>
      <c r="AL58" s="22"/>
    </row>
    <row r="59" spans="1:38" x14ac:dyDescent="0.25">
      <c r="A59" t="s">
        <v>981</v>
      </c>
      <c r="C59" t="s">
        <v>32</v>
      </c>
      <c r="D59" s="23" t="s">
        <v>437</v>
      </c>
      <c r="G59" t="s">
        <v>438</v>
      </c>
      <c r="H59" t="s">
        <v>33</v>
      </c>
      <c r="I59" t="b">
        <v>0</v>
      </c>
      <c r="J59" s="1">
        <v>42451</v>
      </c>
      <c r="K59" s="2">
        <v>42451</v>
      </c>
      <c r="L59" t="s">
        <v>39</v>
      </c>
      <c r="M59" s="3">
        <v>0.66666666666666663</v>
      </c>
      <c r="N59" t="s">
        <v>439</v>
      </c>
      <c r="O59" t="s">
        <v>440</v>
      </c>
      <c r="P59" t="s">
        <v>155</v>
      </c>
      <c r="Q59" t="b">
        <v>0</v>
      </c>
      <c r="R59" s="1">
        <v>42451</v>
      </c>
      <c r="S59" s="2">
        <v>42451</v>
      </c>
      <c r="T59" t="s">
        <v>39</v>
      </c>
      <c r="U59" s="3">
        <v>0.66666666666666663</v>
      </c>
      <c r="V59" t="s">
        <v>439</v>
      </c>
      <c r="W59" t="s">
        <v>440</v>
      </c>
      <c r="X59" t="s">
        <v>155</v>
      </c>
      <c r="Y59" t="s">
        <v>156</v>
      </c>
      <c r="Z59" t="s">
        <v>157</v>
      </c>
      <c r="AA59" t="s">
        <v>156</v>
      </c>
      <c r="AD59" t="s">
        <v>36</v>
      </c>
      <c r="AE59" t="s">
        <v>36</v>
      </c>
      <c r="AF59" t="s">
        <v>37</v>
      </c>
      <c r="AG59" t="s">
        <v>32</v>
      </c>
      <c r="AH59" t="s">
        <v>166</v>
      </c>
      <c r="AI59" t="s">
        <v>167</v>
      </c>
      <c r="AK59" t="s">
        <v>168</v>
      </c>
      <c r="AL59" s="22"/>
    </row>
    <row r="60" spans="1:38" x14ac:dyDescent="0.25">
      <c r="A60" t="s">
        <v>985</v>
      </c>
      <c r="C60" t="s">
        <v>32</v>
      </c>
      <c r="D60" s="23" t="s">
        <v>441</v>
      </c>
      <c r="G60" t="s">
        <v>442</v>
      </c>
      <c r="H60" t="s">
        <v>33</v>
      </c>
      <c r="I60" t="b">
        <v>0</v>
      </c>
      <c r="J60" s="1">
        <v>42452</v>
      </c>
      <c r="K60" s="2">
        <v>42452</v>
      </c>
      <c r="L60" t="s">
        <v>40</v>
      </c>
      <c r="M60" s="3">
        <v>0.42708333333333331</v>
      </c>
      <c r="N60" t="s">
        <v>443</v>
      </c>
      <c r="O60" t="s">
        <v>444</v>
      </c>
      <c r="P60" t="s">
        <v>155</v>
      </c>
      <c r="Q60" t="b">
        <v>0</v>
      </c>
      <c r="R60" s="1">
        <v>42452</v>
      </c>
      <c r="S60" s="2">
        <v>42452</v>
      </c>
      <c r="T60" t="s">
        <v>40</v>
      </c>
      <c r="U60" s="3">
        <v>0.42708333333333331</v>
      </c>
      <c r="V60" t="s">
        <v>443</v>
      </c>
      <c r="W60" t="s">
        <v>444</v>
      </c>
      <c r="X60" t="s">
        <v>155</v>
      </c>
      <c r="Y60" t="s">
        <v>156</v>
      </c>
      <c r="Z60" t="s">
        <v>157</v>
      </c>
      <c r="AA60" t="s">
        <v>156</v>
      </c>
      <c r="AD60" t="s">
        <v>36</v>
      </c>
      <c r="AE60" t="s">
        <v>36</v>
      </c>
      <c r="AF60" t="s">
        <v>37</v>
      </c>
      <c r="AG60" t="s">
        <v>32</v>
      </c>
      <c r="AH60" t="s">
        <v>180</v>
      </c>
      <c r="AI60" t="s">
        <v>181</v>
      </c>
      <c r="AK60" t="s">
        <v>182</v>
      </c>
      <c r="AL60" s="22"/>
    </row>
    <row r="61" spans="1:38" x14ac:dyDescent="0.25">
      <c r="A61" t="s">
        <v>985</v>
      </c>
      <c r="C61" t="s">
        <v>32</v>
      </c>
      <c r="D61" s="23" t="s">
        <v>445</v>
      </c>
      <c r="G61" t="s">
        <v>446</v>
      </c>
      <c r="H61" t="s">
        <v>33</v>
      </c>
      <c r="I61" t="b">
        <v>0</v>
      </c>
      <c r="J61" s="1">
        <v>42452</v>
      </c>
      <c r="K61" s="2">
        <v>42452</v>
      </c>
      <c r="L61" t="s">
        <v>40</v>
      </c>
      <c r="M61" s="3">
        <v>0.46875</v>
      </c>
      <c r="N61" t="s">
        <v>447</v>
      </c>
      <c r="O61" t="s">
        <v>448</v>
      </c>
      <c r="P61" t="s">
        <v>155</v>
      </c>
      <c r="Q61" t="b">
        <v>0</v>
      </c>
      <c r="R61" s="1">
        <v>42452</v>
      </c>
      <c r="S61" s="2">
        <v>42452</v>
      </c>
      <c r="T61" t="s">
        <v>40</v>
      </c>
      <c r="U61" s="3">
        <v>0.46875</v>
      </c>
      <c r="V61" t="s">
        <v>447</v>
      </c>
      <c r="W61" t="s">
        <v>448</v>
      </c>
      <c r="X61" t="s">
        <v>155</v>
      </c>
      <c r="Y61" t="s">
        <v>156</v>
      </c>
      <c r="Z61" t="s">
        <v>157</v>
      </c>
      <c r="AA61" t="s">
        <v>156</v>
      </c>
      <c r="AD61" t="s">
        <v>36</v>
      </c>
      <c r="AE61" t="s">
        <v>36</v>
      </c>
      <c r="AF61" t="s">
        <v>37</v>
      </c>
      <c r="AG61" t="s">
        <v>32</v>
      </c>
      <c r="AH61" t="s">
        <v>180</v>
      </c>
      <c r="AI61" t="s">
        <v>181</v>
      </c>
      <c r="AK61" t="s">
        <v>182</v>
      </c>
      <c r="AL61" s="22"/>
    </row>
    <row r="62" spans="1:38" x14ac:dyDescent="0.25">
      <c r="A62" t="s">
        <v>1010</v>
      </c>
      <c r="C62" t="s">
        <v>32</v>
      </c>
      <c r="D62" s="23" t="s">
        <v>449</v>
      </c>
      <c r="G62" t="s">
        <v>450</v>
      </c>
      <c r="H62" t="s">
        <v>33</v>
      </c>
      <c r="I62" t="b">
        <v>0</v>
      </c>
      <c r="J62" s="1">
        <v>42452</v>
      </c>
      <c r="K62" s="2">
        <v>42452</v>
      </c>
      <c r="L62" t="s">
        <v>40</v>
      </c>
      <c r="M62" s="3">
        <v>0.58333333333333337</v>
      </c>
      <c r="N62" t="s">
        <v>451</v>
      </c>
      <c r="O62" t="s">
        <v>452</v>
      </c>
      <c r="P62" t="s">
        <v>155</v>
      </c>
      <c r="Q62" t="b">
        <v>0</v>
      </c>
      <c r="R62" s="1">
        <v>42452</v>
      </c>
      <c r="S62" s="2">
        <v>42452</v>
      </c>
      <c r="T62" t="s">
        <v>40</v>
      </c>
      <c r="U62" s="3">
        <v>0.58333333333333337</v>
      </c>
      <c r="V62" t="s">
        <v>451</v>
      </c>
      <c r="W62" t="s">
        <v>452</v>
      </c>
      <c r="X62" t="s">
        <v>155</v>
      </c>
      <c r="Y62" t="s">
        <v>156</v>
      </c>
      <c r="Z62" t="s">
        <v>157</v>
      </c>
      <c r="AA62" t="s">
        <v>156</v>
      </c>
      <c r="AD62" t="s">
        <v>36</v>
      </c>
      <c r="AE62" t="s">
        <v>36</v>
      </c>
      <c r="AF62" t="s">
        <v>37</v>
      </c>
      <c r="AG62" t="s">
        <v>32</v>
      </c>
      <c r="AH62" t="s">
        <v>204</v>
      </c>
      <c r="AI62" t="s">
        <v>271</v>
      </c>
      <c r="AK62" t="s">
        <v>206</v>
      </c>
      <c r="AL62" s="22"/>
    </row>
    <row r="63" spans="1:38" x14ac:dyDescent="0.25">
      <c r="A63" t="s">
        <v>987</v>
      </c>
      <c r="C63" t="s">
        <v>32</v>
      </c>
      <c r="D63" s="23" t="s">
        <v>453</v>
      </c>
      <c r="G63" t="s">
        <v>454</v>
      </c>
      <c r="H63" t="s">
        <v>33</v>
      </c>
      <c r="I63" t="b">
        <v>0</v>
      </c>
      <c r="J63" s="1">
        <v>42452</v>
      </c>
      <c r="K63" s="2">
        <v>42452</v>
      </c>
      <c r="L63" t="s">
        <v>40</v>
      </c>
      <c r="M63" s="3">
        <v>0.6875</v>
      </c>
      <c r="N63" t="s">
        <v>455</v>
      </c>
      <c r="O63" t="s">
        <v>456</v>
      </c>
      <c r="P63" t="s">
        <v>155</v>
      </c>
      <c r="Q63" t="b">
        <v>0</v>
      </c>
      <c r="R63" s="1">
        <v>42452</v>
      </c>
      <c r="S63" s="2">
        <v>42452</v>
      </c>
      <c r="T63" t="s">
        <v>40</v>
      </c>
      <c r="U63" s="3">
        <v>0.6875</v>
      </c>
      <c r="V63" t="s">
        <v>455</v>
      </c>
      <c r="W63" t="s">
        <v>456</v>
      </c>
      <c r="X63" t="s">
        <v>155</v>
      </c>
      <c r="Y63" t="s">
        <v>156</v>
      </c>
      <c r="Z63" t="s">
        <v>157</v>
      </c>
      <c r="AA63" t="s">
        <v>156</v>
      </c>
      <c r="AD63" t="s">
        <v>36</v>
      </c>
      <c r="AE63" t="s">
        <v>36</v>
      </c>
      <c r="AF63" t="s">
        <v>37</v>
      </c>
      <c r="AG63" t="s">
        <v>32</v>
      </c>
      <c r="AH63" t="s">
        <v>194</v>
      </c>
      <c r="AI63" t="s">
        <v>195</v>
      </c>
      <c r="AK63" t="s">
        <v>196</v>
      </c>
      <c r="AL63" s="22"/>
    </row>
    <row r="64" spans="1:38" x14ac:dyDescent="0.25">
      <c r="A64" t="s">
        <v>1011</v>
      </c>
      <c r="C64" t="s">
        <v>32</v>
      </c>
      <c r="D64" s="23" t="s">
        <v>457</v>
      </c>
      <c r="G64" t="s">
        <v>458</v>
      </c>
      <c r="H64" t="s">
        <v>33</v>
      </c>
      <c r="I64" t="b">
        <v>0</v>
      </c>
      <c r="J64" s="1">
        <v>42452</v>
      </c>
      <c r="K64" s="2">
        <v>42452</v>
      </c>
      <c r="L64" t="s">
        <v>40</v>
      </c>
      <c r="M64" s="3">
        <v>0.75</v>
      </c>
      <c r="N64" t="s">
        <v>459</v>
      </c>
      <c r="O64" t="s">
        <v>460</v>
      </c>
      <c r="P64" t="s">
        <v>155</v>
      </c>
      <c r="Q64" t="b">
        <v>0</v>
      </c>
      <c r="R64" s="1">
        <v>42452</v>
      </c>
      <c r="S64" s="2">
        <v>42452</v>
      </c>
      <c r="T64" t="s">
        <v>40</v>
      </c>
      <c r="U64" s="3">
        <v>0.75</v>
      </c>
      <c r="V64" t="s">
        <v>459</v>
      </c>
      <c r="W64" t="s">
        <v>460</v>
      </c>
      <c r="X64" t="s">
        <v>155</v>
      </c>
      <c r="Y64" t="s">
        <v>156</v>
      </c>
      <c r="Z64" t="s">
        <v>157</v>
      </c>
      <c r="AA64" t="s">
        <v>156</v>
      </c>
      <c r="AD64" t="s">
        <v>36</v>
      </c>
      <c r="AE64" t="s">
        <v>36</v>
      </c>
      <c r="AF64" t="s">
        <v>37</v>
      </c>
      <c r="AG64" t="s">
        <v>32</v>
      </c>
      <c r="AH64" t="s">
        <v>194</v>
      </c>
      <c r="AI64" t="s">
        <v>461</v>
      </c>
      <c r="AK64" t="s">
        <v>196</v>
      </c>
      <c r="AL64" s="22"/>
    </row>
    <row r="65" spans="1:61" x14ac:dyDescent="0.25">
      <c r="A65" t="s">
        <v>1011</v>
      </c>
      <c r="C65" t="s">
        <v>32</v>
      </c>
      <c r="D65" s="23" t="s">
        <v>462</v>
      </c>
      <c r="G65" t="s">
        <v>463</v>
      </c>
      <c r="H65" t="s">
        <v>33</v>
      </c>
      <c r="I65" t="b">
        <v>0</v>
      </c>
      <c r="J65" s="1">
        <v>42452</v>
      </c>
      <c r="K65" s="2">
        <v>42452</v>
      </c>
      <c r="L65" t="s">
        <v>40</v>
      </c>
      <c r="M65" s="3">
        <v>0.75</v>
      </c>
      <c r="N65" t="s">
        <v>459</v>
      </c>
      <c r="O65" t="s">
        <v>460</v>
      </c>
      <c r="P65" t="s">
        <v>155</v>
      </c>
      <c r="Q65" t="b">
        <v>0</v>
      </c>
      <c r="R65" s="1">
        <v>42452</v>
      </c>
      <c r="S65" s="2">
        <v>42452</v>
      </c>
      <c r="T65" t="s">
        <v>40</v>
      </c>
      <c r="U65" s="3">
        <v>0.75</v>
      </c>
      <c r="V65" t="s">
        <v>459</v>
      </c>
      <c r="W65" t="s">
        <v>460</v>
      </c>
      <c r="X65" t="s">
        <v>155</v>
      </c>
      <c r="Y65" t="s">
        <v>156</v>
      </c>
      <c r="Z65" t="s">
        <v>157</v>
      </c>
      <c r="AA65" t="s">
        <v>156</v>
      </c>
      <c r="AD65" t="s">
        <v>36</v>
      </c>
      <c r="AE65" t="s">
        <v>36</v>
      </c>
      <c r="AF65" t="s">
        <v>37</v>
      </c>
      <c r="AG65" t="s">
        <v>32</v>
      </c>
      <c r="AH65" t="s">
        <v>194</v>
      </c>
      <c r="AI65" t="s">
        <v>461</v>
      </c>
      <c r="AK65" t="s">
        <v>196</v>
      </c>
      <c r="AL65" s="22"/>
    </row>
    <row r="66" spans="1:61" x14ac:dyDescent="0.25">
      <c r="A66" t="s">
        <v>989</v>
      </c>
      <c r="C66" t="s">
        <v>32</v>
      </c>
      <c r="D66" s="23" t="s">
        <v>464</v>
      </c>
      <c r="G66" t="s">
        <v>465</v>
      </c>
      <c r="H66" t="s">
        <v>33</v>
      </c>
      <c r="I66" t="b">
        <v>0</v>
      </c>
      <c r="J66" s="1">
        <v>42453</v>
      </c>
      <c r="K66" s="2">
        <v>42453</v>
      </c>
      <c r="L66" t="s">
        <v>41</v>
      </c>
      <c r="M66" s="3">
        <v>0.42708333333333331</v>
      </c>
      <c r="N66" t="s">
        <v>466</v>
      </c>
      <c r="O66" t="s">
        <v>467</v>
      </c>
      <c r="P66" t="s">
        <v>155</v>
      </c>
      <c r="Q66" t="b">
        <v>0</v>
      </c>
      <c r="R66" s="1">
        <v>42453</v>
      </c>
      <c r="S66" s="2">
        <v>42453</v>
      </c>
      <c r="T66" t="s">
        <v>41</v>
      </c>
      <c r="U66" s="3">
        <v>0.42708333333333331</v>
      </c>
      <c r="V66" t="s">
        <v>466</v>
      </c>
      <c r="W66" t="s">
        <v>467</v>
      </c>
      <c r="X66" t="s">
        <v>155</v>
      </c>
      <c r="Y66" t="s">
        <v>156</v>
      </c>
      <c r="Z66" t="s">
        <v>157</v>
      </c>
      <c r="AA66" t="s">
        <v>156</v>
      </c>
      <c r="AD66" t="s">
        <v>36</v>
      </c>
      <c r="AE66" t="s">
        <v>36</v>
      </c>
      <c r="AF66" t="s">
        <v>37</v>
      </c>
      <c r="AG66" t="s">
        <v>32</v>
      </c>
      <c r="AH66" t="s">
        <v>204</v>
      </c>
      <c r="AI66" t="s">
        <v>205</v>
      </c>
      <c r="AK66" t="s">
        <v>404</v>
      </c>
      <c r="AL66" s="22"/>
    </row>
    <row r="67" spans="1:61" x14ac:dyDescent="0.25">
      <c r="A67" t="s">
        <v>990</v>
      </c>
      <c r="C67" t="s">
        <v>32</v>
      </c>
      <c r="D67" s="23" t="s">
        <v>468</v>
      </c>
      <c r="G67" t="s">
        <v>469</v>
      </c>
      <c r="H67" t="s">
        <v>33</v>
      </c>
      <c r="I67" t="b">
        <v>0</v>
      </c>
      <c r="J67" s="1">
        <v>42453</v>
      </c>
      <c r="K67" s="2">
        <v>42453</v>
      </c>
      <c r="L67" t="s">
        <v>41</v>
      </c>
      <c r="M67" s="3">
        <v>0.5625</v>
      </c>
      <c r="N67" t="s">
        <v>470</v>
      </c>
      <c r="O67" t="s">
        <v>471</v>
      </c>
      <c r="P67" t="s">
        <v>155</v>
      </c>
      <c r="Q67" t="b">
        <v>0</v>
      </c>
      <c r="R67" s="1">
        <v>42453</v>
      </c>
      <c r="S67" s="2">
        <v>42453</v>
      </c>
      <c r="T67" t="s">
        <v>41</v>
      </c>
      <c r="U67" s="3">
        <v>0.64583333333333337</v>
      </c>
      <c r="V67" t="s">
        <v>472</v>
      </c>
      <c r="W67" t="s">
        <v>473</v>
      </c>
      <c r="X67" t="s">
        <v>155</v>
      </c>
      <c r="Y67" t="s">
        <v>156</v>
      </c>
      <c r="Z67" t="s">
        <v>157</v>
      </c>
      <c r="AA67" t="s">
        <v>156</v>
      </c>
      <c r="AD67" t="s">
        <v>36</v>
      </c>
      <c r="AE67" t="s">
        <v>36</v>
      </c>
      <c r="AF67" t="s">
        <v>37</v>
      </c>
      <c r="AG67" t="s">
        <v>32</v>
      </c>
      <c r="AH67" t="s">
        <v>213</v>
      </c>
      <c r="AI67" t="s">
        <v>214</v>
      </c>
      <c r="AK67" t="s">
        <v>215</v>
      </c>
      <c r="AL67" s="22"/>
    </row>
    <row r="68" spans="1:61" x14ac:dyDescent="0.25">
      <c r="A68" t="s">
        <v>1012</v>
      </c>
      <c r="C68" t="s">
        <v>32</v>
      </c>
      <c r="D68" s="23" t="s">
        <v>474</v>
      </c>
      <c r="G68" t="s">
        <v>475</v>
      </c>
      <c r="H68" t="s">
        <v>33</v>
      </c>
      <c r="I68" t="b">
        <v>0</v>
      </c>
      <c r="J68" s="1">
        <v>42453</v>
      </c>
      <c r="K68" s="2">
        <v>42453</v>
      </c>
      <c r="L68" t="s">
        <v>41</v>
      </c>
      <c r="M68" s="3">
        <v>0.75</v>
      </c>
      <c r="N68" t="s">
        <v>476</v>
      </c>
      <c r="O68" t="s">
        <v>477</v>
      </c>
      <c r="P68" t="s">
        <v>155</v>
      </c>
      <c r="Q68" t="b">
        <v>0</v>
      </c>
      <c r="R68" s="1">
        <v>42453</v>
      </c>
      <c r="S68" s="2">
        <v>42453</v>
      </c>
      <c r="T68" t="s">
        <v>41</v>
      </c>
      <c r="U68" s="3">
        <v>0.79166666666666663</v>
      </c>
      <c r="V68" t="s">
        <v>478</v>
      </c>
      <c r="W68" t="s">
        <v>479</v>
      </c>
      <c r="X68" t="s">
        <v>155</v>
      </c>
      <c r="Y68" t="s">
        <v>156</v>
      </c>
      <c r="Z68" t="s">
        <v>157</v>
      </c>
      <c r="AA68" t="s">
        <v>156</v>
      </c>
      <c r="AD68" t="s">
        <v>36</v>
      </c>
      <c r="AE68" t="s">
        <v>36</v>
      </c>
      <c r="AF68" t="s">
        <v>37</v>
      </c>
      <c r="AG68" t="s">
        <v>32</v>
      </c>
      <c r="AH68" t="s">
        <v>480</v>
      </c>
      <c r="AI68" t="s">
        <v>481</v>
      </c>
      <c r="AK68" t="s">
        <v>482</v>
      </c>
      <c r="AL68" s="22"/>
    </row>
    <row r="69" spans="1:61" x14ac:dyDescent="0.25">
      <c r="A69" t="s">
        <v>993</v>
      </c>
      <c r="C69" t="s">
        <v>32</v>
      </c>
      <c r="D69" s="23" t="s">
        <v>483</v>
      </c>
      <c r="G69" t="s">
        <v>484</v>
      </c>
      <c r="H69" t="s">
        <v>33</v>
      </c>
      <c r="I69" t="b">
        <v>0</v>
      </c>
      <c r="J69" s="1">
        <v>42455</v>
      </c>
      <c r="K69" s="2">
        <v>42455</v>
      </c>
      <c r="L69" t="s">
        <v>34</v>
      </c>
      <c r="M69" s="3">
        <v>0.42708333333333331</v>
      </c>
      <c r="N69" t="s">
        <v>485</v>
      </c>
      <c r="O69" t="s">
        <v>486</v>
      </c>
      <c r="P69" t="s">
        <v>155</v>
      </c>
      <c r="Q69" t="b">
        <v>0</v>
      </c>
      <c r="R69" s="1">
        <v>42455</v>
      </c>
      <c r="S69" s="2">
        <v>42455</v>
      </c>
      <c r="T69" t="s">
        <v>34</v>
      </c>
      <c r="U69" s="3">
        <v>0.42708333333333331</v>
      </c>
      <c r="V69" t="s">
        <v>485</v>
      </c>
      <c r="W69" t="s">
        <v>486</v>
      </c>
      <c r="X69" t="s">
        <v>155</v>
      </c>
      <c r="Y69" t="s">
        <v>156</v>
      </c>
      <c r="Z69" t="s">
        <v>157</v>
      </c>
      <c r="AA69" t="s">
        <v>156</v>
      </c>
      <c r="AD69" t="s">
        <v>36</v>
      </c>
      <c r="AE69" t="s">
        <v>36</v>
      </c>
      <c r="AF69" t="s">
        <v>37</v>
      </c>
      <c r="AG69" t="s">
        <v>32</v>
      </c>
      <c r="AH69" t="s">
        <v>180</v>
      </c>
      <c r="AI69" t="s">
        <v>227</v>
      </c>
      <c r="AK69" t="s">
        <v>182</v>
      </c>
      <c r="AL69" s="22"/>
    </row>
    <row r="70" spans="1:61" x14ac:dyDescent="0.25">
      <c r="A70" t="s">
        <v>1013</v>
      </c>
      <c r="C70" t="s">
        <v>32</v>
      </c>
      <c r="D70" s="23" t="s">
        <v>487</v>
      </c>
      <c r="G70" t="s">
        <v>488</v>
      </c>
      <c r="H70" t="s">
        <v>33</v>
      </c>
      <c r="I70" t="b">
        <v>0</v>
      </c>
      <c r="J70" s="1">
        <v>42455</v>
      </c>
      <c r="K70" s="2">
        <v>42455</v>
      </c>
      <c r="L70" t="s">
        <v>34</v>
      </c>
      <c r="M70" s="3">
        <v>0.47916666666666669</v>
      </c>
      <c r="N70" t="s">
        <v>489</v>
      </c>
      <c r="O70" t="s">
        <v>490</v>
      </c>
      <c r="P70" t="s">
        <v>155</v>
      </c>
      <c r="Q70" t="b">
        <v>0</v>
      </c>
      <c r="R70" s="1">
        <v>42455</v>
      </c>
      <c r="S70" s="2">
        <v>42455</v>
      </c>
      <c r="T70" t="s">
        <v>34</v>
      </c>
      <c r="U70" s="3">
        <v>0.5625</v>
      </c>
      <c r="V70" t="s">
        <v>491</v>
      </c>
      <c r="W70" t="s">
        <v>492</v>
      </c>
      <c r="X70" t="s">
        <v>155</v>
      </c>
      <c r="Y70" t="s">
        <v>156</v>
      </c>
      <c r="Z70" t="s">
        <v>157</v>
      </c>
      <c r="AA70" t="s">
        <v>156</v>
      </c>
      <c r="AD70" t="s">
        <v>36</v>
      </c>
      <c r="AE70" t="s">
        <v>36</v>
      </c>
      <c r="AF70" t="s">
        <v>37</v>
      </c>
      <c r="AG70" t="s">
        <v>32</v>
      </c>
      <c r="AH70" t="s">
        <v>493</v>
      </c>
      <c r="AI70" t="s">
        <v>494</v>
      </c>
      <c r="AK70" t="s">
        <v>495</v>
      </c>
      <c r="AL70" s="22"/>
    </row>
    <row r="71" spans="1:61" x14ac:dyDescent="0.25">
      <c r="A71" t="s">
        <v>1014</v>
      </c>
      <c r="C71" t="s">
        <v>32</v>
      </c>
      <c r="D71" s="23" t="s">
        <v>496</v>
      </c>
      <c r="G71" t="s">
        <v>497</v>
      </c>
      <c r="H71" t="s">
        <v>33</v>
      </c>
      <c r="I71" t="b">
        <v>0</v>
      </c>
      <c r="J71" s="1">
        <v>42456</v>
      </c>
      <c r="K71" s="2">
        <v>42456</v>
      </c>
      <c r="L71" t="s">
        <v>35</v>
      </c>
      <c r="M71" s="3">
        <v>0</v>
      </c>
      <c r="N71" t="s">
        <v>498</v>
      </c>
      <c r="O71" t="s">
        <v>499</v>
      </c>
      <c r="P71" t="s">
        <v>155</v>
      </c>
      <c r="Q71" t="b">
        <v>0</v>
      </c>
      <c r="R71" s="1">
        <v>42456</v>
      </c>
      <c r="S71" s="2">
        <v>42456</v>
      </c>
      <c r="T71" t="s">
        <v>35</v>
      </c>
      <c r="U71" s="3">
        <v>0</v>
      </c>
      <c r="V71" t="s">
        <v>498</v>
      </c>
      <c r="W71" t="s">
        <v>499</v>
      </c>
      <c r="X71" t="s">
        <v>155</v>
      </c>
      <c r="Y71" t="s">
        <v>279</v>
      </c>
      <c r="AA71" t="s">
        <v>161</v>
      </c>
      <c r="AD71" t="s">
        <v>36</v>
      </c>
      <c r="AE71" t="s">
        <v>36</v>
      </c>
      <c r="AF71" t="s">
        <v>37</v>
      </c>
      <c r="AG71" t="s">
        <v>32</v>
      </c>
      <c r="AH71" t="s">
        <v>280</v>
      </c>
      <c r="AI71" t="s">
        <v>500</v>
      </c>
      <c r="AK71" t="s">
        <v>501</v>
      </c>
      <c r="AL71" s="22"/>
      <c r="BB71" t="s">
        <v>1244</v>
      </c>
      <c r="BC71" t="s">
        <v>968</v>
      </c>
      <c r="BD71" t="s">
        <v>960</v>
      </c>
      <c r="BE71" t="s">
        <v>973</v>
      </c>
      <c r="BF71" t="s">
        <v>978</v>
      </c>
      <c r="BG71" t="s">
        <v>1242</v>
      </c>
      <c r="BH71" t="s">
        <v>1245</v>
      </c>
      <c r="BI71" t="s">
        <v>1243</v>
      </c>
    </row>
    <row r="72" spans="1:61" x14ac:dyDescent="0.25">
      <c r="A72" t="s">
        <v>995</v>
      </c>
      <c r="C72" t="s">
        <v>32</v>
      </c>
      <c r="D72" s="23" t="s">
        <v>502</v>
      </c>
      <c r="G72" t="s">
        <v>503</v>
      </c>
      <c r="H72" t="s">
        <v>33</v>
      </c>
      <c r="I72" t="b">
        <v>0</v>
      </c>
      <c r="J72" s="1">
        <v>42457</v>
      </c>
      <c r="K72" s="2">
        <v>42457</v>
      </c>
      <c r="L72" t="s">
        <v>38</v>
      </c>
      <c r="M72" s="3">
        <v>0.42708333333333331</v>
      </c>
      <c r="N72" t="s">
        <v>504</v>
      </c>
      <c r="O72" t="s">
        <v>505</v>
      </c>
      <c r="P72" t="s">
        <v>155</v>
      </c>
      <c r="Q72" t="b">
        <v>0</v>
      </c>
      <c r="R72" s="1">
        <v>42457</v>
      </c>
      <c r="S72" s="2">
        <v>42457</v>
      </c>
      <c r="T72" t="s">
        <v>38</v>
      </c>
      <c r="U72" s="3">
        <v>0.42708333333333331</v>
      </c>
      <c r="V72" t="s">
        <v>504</v>
      </c>
      <c r="W72" t="s">
        <v>505</v>
      </c>
      <c r="X72" t="s">
        <v>155</v>
      </c>
      <c r="Y72" t="s">
        <v>156</v>
      </c>
      <c r="Z72" t="s">
        <v>157</v>
      </c>
      <c r="AA72" t="s">
        <v>156</v>
      </c>
      <c r="AD72" t="s">
        <v>36</v>
      </c>
      <c r="AE72" t="s">
        <v>36</v>
      </c>
      <c r="AF72" t="s">
        <v>37</v>
      </c>
      <c r="AG72" t="s">
        <v>32</v>
      </c>
      <c r="AH72" t="s">
        <v>180</v>
      </c>
      <c r="AI72" t="s">
        <v>241</v>
      </c>
      <c r="AK72" t="s">
        <v>182</v>
      </c>
      <c r="AL72" s="22"/>
    </row>
    <row r="73" spans="1:61" x14ac:dyDescent="0.25">
      <c r="A73" t="s">
        <v>997</v>
      </c>
      <c r="C73" t="s">
        <v>32</v>
      </c>
      <c r="D73" s="23" t="s">
        <v>506</v>
      </c>
      <c r="G73" t="s">
        <v>507</v>
      </c>
      <c r="H73" t="s">
        <v>33</v>
      </c>
      <c r="I73" t="b">
        <v>0</v>
      </c>
      <c r="J73" s="1">
        <v>42457</v>
      </c>
      <c r="K73" s="2">
        <v>42457</v>
      </c>
      <c r="L73" t="s">
        <v>38</v>
      </c>
      <c r="M73" s="3">
        <v>0.77083333333333337</v>
      </c>
      <c r="N73" t="s">
        <v>508</v>
      </c>
      <c r="O73" t="s">
        <v>509</v>
      </c>
      <c r="P73" t="s">
        <v>155</v>
      </c>
      <c r="Q73" t="b">
        <v>0</v>
      </c>
      <c r="R73" s="1">
        <v>42457</v>
      </c>
      <c r="S73" s="2">
        <v>42457</v>
      </c>
      <c r="T73" t="s">
        <v>38</v>
      </c>
      <c r="U73" s="3">
        <v>0.77083333333333337</v>
      </c>
      <c r="V73" t="s">
        <v>508</v>
      </c>
      <c r="W73" t="s">
        <v>509</v>
      </c>
      <c r="X73" t="s">
        <v>155</v>
      </c>
      <c r="Y73" t="s">
        <v>156</v>
      </c>
      <c r="Z73" t="s">
        <v>157</v>
      </c>
      <c r="AA73" t="s">
        <v>156</v>
      </c>
      <c r="AD73" t="s">
        <v>36</v>
      </c>
      <c r="AE73" t="s">
        <v>36</v>
      </c>
      <c r="AF73" t="s">
        <v>37</v>
      </c>
      <c r="AG73" t="s">
        <v>32</v>
      </c>
      <c r="AH73" t="s">
        <v>180</v>
      </c>
      <c r="AI73" t="s">
        <v>252</v>
      </c>
      <c r="AK73" t="s">
        <v>182</v>
      </c>
      <c r="AL73" s="22"/>
    </row>
    <row r="74" spans="1:61" x14ac:dyDescent="0.25">
      <c r="A74" t="s">
        <v>981</v>
      </c>
      <c r="C74" t="s">
        <v>32</v>
      </c>
      <c r="D74" s="23" t="s">
        <v>510</v>
      </c>
      <c r="G74" t="s">
        <v>511</v>
      </c>
      <c r="H74" t="s">
        <v>33</v>
      </c>
      <c r="I74" t="b">
        <v>0</v>
      </c>
      <c r="J74" s="1">
        <v>42458</v>
      </c>
      <c r="K74" s="2">
        <v>42458</v>
      </c>
      <c r="L74" t="s">
        <v>39</v>
      </c>
      <c r="M74" s="3">
        <v>0.66666666666666663</v>
      </c>
      <c r="N74" t="s">
        <v>512</v>
      </c>
      <c r="O74" t="s">
        <v>513</v>
      </c>
      <c r="P74" t="s">
        <v>155</v>
      </c>
      <c r="Q74" t="b">
        <v>0</v>
      </c>
      <c r="R74" s="1">
        <v>42458</v>
      </c>
      <c r="S74" s="2">
        <v>42458</v>
      </c>
      <c r="T74" t="s">
        <v>39</v>
      </c>
      <c r="U74" s="3">
        <v>0.66666666666666663</v>
      </c>
      <c r="V74" t="s">
        <v>512</v>
      </c>
      <c r="W74" t="s">
        <v>513</v>
      </c>
      <c r="X74" t="s">
        <v>155</v>
      </c>
      <c r="Y74" t="s">
        <v>156</v>
      </c>
      <c r="Z74" t="s">
        <v>157</v>
      </c>
      <c r="AA74" t="s">
        <v>156</v>
      </c>
      <c r="AD74" t="s">
        <v>36</v>
      </c>
      <c r="AE74" t="s">
        <v>36</v>
      </c>
      <c r="AF74" t="s">
        <v>37</v>
      </c>
      <c r="AG74" t="s">
        <v>32</v>
      </c>
      <c r="AH74" t="s">
        <v>166</v>
      </c>
      <c r="AI74" t="s">
        <v>167</v>
      </c>
      <c r="AK74" t="s">
        <v>168</v>
      </c>
      <c r="AL74" s="22"/>
    </row>
    <row r="75" spans="1:61" x14ac:dyDescent="0.25">
      <c r="J75" s="1"/>
      <c r="K75" s="2"/>
      <c r="M75" s="3"/>
      <c r="R75" s="1"/>
      <c r="S75" s="2"/>
      <c r="U75" s="3"/>
      <c r="AL75" s="22"/>
    </row>
    <row r="76" spans="1:61" x14ac:dyDescent="0.25">
      <c r="A76" t="s">
        <v>985</v>
      </c>
      <c r="C76" t="s">
        <v>32</v>
      </c>
      <c r="D76" s="23" t="s">
        <v>514</v>
      </c>
      <c r="G76" t="s">
        <v>515</v>
      </c>
      <c r="H76" t="s">
        <v>33</v>
      </c>
      <c r="I76" t="b">
        <v>0</v>
      </c>
      <c r="J76" s="1">
        <v>42459</v>
      </c>
      <c r="K76" s="2">
        <v>42459</v>
      </c>
      <c r="L76" t="s">
        <v>40</v>
      </c>
      <c r="M76" s="3">
        <v>0.42708333333333331</v>
      </c>
      <c r="N76" t="s">
        <v>516</v>
      </c>
      <c r="O76" t="s">
        <v>517</v>
      </c>
      <c r="P76" t="s">
        <v>155</v>
      </c>
      <c r="Q76" t="b">
        <v>0</v>
      </c>
      <c r="R76" s="1">
        <v>42459</v>
      </c>
      <c r="S76" s="2">
        <v>42459</v>
      </c>
      <c r="T76" t="s">
        <v>40</v>
      </c>
      <c r="U76" s="3">
        <v>0.42708333333333331</v>
      </c>
      <c r="V76" t="s">
        <v>516</v>
      </c>
      <c r="W76" t="s">
        <v>517</v>
      </c>
      <c r="X76" t="s">
        <v>155</v>
      </c>
      <c r="Y76" t="s">
        <v>156</v>
      </c>
      <c r="Z76" t="s">
        <v>157</v>
      </c>
      <c r="AA76" t="s">
        <v>156</v>
      </c>
      <c r="AD76" t="s">
        <v>36</v>
      </c>
      <c r="AE76" t="s">
        <v>36</v>
      </c>
      <c r="AF76" t="s">
        <v>37</v>
      </c>
      <c r="AG76" t="s">
        <v>32</v>
      </c>
      <c r="AH76" t="s">
        <v>180</v>
      </c>
      <c r="AI76" t="s">
        <v>181</v>
      </c>
      <c r="AK76" t="s">
        <v>182</v>
      </c>
      <c r="AL76" s="22"/>
    </row>
    <row r="77" spans="1:61" x14ac:dyDescent="0.25">
      <c r="A77" t="s">
        <v>985</v>
      </c>
      <c r="C77" t="s">
        <v>32</v>
      </c>
      <c r="D77" s="23" t="s">
        <v>518</v>
      </c>
      <c r="G77" t="s">
        <v>519</v>
      </c>
      <c r="H77" t="s">
        <v>33</v>
      </c>
      <c r="I77" t="b">
        <v>0</v>
      </c>
      <c r="J77" s="1">
        <v>42459</v>
      </c>
      <c r="K77" s="2">
        <v>42459</v>
      </c>
      <c r="L77" t="s">
        <v>40</v>
      </c>
      <c r="M77" s="3">
        <v>0.46875</v>
      </c>
      <c r="N77" t="s">
        <v>520</v>
      </c>
      <c r="O77" t="s">
        <v>521</v>
      </c>
      <c r="P77" t="s">
        <v>155</v>
      </c>
      <c r="Q77" t="b">
        <v>0</v>
      </c>
      <c r="R77" s="1">
        <v>42459</v>
      </c>
      <c r="S77" s="2">
        <v>42459</v>
      </c>
      <c r="T77" t="s">
        <v>40</v>
      </c>
      <c r="U77" s="3">
        <v>0.46875</v>
      </c>
      <c r="V77" t="s">
        <v>520</v>
      </c>
      <c r="W77" t="s">
        <v>521</v>
      </c>
      <c r="X77" t="s">
        <v>155</v>
      </c>
      <c r="Y77" t="s">
        <v>156</v>
      </c>
      <c r="Z77" t="s">
        <v>157</v>
      </c>
      <c r="AA77" t="s">
        <v>156</v>
      </c>
      <c r="AD77" t="s">
        <v>36</v>
      </c>
      <c r="AE77" t="s">
        <v>36</v>
      </c>
      <c r="AF77" t="s">
        <v>37</v>
      </c>
      <c r="AG77" t="s">
        <v>32</v>
      </c>
      <c r="AH77" t="s">
        <v>180</v>
      </c>
      <c r="AI77" t="s">
        <v>181</v>
      </c>
      <c r="AK77" t="s">
        <v>182</v>
      </c>
      <c r="AL77" s="22"/>
    </row>
    <row r="78" spans="1:61" x14ac:dyDescent="0.25">
      <c r="J78" s="1"/>
      <c r="K78" s="2"/>
      <c r="M78" s="3"/>
      <c r="R78" s="1"/>
      <c r="S78" s="2"/>
      <c r="U78" s="3"/>
      <c r="AL78" s="22"/>
    </row>
    <row r="79" spans="1:61" x14ac:dyDescent="0.25">
      <c r="A79" t="s">
        <v>987</v>
      </c>
      <c r="C79" t="s">
        <v>32</v>
      </c>
      <c r="D79" s="23" t="s">
        <v>522</v>
      </c>
      <c r="G79" t="s">
        <v>523</v>
      </c>
      <c r="H79" t="s">
        <v>33</v>
      </c>
      <c r="I79" t="b">
        <v>0</v>
      </c>
      <c r="J79" s="1">
        <v>42459</v>
      </c>
      <c r="K79" s="2">
        <v>42459</v>
      </c>
      <c r="L79" t="s">
        <v>40</v>
      </c>
      <c r="M79" s="3">
        <v>0.6875</v>
      </c>
      <c r="N79" t="s">
        <v>524</v>
      </c>
      <c r="O79" t="s">
        <v>525</v>
      </c>
      <c r="P79" t="s">
        <v>155</v>
      </c>
      <c r="Q79" t="b">
        <v>0</v>
      </c>
      <c r="R79" s="1">
        <v>42459</v>
      </c>
      <c r="S79" s="2">
        <v>42459</v>
      </c>
      <c r="T79" t="s">
        <v>40</v>
      </c>
      <c r="U79" s="3">
        <v>0.6875</v>
      </c>
      <c r="V79" t="s">
        <v>524</v>
      </c>
      <c r="W79" t="s">
        <v>525</v>
      </c>
      <c r="X79" t="s">
        <v>155</v>
      </c>
      <c r="Y79" t="s">
        <v>156</v>
      </c>
      <c r="Z79" t="s">
        <v>157</v>
      </c>
      <c r="AA79" t="s">
        <v>156</v>
      </c>
      <c r="AD79" t="s">
        <v>36</v>
      </c>
      <c r="AE79" t="s">
        <v>36</v>
      </c>
      <c r="AF79" t="s">
        <v>37</v>
      </c>
      <c r="AG79" t="s">
        <v>32</v>
      </c>
      <c r="AH79" t="s">
        <v>194</v>
      </c>
      <c r="AI79" t="s">
        <v>195</v>
      </c>
      <c r="AK79" t="s">
        <v>196</v>
      </c>
      <c r="AL79" s="22"/>
    </row>
    <row r="80" spans="1:61" x14ac:dyDescent="0.25">
      <c r="A80" t="s">
        <v>989</v>
      </c>
      <c r="C80" t="s">
        <v>32</v>
      </c>
      <c r="D80" s="23" t="s">
        <v>526</v>
      </c>
      <c r="G80" t="s">
        <v>527</v>
      </c>
      <c r="H80" t="s">
        <v>33</v>
      </c>
      <c r="I80" t="b">
        <v>0</v>
      </c>
      <c r="J80" s="1">
        <v>42460</v>
      </c>
      <c r="K80" s="2">
        <v>42460</v>
      </c>
      <c r="L80" t="s">
        <v>41</v>
      </c>
      <c r="M80" s="3">
        <v>0.42708333333333331</v>
      </c>
      <c r="N80" t="s">
        <v>528</v>
      </c>
      <c r="O80" t="s">
        <v>529</v>
      </c>
      <c r="P80" t="s">
        <v>155</v>
      </c>
      <c r="Q80" t="b">
        <v>0</v>
      </c>
      <c r="R80" s="1">
        <v>42460</v>
      </c>
      <c r="S80" s="2">
        <v>42460</v>
      </c>
      <c r="T80" t="s">
        <v>41</v>
      </c>
      <c r="U80" s="3">
        <v>0.42708333333333331</v>
      </c>
      <c r="V80" t="s">
        <v>528</v>
      </c>
      <c r="W80" t="s">
        <v>529</v>
      </c>
      <c r="X80" t="s">
        <v>155</v>
      </c>
      <c r="Y80" t="s">
        <v>156</v>
      </c>
      <c r="Z80" t="s">
        <v>157</v>
      </c>
      <c r="AA80" t="s">
        <v>156</v>
      </c>
      <c r="AD80" t="s">
        <v>36</v>
      </c>
      <c r="AE80" t="s">
        <v>36</v>
      </c>
      <c r="AF80" t="s">
        <v>37</v>
      </c>
      <c r="AG80" t="s">
        <v>32</v>
      </c>
      <c r="AH80" t="s">
        <v>204</v>
      </c>
      <c r="AI80" t="s">
        <v>205</v>
      </c>
      <c r="AK80" t="s">
        <v>404</v>
      </c>
      <c r="AL80" s="22"/>
    </row>
    <row r="81" spans="1:38" x14ac:dyDescent="0.25">
      <c r="A81" t="s">
        <v>990</v>
      </c>
      <c r="C81" t="s">
        <v>32</v>
      </c>
      <c r="D81" s="23" t="s">
        <v>530</v>
      </c>
      <c r="G81" t="s">
        <v>531</v>
      </c>
      <c r="H81" t="s">
        <v>33</v>
      </c>
      <c r="I81" t="b">
        <v>0</v>
      </c>
      <c r="J81" s="1">
        <v>42460</v>
      </c>
      <c r="K81" s="2">
        <v>42460</v>
      </c>
      <c r="L81" t="s">
        <v>41</v>
      </c>
      <c r="M81" s="3">
        <v>0.5625</v>
      </c>
      <c r="N81" t="s">
        <v>532</v>
      </c>
      <c r="O81" t="s">
        <v>533</v>
      </c>
      <c r="P81" t="s">
        <v>155</v>
      </c>
      <c r="Q81" t="b">
        <v>0</v>
      </c>
      <c r="R81" s="1">
        <v>42460</v>
      </c>
      <c r="S81" s="2">
        <v>42460</v>
      </c>
      <c r="T81" t="s">
        <v>41</v>
      </c>
      <c r="U81" s="3">
        <v>0.64583333333333337</v>
      </c>
      <c r="V81" t="s">
        <v>534</v>
      </c>
      <c r="W81" t="s">
        <v>535</v>
      </c>
      <c r="X81" t="s">
        <v>155</v>
      </c>
      <c r="Y81" t="s">
        <v>156</v>
      </c>
      <c r="Z81" t="s">
        <v>157</v>
      </c>
      <c r="AA81" t="s">
        <v>156</v>
      </c>
      <c r="AD81" t="s">
        <v>36</v>
      </c>
      <c r="AE81" t="s">
        <v>36</v>
      </c>
      <c r="AF81" t="s">
        <v>37</v>
      </c>
      <c r="AG81" t="s">
        <v>32</v>
      </c>
      <c r="AH81" t="s">
        <v>213</v>
      </c>
      <c r="AI81" t="s">
        <v>214</v>
      </c>
      <c r="AK81" t="s">
        <v>215</v>
      </c>
      <c r="AL81" s="22"/>
    </row>
    <row r="82" spans="1:38" x14ac:dyDescent="0.25">
      <c r="J82" s="1"/>
      <c r="K82" s="2"/>
      <c r="M82" s="3"/>
      <c r="R82" s="1"/>
      <c r="S82" s="2"/>
      <c r="U82" s="3"/>
      <c r="AL82" s="22"/>
    </row>
    <row r="83" spans="1:38" x14ac:dyDescent="0.25">
      <c r="J83" s="1"/>
      <c r="K83" s="2"/>
      <c r="M83" s="3"/>
      <c r="R83" s="1"/>
      <c r="S83" s="2"/>
      <c r="U83" s="3"/>
      <c r="AL83" s="22"/>
    </row>
    <row r="84" spans="1:38" x14ac:dyDescent="0.25">
      <c r="A84" t="s">
        <v>1013</v>
      </c>
      <c r="C84" t="s">
        <v>32</v>
      </c>
      <c r="D84" s="23" t="s">
        <v>538</v>
      </c>
      <c r="G84" t="s">
        <v>539</v>
      </c>
      <c r="H84" t="s">
        <v>33</v>
      </c>
      <c r="I84" t="b">
        <v>0</v>
      </c>
      <c r="J84" s="1">
        <v>42460</v>
      </c>
      <c r="K84" s="2">
        <v>42460</v>
      </c>
      <c r="L84" t="s">
        <v>41</v>
      </c>
      <c r="M84" s="3">
        <v>0.75</v>
      </c>
      <c r="N84" t="s">
        <v>536</v>
      </c>
      <c r="O84" t="s">
        <v>537</v>
      </c>
      <c r="P84" t="s">
        <v>155</v>
      </c>
      <c r="Q84" t="b">
        <v>0</v>
      </c>
      <c r="R84" s="1">
        <v>42460</v>
      </c>
      <c r="S84" s="2">
        <v>42460</v>
      </c>
      <c r="T84" t="s">
        <v>41</v>
      </c>
      <c r="U84" s="3">
        <v>0.83333333333333337</v>
      </c>
      <c r="V84" t="s">
        <v>540</v>
      </c>
      <c r="W84" t="s">
        <v>541</v>
      </c>
      <c r="X84" t="s">
        <v>155</v>
      </c>
      <c r="Y84" t="s">
        <v>156</v>
      </c>
      <c r="Z84" t="s">
        <v>157</v>
      </c>
      <c r="AA84" t="s">
        <v>156</v>
      </c>
      <c r="AD84" t="s">
        <v>36</v>
      </c>
      <c r="AE84" t="s">
        <v>36</v>
      </c>
      <c r="AF84" t="s">
        <v>37</v>
      </c>
      <c r="AG84" t="s">
        <v>32</v>
      </c>
      <c r="AH84" t="s">
        <v>493</v>
      </c>
      <c r="AI84" t="s">
        <v>494</v>
      </c>
      <c r="AK84" t="s">
        <v>495</v>
      </c>
      <c r="AL84" s="22"/>
    </row>
    <row r="85" spans="1:38" x14ac:dyDescent="0.25">
      <c r="J85" s="1"/>
      <c r="K85" s="2"/>
      <c r="M85" s="3"/>
      <c r="R85" s="1"/>
      <c r="S85" s="2"/>
      <c r="U85" s="3"/>
      <c r="AL85" s="22"/>
    </row>
    <row r="86" spans="1:38" x14ac:dyDescent="0.25">
      <c r="A86" t="s">
        <v>1003</v>
      </c>
      <c r="C86" t="s">
        <v>32</v>
      </c>
      <c r="D86" s="23" t="s">
        <v>542</v>
      </c>
      <c r="G86" t="s">
        <v>543</v>
      </c>
      <c r="H86" t="s">
        <v>33</v>
      </c>
      <c r="I86" t="b">
        <v>0</v>
      </c>
      <c r="J86" s="1">
        <v>42462</v>
      </c>
      <c r="K86" s="2">
        <v>42462</v>
      </c>
      <c r="L86" t="s">
        <v>34</v>
      </c>
      <c r="M86" s="3">
        <v>0.42708333333333331</v>
      </c>
      <c r="N86" t="s">
        <v>544</v>
      </c>
      <c r="O86" t="s">
        <v>545</v>
      </c>
      <c r="P86" t="s">
        <v>155</v>
      </c>
      <c r="Q86" t="b">
        <v>0</v>
      </c>
      <c r="R86" s="1">
        <v>42462</v>
      </c>
      <c r="S86" s="2">
        <v>42462</v>
      </c>
      <c r="T86" t="s">
        <v>34</v>
      </c>
      <c r="U86" s="3">
        <v>0.42708333333333331</v>
      </c>
      <c r="V86" t="s">
        <v>544</v>
      </c>
      <c r="W86" t="s">
        <v>545</v>
      </c>
      <c r="X86" t="s">
        <v>155</v>
      </c>
      <c r="Y86" t="s">
        <v>156</v>
      </c>
      <c r="Z86" t="s">
        <v>157</v>
      </c>
      <c r="AA86" t="s">
        <v>156</v>
      </c>
      <c r="AD86" t="s">
        <v>36</v>
      </c>
      <c r="AE86" t="s">
        <v>36</v>
      </c>
      <c r="AF86" t="s">
        <v>37</v>
      </c>
      <c r="AG86" t="s">
        <v>32</v>
      </c>
      <c r="AH86" t="s">
        <v>335</v>
      </c>
      <c r="AI86" t="s">
        <v>336</v>
      </c>
      <c r="AK86" t="s">
        <v>337</v>
      </c>
      <c r="AL86" s="22"/>
    </row>
    <row r="87" spans="1:38" x14ac:dyDescent="0.25">
      <c r="A87" t="s">
        <v>993</v>
      </c>
      <c r="C87" t="s">
        <v>32</v>
      </c>
      <c r="D87" s="23" t="s">
        <v>546</v>
      </c>
      <c r="G87" t="s">
        <v>547</v>
      </c>
      <c r="H87" t="s">
        <v>33</v>
      </c>
      <c r="I87" t="b">
        <v>0</v>
      </c>
      <c r="J87" s="1">
        <v>42462</v>
      </c>
      <c r="K87" s="2">
        <v>42462</v>
      </c>
      <c r="L87" t="s">
        <v>34</v>
      </c>
      <c r="M87" s="3">
        <v>0.42708333333333331</v>
      </c>
      <c r="N87" t="s">
        <v>544</v>
      </c>
      <c r="O87" t="s">
        <v>545</v>
      </c>
      <c r="P87" t="s">
        <v>155</v>
      </c>
      <c r="Q87" t="b">
        <v>0</v>
      </c>
      <c r="R87" s="1">
        <v>42462</v>
      </c>
      <c r="S87" s="2">
        <v>42462</v>
      </c>
      <c r="T87" t="s">
        <v>34</v>
      </c>
      <c r="U87" s="3">
        <v>0.42708333333333331</v>
      </c>
      <c r="V87" t="s">
        <v>544</v>
      </c>
      <c r="W87" t="s">
        <v>545</v>
      </c>
      <c r="X87" t="s">
        <v>155</v>
      </c>
      <c r="Y87" t="s">
        <v>156</v>
      </c>
      <c r="Z87" t="s">
        <v>157</v>
      </c>
      <c r="AA87" t="s">
        <v>156</v>
      </c>
      <c r="AD87" t="s">
        <v>36</v>
      </c>
      <c r="AE87" t="s">
        <v>36</v>
      </c>
      <c r="AF87" t="s">
        <v>37</v>
      </c>
      <c r="AG87" t="s">
        <v>32</v>
      </c>
      <c r="AH87" t="s">
        <v>180</v>
      </c>
      <c r="AI87" t="s">
        <v>227</v>
      </c>
      <c r="AK87" t="s">
        <v>182</v>
      </c>
      <c r="AL87" s="22"/>
    </row>
    <row r="88" spans="1:38" x14ac:dyDescent="0.25">
      <c r="A88" t="s">
        <v>994</v>
      </c>
      <c r="C88" t="s">
        <v>32</v>
      </c>
      <c r="D88" s="23" t="s">
        <v>548</v>
      </c>
      <c r="G88" t="s">
        <v>549</v>
      </c>
      <c r="H88" t="s">
        <v>33</v>
      </c>
      <c r="I88" t="b">
        <v>0</v>
      </c>
      <c r="J88" s="1">
        <v>42462</v>
      </c>
      <c r="K88" s="2">
        <v>42462</v>
      </c>
      <c r="L88" t="s">
        <v>34</v>
      </c>
      <c r="M88" s="3">
        <v>0.5625</v>
      </c>
      <c r="N88" t="s">
        <v>550</v>
      </c>
      <c r="O88" t="s">
        <v>551</v>
      </c>
      <c r="P88" t="s">
        <v>155</v>
      </c>
      <c r="Q88" t="b">
        <v>0</v>
      </c>
      <c r="R88" s="1">
        <v>42462</v>
      </c>
      <c r="S88" s="2">
        <v>42462</v>
      </c>
      <c r="T88" t="s">
        <v>34</v>
      </c>
      <c r="U88" s="3">
        <v>0.625</v>
      </c>
      <c r="V88" t="s">
        <v>552</v>
      </c>
      <c r="W88" t="s">
        <v>553</v>
      </c>
      <c r="X88" t="s">
        <v>155</v>
      </c>
      <c r="Y88" t="s">
        <v>156</v>
      </c>
      <c r="Z88" t="s">
        <v>157</v>
      </c>
      <c r="AA88" t="s">
        <v>156</v>
      </c>
      <c r="AD88" t="s">
        <v>36</v>
      </c>
      <c r="AE88" t="s">
        <v>36</v>
      </c>
      <c r="AF88" t="s">
        <v>37</v>
      </c>
      <c r="AG88" t="s">
        <v>32</v>
      </c>
      <c r="AH88" t="s">
        <v>232</v>
      </c>
      <c r="AI88" t="s">
        <v>233</v>
      </c>
      <c r="AK88" t="s">
        <v>234</v>
      </c>
      <c r="AL88" s="22"/>
    </row>
    <row r="89" spans="1:38" x14ac:dyDescent="0.25">
      <c r="A89" t="s">
        <v>1015</v>
      </c>
      <c r="C89" t="s">
        <v>32</v>
      </c>
      <c r="D89" s="23" t="s">
        <v>554</v>
      </c>
      <c r="G89" t="s">
        <v>555</v>
      </c>
      <c r="H89" t="s">
        <v>33</v>
      </c>
      <c r="I89" t="b">
        <v>0</v>
      </c>
      <c r="J89" s="1">
        <v>42462</v>
      </c>
      <c r="K89" s="2">
        <v>42462</v>
      </c>
      <c r="L89" t="s">
        <v>34</v>
      </c>
      <c r="M89" s="3">
        <v>0.58333333333333337</v>
      </c>
      <c r="N89" t="s">
        <v>556</v>
      </c>
      <c r="O89" t="s">
        <v>557</v>
      </c>
      <c r="P89" t="s">
        <v>155</v>
      </c>
      <c r="Q89" t="b">
        <v>0</v>
      </c>
      <c r="R89" s="1">
        <v>42462</v>
      </c>
      <c r="S89" s="2">
        <v>42462</v>
      </c>
      <c r="T89" t="s">
        <v>34</v>
      </c>
      <c r="U89" s="3">
        <v>0.58333333333333337</v>
      </c>
      <c r="V89" t="s">
        <v>556</v>
      </c>
      <c r="W89" t="s">
        <v>557</v>
      </c>
      <c r="X89" t="s">
        <v>155</v>
      </c>
      <c r="Y89" t="s">
        <v>156</v>
      </c>
      <c r="Z89" t="s">
        <v>157</v>
      </c>
      <c r="AA89" t="s">
        <v>156</v>
      </c>
      <c r="AD89" t="s">
        <v>36</v>
      </c>
      <c r="AE89" t="s">
        <v>36</v>
      </c>
      <c r="AF89" t="s">
        <v>37</v>
      </c>
      <c r="AG89" t="s">
        <v>32</v>
      </c>
      <c r="AH89" t="s">
        <v>166</v>
      </c>
      <c r="AI89" t="s">
        <v>558</v>
      </c>
      <c r="AK89" t="s">
        <v>168</v>
      </c>
      <c r="AL89" s="22"/>
    </row>
    <row r="90" spans="1:38" x14ac:dyDescent="0.25">
      <c r="A90" t="s">
        <v>995</v>
      </c>
      <c r="C90" t="s">
        <v>32</v>
      </c>
      <c r="D90" s="23" t="s">
        <v>559</v>
      </c>
      <c r="G90" t="s">
        <v>560</v>
      </c>
      <c r="H90" t="s">
        <v>33</v>
      </c>
      <c r="I90" t="b">
        <v>0</v>
      </c>
      <c r="J90" s="1">
        <v>42464</v>
      </c>
      <c r="K90" s="2">
        <v>42464</v>
      </c>
      <c r="L90" t="s">
        <v>38</v>
      </c>
      <c r="M90" s="3">
        <v>0.42708333333333331</v>
      </c>
      <c r="N90" t="s">
        <v>561</v>
      </c>
      <c r="O90" t="s">
        <v>562</v>
      </c>
      <c r="P90" t="s">
        <v>155</v>
      </c>
      <c r="Q90" t="b">
        <v>0</v>
      </c>
      <c r="R90" s="1">
        <v>42464</v>
      </c>
      <c r="S90" s="2">
        <v>42464</v>
      </c>
      <c r="T90" t="s">
        <v>38</v>
      </c>
      <c r="U90" s="3">
        <v>0.42708333333333331</v>
      </c>
      <c r="V90" t="s">
        <v>561</v>
      </c>
      <c r="W90" t="s">
        <v>562</v>
      </c>
      <c r="X90" t="s">
        <v>155</v>
      </c>
      <c r="Y90" t="s">
        <v>156</v>
      </c>
      <c r="Z90" t="s">
        <v>157</v>
      </c>
      <c r="AA90" t="s">
        <v>156</v>
      </c>
      <c r="AD90" t="s">
        <v>36</v>
      </c>
      <c r="AE90" t="s">
        <v>36</v>
      </c>
      <c r="AF90" t="s">
        <v>37</v>
      </c>
      <c r="AG90" t="s">
        <v>32</v>
      </c>
      <c r="AH90" t="s">
        <v>180</v>
      </c>
      <c r="AI90" t="s">
        <v>241</v>
      </c>
      <c r="AK90" t="s">
        <v>182</v>
      </c>
      <c r="AL90" s="22"/>
    </row>
    <row r="91" spans="1:38" x14ac:dyDescent="0.25">
      <c r="A91" t="s">
        <v>1016</v>
      </c>
      <c r="C91" t="s">
        <v>32</v>
      </c>
      <c r="D91" s="23" t="s">
        <v>563</v>
      </c>
      <c r="G91" t="s">
        <v>564</v>
      </c>
      <c r="H91" t="s">
        <v>33</v>
      </c>
      <c r="I91" t="b">
        <v>0</v>
      </c>
      <c r="J91" s="1">
        <v>42464</v>
      </c>
      <c r="K91" s="2">
        <v>42464</v>
      </c>
      <c r="L91" t="s">
        <v>38</v>
      </c>
      <c r="M91" s="3">
        <v>0.45833333333333331</v>
      </c>
      <c r="N91" t="s">
        <v>565</v>
      </c>
      <c r="O91" t="s">
        <v>566</v>
      </c>
      <c r="P91" t="s">
        <v>155</v>
      </c>
      <c r="Q91" t="b">
        <v>0</v>
      </c>
      <c r="R91" s="1">
        <v>42464</v>
      </c>
      <c r="S91" s="2">
        <v>42464</v>
      </c>
      <c r="T91" t="s">
        <v>38</v>
      </c>
      <c r="U91" s="3">
        <v>0.45833333333333331</v>
      </c>
      <c r="V91" t="s">
        <v>565</v>
      </c>
      <c r="W91" t="s">
        <v>566</v>
      </c>
      <c r="X91" t="s">
        <v>155</v>
      </c>
      <c r="Y91" t="s">
        <v>156</v>
      </c>
      <c r="Z91" t="s">
        <v>157</v>
      </c>
      <c r="AA91" t="s">
        <v>156</v>
      </c>
      <c r="AD91" t="s">
        <v>36</v>
      </c>
      <c r="AE91" t="s">
        <v>36</v>
      </c>
      <c r="AF91" t="s">
        <v>37</v>
      </c>
      <c r="AG91" t="s">
        <v>32</v>
      </c>
      <c r="AH91" t="s">
        <v>567</v>
      </c>
      <c r="AI91" t="s">
        <v>568</v>
      </c>
      <c r="AK91" t="s">
        <v>569</v>
      </c>
      <c r="AL91" s="22"/>
    </row>
    <row r="92" spans="1:38" x14ac:dyDescent="0.25">
      <c r="J92" s="1"/>
      <c r="K92" s="2"/>
      <c r="M92" s="3"/>
      <c r="R92" s="1"/>
      <c r="S92" s="2"/>
      <c r="U92" s="3"/>
      <c r="AL92" s="22"/>
    </row>
    <row r="93" spans="1:38" x14ac:dyDescent="0.25">
      <c r="A93" t="s">
        <v>1017</v>
      </c>
      <c r="C93" t="s">
        <v>32</v>
      </c>
      <c r="D93" s="23" t="s">
        <v>572</v>
      </c>
      <c r="G93" t="s">
        <v>573</v>
      </c>
      <c r="H93" t="s">
        <v>33</v>
      </c>
      <c r="I93" t="b">
        <v>0</v>
      </c>
      <c r="J93" s="1">
        <v>42464</v>
      </c>
      <c r="K93" s="2">
        <v>42464</v>
      </c>
      <c r="L93" t="s">
        <v>38</v>
      </c>
      <c r="M93" s="3">
        <v>0.67708333333333337</v>
      </c>
      <c r="N93" t="s">
        <v>570</v>
      </c>
      <c r="O93" t="s">
        <v>571</v>
      </c>
      <c r="P93" t="s">
        <v>155</v>
      </c>
      <c r="Q93" t="b">
        <v>0</v>
      </c>
      <c r="R93" s="1">
        <v>42464</v>
      </c>
      <c r="S93" s="2">
        <v>42464</v>
      </c>
      <c r="T93" t="s">
        <v>38</v>
      </c>
      <c r="U93" s="3">
        <v>0.67708333333333337</v>
      </c>
      <c r="V93" t="s">
        <v>570</v>
      </c>
      <c r="W93" t="s">
        <v>571</v>
      </c>
      <c r="X93" t="s">
        <v>155</v>
      </c>
      <c r="Y93" t="s">
        <v>156</v>
      </c>
      <c r="Z93" t="s">
        <v>157</v>
      </c>
      <c r="AA93" t="s">
        <v>156</v>
      </c>
      <c r="AD93" t="s">
        <v>36</v>
      </c>
      <c r="AE93" t="s">
        <v>36</v>
      </c>
      <c r="AF93" t="s">
        <v>37</v>
      </c>
      <c r="AG93" t="s">
        <v>32</v>
      </c>
      <c r="AH93" t="s">
        <v>574</v>
      </c>
      <c r="AI93" t="s">
        <v>575</v>
      </c>
      <c r="AK93" t="s">
        <v>576</v>
      </c>
      <c r="AL93" s="22"/>
    </row>
    <row r="94" spans="1:38" x14ac:dyDescent="0.25">
      <c r="A94" t="s">
        <v>997</v>
      </c>
      <c r="C94" t="s">
        <v>32</v>
      </c>
      <c r="D94" s="23" t="s">
        <v>577</v>
      </c>
      <c r="G94" t="s">
        <v>578</v>
      </c>
      <c r="H94" t="s">
        <v>33</v>
      </c>
      <c r="I94" t="b">
        <v>0</v>
      </c>
      <c r="J94" s="1">
        <v>42464</v>
      </c>
      <c r="K94" s="2">
        <v>42464</v>
      </c>
      <c r="L94" t="s">
        <v>38</v>
      </c>
      <c r="M94" s="3">
        <v>0.77083333333333337</v>
      </c>
      <c r="N94" t="s">
        <v>579</v>
      </c>
      <c r="O94" t="s">
        <v>580</v>
      </c>
      <c r="P94" t="s">
        <v>155</v>
      </c>
      <c r="Q94" t="b">
        <v>0</v>
      </c>
      <c r="R94" s="1">
        <v>42464</v>
      </c>
      <c r="S94" s="2">
        <v>42464</v>
      </c>
      <c r="T94" t="s">
        <v>38</v>
      </c>
      <c r="U94" s="3">
        <v>0.77083333333333337</v>
      </c>
      <c r="V94" t="s">
        <v>579</v>
      </c>
      <c r="W94" t="s">
        <v>580</v>
      </c>
      <c r="X94" t="s">
        <v>155</v>
      </c>
      <c r="Y94" t="s">
        <v>156</v>
      </c>
      <c r="Z94" t="s">
        <v>157</v>
      </c>
      <c r="AA94" t="s">
        <v>156</v>
      </c>
      <c r="AD94" t="s">
        <v>36</v>
      </c>
      <c r="AE94" t="s">
        <v>36</v>
      </c>
      <c r="AF94" t="s">
        <v>37</v>
      </c>
      <c r="AG94" t="s">
        <v>32</v>
      </c>
      <c r="AH94" t="s">
        <v>180</v>
      </c>
      <c r="AI94" t="s">
        <v>252</v>
      </c>
      <c r="AK94" t="s">
        <v>182</v>
      </c>
      <c r="AL94" s="22"/>
    </row>
    <row r="95" spans="1:38" x14ac:dyDescent="0.25">
      <c r="A95" t="s">
        <v>1018</v>
      </c>
      <c r="C95" t="s">
        <v>32</v>
      </c>
      <c r="D95" s="23" t="s">
        <v>581</v>
      </c>
      <c r="G95" t="s">
        <v>582</v>
      </c>
      <c r="H95" t="s">
        <v>33</v>
      </c>
      <c r="I95" t="b">
        <v>0</v>
      </c>
      <c r="J95" s="1">
        <v>42465</v>
      </c>
      <c r="K95" s="2">
        <v>42465</v>
      </c>
      <c r="L95" t="s">
        <v>39</v>
      </c>
      <c r="M95" s="3">
        <v>0.66666666666666663</v>
      </c>
      <c r="N95" t="s">
        <v>583</v>
      </c>
      <c r="O95" t="s">
        <v>584</v>
      </c>
      <c r="P95" t="s">
        <v>155</v>
      </c>
      <c r="Q95" t="b">
        <v>0</v>
      </c>
      <c r="R95" s="1">
        <v>42465</v>
      </c>
      <c r="S95" s="2">
        <v>42465</v>
      </c>
      <c r="T95" t="s">
        <v>39</v>
      </c>
      <c r="U95" s="3">
        <v>0.66666666666666663</v>
      </c>
      <c r="V95" t="s">
        <v>583</v>
      </c>
      <c r="W95" t="s">
        <v>584</v>
      </c>
      <c r="X95" t="s">
        <v>155</v>
      </c>
      <c r="Y95" t="s">
        <v>156</v>
      </c>
      <c r="Z95" t="s">
        <v>157</v>
      </c>
      <c r="AA95" t="s">
        <v>156</v>
      </c>
      <c r="AD95" t="s">
        <v>36</v>
      </c>
      <c r="AE95" t="s">
        <v>36</v>
      </c>
      <c r="AF95" t="s">
        <v>37</v>
      </c>
      <c r="AG95" t="s">
        <v>32</v>
      </c>
      <c r="AH95" t="s">
        <v>585</v>
      </c>
      <c r="AI95" t="s">
        <v>586</v>
      </c>
      <c r="AK95" t="s">
        <v>587</v>
      </c>
      <c r="AL95" s="22"/>
    </row>
    <row r="96" spans="1:38" x14ac:dyDescent="0.25">
      <c r="J96" s="1"/>
      <c r="K96" s="2"/>
      <c r="M96" s="3"/>
      <c r="R96" s="1"/>
      <c r="S96" s="2"/>
      <c r="U96" s="3"/>
      <c r="AL96" s="22"/>
    </row>
    <row r="97" spans="1:38" x14ac:dyDescent="0.25">
      <c r="A97" t="s">
        <v>983</v>
      </c>
      <c r="C97" t="s">
        <v>32</v>
      </c>
      <c r="D97" s="23" t="s">
        <v>588</v>
      </c>
      <c r="G97" t="s">
        <v>589</v>
      </c>
      <c r="H97" t="s">
        <v>33</v>
      </c>
      <c r="I97" t="b">
        <v>0</v>
      </c>
      <c r="J97" s="1">
        <v>42465</v>
      </c>
      <c r="K97" s="2">
        <v>42465</v>
      </c>
      <c r="L97" t="s">
        <v>39</v>
      </c>
      <c r="M97" s="3">
        <v>0.75</v>
      </c>
      <c r="N97" t="s">
        <v>590</v>
      </c>
      <c r="O97" t="s">
        <v>591</v>
      </c>
      <c r="P97" t="s">
        <v>155</v>
      </c>
      <c r="Q97" t="b">
        <v>0</v>
      </c>
      <c r="R97" s="1">
        <v>42465</v>
      </c>
      <c r="S97" s="2">
        <v>42465</v>
      </c>
      <c r="T97" t="s">
        <v>39</v>
      </c>
      <c r="U97" s="3">
        <v>0.75</v>
      </c>
      <c r="V97" t="s">
        <v>590</v>
      </c>
      <c r="W97" t="s">
        <v>591</v>
      </c>
      <c r="X97" t="s">
        <v>155</v>
      </c>
      <c r="Y97" t="s">
        <v>156</v>
      </c>
      <c r="Z97" t="s">
        <v>157</v>
      </c>
      <c r="AA97" t="s">
        <v>156</v>
      </c>
      <c r="AD97" t="s">
        <v>36</v>
      </c>
      <c r="AE97" t="s">
        <v>36</v>
      </c>
      <c r="AF97" t="s">
        <v>37</v>
      </c>
      <c r="AG97" t="s">
        <v>32</v>
      </c>
      <c r="AH97" t="s">
        <v>173</v>
      </c>
      <c r="AI97" t="s">
        <v>174</v>
      </c>
      <c r="AK97" t="s">
        <v>175</v>
      </c>
      <c r="AL97" s="22"/>
    </row>
    <row r="98" spans="1:38" x14ac:dyDescent="0.25">
      <c r="A98" t="s">
        <v>1019</v>
      </c>
      <c r="C98" t="s">
        <v>32</v>
      </c>
      <c r="D98" s="23" t="s">
        <v>592</v>
      </c>
      <c r="G98" t="s">
        <v>593</v>
      </c>
      <c r="H98" t="s">
        <v>33</v>
      </c>
      <c r="I98" t="b">
        <v>0</v>
      </c>
      <c r="J98" s="1">
        <v>42466</v>
      </c>
      <c r="K98" s="2">
        <v>42466</v>
      </c>
      <c r="L98" t="s">
        <v>40</v>
      </c>
      <c r="M98" s="3">
        <v>0.41666666666666669</v>
      </c>
      <c r="N98" t="s">
        <v>594</v>
      </c>
      <c r="O98" t="s">
        <v>595</v>
      </c>
      <c r="P98" t="s">
        <v>155</v>
      </c>
      <c r="Q98" t="b">
        <v>0</v>
      </c>
      <c r="R98" s="1">
        <v>42466</v>
      </c>
      <c r="S98" s="2">
        <v>42466</v>
      </c>
      <c r="T98" t="s">
        <v>40</v>
      </c>
      <c r="U98" s="3">
        <v>0.5</v>
      </c>
      <c r="V98" t="s">
        <v>596</v>
      </c>
      <c r="W98" t="s">
        <v>597</v>
      </c>
      <c r="X98" t="s">
        <v>155</v>
      </c>
      <c r="Y98" t="s">
        <v>156</v>
      </c>
      <c r="Z98" t="s">
        <v>157</v>
      </c>
      <c r="AA98" t="s">
        <v>156</v>
      </c>
      <c r="AD98" t="s">
        <v>36</v>
      </c>
      <c r="AE98" t="s">
        <v>36</v>
      </c>
      <c r="AF98" t="s">
        <v>37</v>
      </c>
      <c r="AG98" t="s">
        <v>32</v>
      </c>
      <c r="AH98" t="s">
        <v>598</v>
      </c>
      <c r="AI98" t="s">
        <v>236</v>
      </c>
      <c r="AK98" t="s">
        <v>599</v>
      </c>
      <c r="AL98" s="22"/>
    </row>
    <row r="99" spans="1:38" x14ac:dyDescent="0.25">
      <c r="A99" t="s">
        <v>985</v>
      </c>
      <c r="C99" t="s">
        <v>32</v>
      </c>
      <c r="D99" s="23" t="s">
        <v>600</v>
      </c>
      <c r="G99" t="s">
        <v>601</v>
      </c>
      <c r="H99" t="s">
        <v>33</v>
      </c>
      <c r="I99" t="b">
        <v>0</v>
      </c>
      <c r="J99" s="1">
        <v>42466</v>
      </c>
      <c r="K99" s="2">
        <v>42466</v>
      </c>
      <c r="L99" t="s">
        <v>40</v>
      </c>
      <c r="M99" s="3">
        <v>0.42708333333333331</v>
      </c>
      <c r="N99" t="s">
        <v>602</v>
      </c>
      <c r="O99" t="s">
        <v>603</v>
      </c>
      <c r="P99" t="s">
        <v>155</v>
      </c>
      <c r="Q99" t="b">
        <v>0</v>
      </c>
      <c r="R99" s="1">
        <v>42466</v>
      </c>
      <c r="S99" s="2">
        <v>42466</v>
      </c>
      <c r="T99" t="s">
        <v>40</v>
      </c>
      <c r="U99" s="3">
        <v>0.42708333333333331</v>
      </c>
      <c r="V99" t="s">
        <v>602</v>
      </c>
      <c r="W99" t="s">
        <v>603</v>
      </c>
      <c r="X99" t="s">
        <v>155</v>
      </c>
      <c r="Y99" t="s">
        <v>156</v>
      </c>
      <c r="Z99" t="s">
        <v>157</v>
      </c>
      <c r="AA99" t="s">
        <v>156</v>
      </c>
      <c r="AD99" t="s">
        <v>36</v>
      </c>
      <c r="AE99" t="s">
        <v>36</v>
      </c>
      <c r="AF99" t="s">
        <v>37</v>
      </c>
      <c r="AG99" t="s">
        <v>32</v>
      </c>
      <c r="AH99" t="s">
        <v>180</v>
      </c>
      <c r="AI99" t="s">
        <v>181</v>
      </c>
      <c r="AK99" t="s">
        <v>182</v>
      </c>
      <c r="AL99" s="22"/>
    </row>
    <row r="100" spans="1:38" x14ac:dyDescent="0.25">
      <c r="A100" t="s">
        <v>985</v>
      </c>
      <c r="C100" t="s">
        <v>32</v>
      </c>
      <c r="D100" s="23" t="s">
        <v>604</v>
      </c>
      <c r="G100" t="s">
        <v>605</v>
      </c>
      <c r="H100" t="s">
        <v>33</v>
      </c>
      <c r="I100" t="b">
        <v>0</v>
      </c>
      <c r="J100" s="1">
        <v>42466</v>
      </c>
      <c r="K100" s="2">
        <v>42466</v>
      </c>
      <c r="L100" t="s">
        <v>40</v>
      </c>
      <c r="M100" s="3">
        <v>0.46875</v>
      </c>
      <c r="N100" t="s">
        <v>606</v>
      </c>
      <c r="O100" t="s">
        <v>607</v>
      </c>
      <c r="P100" t="s">
        <v>155</v>
      </c>
      <c r="Q100" t="b">
        <v>0</v>
      </c>
      <c r="R100" s="1">
        <v>42466</v>
      </c>
      <c r="S100" s="2">
        <v>42466</v>
      </c>
      <c r="T100" t="s">
        <v>40</v>
      </c>
      <c r="U100" s="3">
        <v>0.46875</v>
      </c>
      <c r="V100" t="s">
        <v>606</v>
      </c>
      <c r="W100" t="s">
        <v>607</v>
      </c>
      <c r="X100" t="s">
        <v>155</v>
      </c>
      <c r="Y100" t="s">
        <v>156</v>
      </c>
      <c r="Z100" t="s">
        <v>157</v>
      </c>
      <c r="AA100" t="s">
        <v>156</v>
      </c>
      <c r="AD100" t="s">
        <v>36</v>
      </c>
      <c r="AE100" t="s">
        <v>36</v>
      </c>
      <c r="AF100" t="s">
        <v>37</v>
      </c>
      <c r="AG100" t="s">
        <v>32</v>
      </c>
      <c r="AH100" t="s">
        <v>180</v>
      </c>
      <c r="AI100" t="s">
        <v>181</v>
      </c>
      <c r="AK100" t="s">
        <v>182</v>
      </c>
      <c r="AL100" s="22"/>
    </row>
    <row r="101" spans="1:38" x14ac:dyDescent="0.25">
      <c r="A101" t="s">
        <v>1020</v>
      </c>
      <c r="C101" t="s">
        <v>32</v>
      </c>
      <c r="D101" s="23" t="s">
        <v>608</v>
      </c>
      <c r="G101" t="s">
        <v>609</v>
      </c>
      <c r="H101" t="s">
        <v>33</v>
      </c>
      <c r="I101" t="b">
        <v>0</v>
      </c>
      <c r="J101" s="1">
        <v>42466</v>
      </c>
      <c r="K101" s="2">
        <v>42466</v>
      </c>
      <c r="L101" t="s">
        <v>40</v>
      </c>
      <c r="M101" s="3">
        <v>0.58333333333333337</v>
      </c>
      <c r="N101" t="s">
        <v>610</v>
      </c>
      <c r="O101" t="s">
        <v>611</v>
      </c>
      <c r="P101" t="s">
        <v>155</v>
      </c>
      <c r="Q101" t="b">
        <v>0</v>
      </c>
      <c r="R101" s="1">
        <v>42466</v>
      </c>
      <c r="S101" s="2">
        <v>42466</v>
      </c>
      <c r="T101" t="s">
        <v>40</v>
      </c>
      <c r="U101" s="3">
        <v>0.66666666666666663</v>
      </c>
      <c r="V101" t="s">
        <v>612</v>
      </c>
      <c r="W101" t="s">
        <v>613</v>
      </c>
      <c r="X101" t="s">
        <v>155</v>
      </c>
      <c r="Y101" t="s">
        <v>156</v>
      </c>
      <c r="Z101" t="s">
        <v>157</v>
      </c>
      <c r="AA101" t="s">
        <v>156</v>
      </c>
      <c r="AD101" t="s">
        <v>36</v>
      </c>
      <c r="AE101" t="s">
        <v>36</v>
      </c>
      <c r="AF101" t="s">
        <v>37</v>
      </c>
      <c r="AG101" t="s">
        <v>32</v>
      </c>
      <c r="AH101" t="s">
        <v>598</v>
      </c>
      <c r="AI101" t="s">
        <v>242</v>
      </c>
      <c r="AK101" t="s">
        <v>599</v>
      </c>
      <c r="AL101" s="22"/>
    </row>
    <row r="102" spans="1:38" x14ac:dyDescent="0.25">
      <c r="J102" s="1"/>
      <c r="K102" s="2"/>
      <c r="M102" s="3"/>
      <c r="R102" s="1"/>
      <c r="S102" s="2"/>
      <c r="U102" s="3"/>
      <c r="AL102" s="22"/>
    </row>
    <row r="103" spans="1:38" x14ac:dyDescent="0.25">
      <c r="A103" t="s">
        <v>987</v>
      </c>
      <c r="C103" t="s">
        <v>32</v>
      </c>
      <c r="D103" s="23" t="s">
        <v>614</v>
      </c>
      <c r="G103" t="s">
        <v>615</v>
      </c>
      <c r="H103" t="s">
        <v>33</v>
      </c>
      <c r="I103" t="b">
        <v>0</v>
      </c>
      <c r="J103" s="1">
        <v>42466</v>
      </c>
      <c r="K103" s="2">
        <v>42466</v>
      </c>
      <c r="L103" t="s">
        <v>40</v>
      </c>
      <c r="M103" s="3">
        <v>0.6875</v>
      </c>
      <c r="N103" t="s">
        <v>616</v>
      </c>
      <c r="O103" t="s">
        <v>617</v>
      </c>
      <c r="P103" t="s">
        <v>155</v>
      </c>
      <c r="Q103" t="b">
        <v>0</v>
      </c>
      <c r="R103" s="1">
        <v>42466</v>
      </c>
      <c r="S103" s="2">
        <v>42466</v>
      </c>
      <c r="T103" t="s">
        <v>40</v>
      </c>
      <c r="U103" s="3">
        <v>0.6875</v>
      </c>
      <c r="V103" t="s">
        <v>616</v>
      </c>
      <c r="W103" t="s">
        <v>617</v>
      </c>
      <c r="X103" t="s">
        <v>155</v>
      </c>
      <c r="Y103" t="s">
        <v>156</v>
      </c>
      <c r="Z103" t="s">
        <v>157</v>
      </c>
      <c r="AA103" t="s">
        <v>156</v>
      </c>
      <c r="AD103" t="s">
        <v>36</v>
      </c>
      <c r="AE103" t="s">
        <v>36</v>
      </c>
      <c r="AF103" t="s">
        <v>37</v>
      </c>
      <c r="AG103" t="s">
        <v>32</v>
      </c>
      <c r="AH103" t="s">
        <v>194</v>
      </c>
      <c r="AI103" t="s">
        <v>195</v>
      </c>
      <c r="AK103" t="s">
        <v>196</v>
      </c>
      <c r="AL103" s="22"/>
    </row>
    <row r="104" spans="1:38" x14ac:dyDescent="0.25">
      <c r="A104" t="s">
        <v>988</v>
      </c>
      <c r="C104" t="s">
        <v>32</v>
      </c>
      <c r="D104" s="23" t="s">
        <v>618</v>
      </c>
      <c r="G104" t="s">
        <v>619</v>
      </c>
      <c r="H104" t="s">
        <v>33</v>
      </c>
      <c r="I104" t="b">
        <v>0</v>
      </c>
      <c r="J104" s="1">
        <v>42466</v>
      </c>
      <c r="K104" s="2">
        <v>42466</v>
      </c>
      <c r="L104" t="s">
        <v>40</v>
      </c>
      <c r="M104" s="3">
        <v>0.77083333333333337</v>
      </c>
      <c r="N104" t="s">
        <v>620</v>
      </c>
      <c r="O104" t="s">
        <v>621</v>
      </c>
      <c r="P104" t="s">
        <v>155</v>
      </c>
      <c r="Q104" t="b">
        <v>0</v>
      </c>
      <c r="R104" s="1">
        <v>42466</v>
      </c>
      <c r="S104" s="2">
        <v>42466</v>
      </c>
      <c r="T104" t="s">
        <v>40</v>
      </c>
      <c r="U104" s="3">
        <v>0.77083333333333337</v>
      </c>
      <c r="V104" t="s">
        <v>620</v>
      </c>
      <c r="W104" t="s">
        <v>621</v>
      </c>
      <c r="X104" t="s">
        <v>155</v>
      </c>
      <c r="Y104" t="s">
        <v>156</v>
      </c>
      <c r="Z104" t="s">
        <v>157</v>
      </c>
      <c r="AA104" t="s">
        <v>156</v>
      </c>
      <c r="AD104" t="s">
        <v>36</v>
      </c>
      <c r="AE104" t="s">
        <v>36</v>
      </c>
      <c r="AF104" t="s">
        <v>37</v>
      </c>
      <c r="AG104" t="s">
        <v>32</v>
      </c>
      <c r="AH104" t="s">
        <v>194</v>
      </c>
      <c r="AI104" t="s">
        <v>201</v>
      </c>
      <c r="AK104" t="s">
        <v>196</v>
      </c>
      <c r="AL104" s="22"/>
    </row>
    <row r="105" spans="1:38" x14ac:dyDescent="0.25">
      <c r="A105" t="s">
        <v>989</v>
      </c>
      <c r="C105" t="s">
        <v>32</v>
      </c>
      <c r="D105" s="23" t="s">
        <v>622</v>
      </c>
      <c r="G105" t="s">
        <v>623</v>
      </c>
      <c r="H105" t="s">
        <v>33</v>
      </c>
      <c r="I105" t="b">
        <v>0</v>
      </c>
      <c r="J105" s="1">
        <v>42467</v>
      </c>
      <c r="K105" s="2">
        <v>42467</v>
      </c>
      <c r="L105" t="s">
        <v>41</v>
      </c>
      <c r="M105" s="3">
        <v>0.42708333333333331</v>
      </c>
      <c r="N105" t="s">
        <v>624</v>
      </c>
      <c r="O105" t="s">
        <v>625</v>
      </c>
      <c r="P105" t="s">
        <v>155</v>
      </c>
      <c r="Q105" t="b">
        <v>0</v>
      </c>
      <c r="R105" s="1">
        <v>42467</v>
      </c>
      <c r="S105" s="2">
        <v>42467</v>
      </c>
      <c r="T105" t="s">
        <v>41</v>
      </c>
      <c r="U105" s="3">
        <v>0.42708333333333331</v>
      </c>
      <c r="V105" t="s">
        <v>624</v>
      </c>
      <c r="W105" t="s">
        <v>625</v>
      </c>
      <c r="X105" t="s">
        <v>155</v>
      </c>
      <c r="Y105" t="s">
        <v>156</v>
      </c>
      <c r="Z105" t="s">
        <v>157</v>
      </c>
      <c r="AA105" t="s">
        <v>156</v>
      </c>
      <c r="AD105" t="s">
        <v>36</v>
      </c>
      <c r="AE105" t="s">
        <v>36</v>
      </c>
      <c r="AF105" t="s">
        <v>37</v>
      </c>
      <c r="AG105" t="s">
        <v>32</v>
      </c>
      <c r="AH105" t="s">
        <v>204</v>
      </c>
      <c r="AI105" t="s">
        <v>205</v>
      </c>
      <c r="AK105" t="s">
        <v>404</v>
      </c>
      <c r="AL105" s="22"/>
    </row>
    <row r="106" spans="1:38" x14ac:dyDescent="0.25">
      <c r="A106" t="s">
        <v>990</v>
      </c>
      <c r="C106" t="s">
        <v>32</v>
      </c>
      <c r="D106" s="23" t="s">
        <v>626</v>
      </c>
      <c r="G106" t="s">
        <v>627</v>
      </c>
      <c r="H106" t="s">
        <v>33</v>
      </c>
      <c r="I106" t="b">
        <v>0</v>
      </c>
      <c r="J106" s="1">
        <v>42467</v>
      </c>
      <c r="K106" s="2">
        <v>42467</v>
      </c>
      <c r="L106" t="s">
        <v>41</v>
      </c>
      <c r="M106" s="3">
        <v>0.5625</v>
      </c>
      <c r="N106" t="s">
        <v>628</v>
      </c>
      <c r="O106" t="s">
        <v>629</v>
      </c>
      <c r="P106" t="s">
        <v>155</v>
      </c>
      <c r="Q106" t="b">
        <v>0</v>
      </c>
      <c r="R106" s="1">
        <v>42467</v>
      </c>
      <c r="S106" s="2">
        <v>42467</v>
      </c>
      <c r="T106" t="s">
        <v>41</v>
      </c>
      <c r="U106" s="3">
        <v>0.64583333333333337</v>
      </c>
      <c r="V106" t="s">
        <v>630</v>
      </c>
      <c r="W106" t="s">
        <v>631</v>
      </c>
      <c r="X106" t="s">
        <v>155</v>
      </c>
      <c r="Y106" t="s">
        <v>156</v>
      </c>
      <c r="Z106" t="s">
        <v>157</v>
      </c>
      <c r="AA106" t="s">
        <v>156</v>
      </c>
      <c r="AD106" t="s">
        <v>36</v>
      </c>
      <c r="AE106" t="s">
        <v>36</v>
      </c>
      <c r="AF106" t="s">
        <v>37</v>
      </c>
      <c r="AG106" t="s">
        <v>32</v>
      </c>
      <c r="AH106" t="s">
        <v>213</v>
      </c>
      <c r="AI106" t="s">
        <v>214</v>
      </c>
      <c r="AK106" t="s">
        <v>215</v>
      </c>
      <c r="AL106" s="22"/>
    </row>
    <row r="107" spans="1:38" x14ac:dyDescent="0.25">
      <c r="A107" t="s">
        <v>1021</v>
      </c>
      <c r="C107" t="s">
        <v>32</v>
      </c>
      <c r="D107" s="23" t="s">
        <v>632</v>
      </c>
      <c r="E107" t="s">
        <v>633</v>
      </c>
      <c r="G107" t="s">
        <v>634</v>
      </c>
      <c r="H107" t="s">
        <v>33</v>
      </c>
      <c r="I107" t="b">
        <v>0</v>
      </c>
      <c r="J107" s="1">
        <v>42467</v>
      </c>
      <c r="K107" s="2">
        <v>42467</v>
      </c>
      <c r="L107" t="s">
        <v>41</v>
      </c>
      <c r="M107" s="3">
        <v>0.66666666666666663</v>
      </c>
      <c r="N107" t="s">
        <v>633</v>
      </c>
      <c r="O107" t="s">
        <v>635</v>
      </c>
      <c r="P107" t="s">
        <v>155</v>
      </c>
      <c r="Q107" t="b">
        <v>0</v>
      </c>
      <c r="R107" s="1">
        <v>42467</v>
      </c>
      <c r="S107" s="2">
        <v>42467</v>
      </c>
      <c r="T107" t="s">
        <v>41</v>
      </c>
      <c r="U107" s="3">
        <v>0.83333333333333337</v>
      </c>
      <c r="V107" t="s">
        <v>636</v>
      </c>
      <c r="W107" t="s">
        <v>637</v>
      </c>
      <c r="X107" t="s">
        <v>155</v>
      </c>
      <c r="Y107" t="s">
        <v>156</v>
      </c>
      <c r="Z107" t="s">
        <v>157</v>
      </c>
      <c r="AA107" t="s">
        <v>156</v>
      </c>
      <c r="AD107" t="s">
        <v>36</v>
      </c>
      <c r="AE107" t="s">
        <v>36</v>
      </c>
      <c r="AF107" t="s">
        <v>37</v>
      </c>
      <c r="AG107" t="s">
        <v>32</v>
      </c>
      <c r="AH107" t="s">
        <v>638</v>
      </c>
      <c r="AI107" t="s">
        <v>1274</v>
      </c>
      <c r="AK107" t="s">
        <v>640</v>
      </c>
      <c r="AL107" s="22"/>
    </row>
    <row r="108" spans="1:38" x14ac:dyDescent="0.25">
      <c r="J108" s="1"/>
      <c r="K108" s="2"/>
      <c r="M108" s="3"/>
      <c r="R108" s="1"/>
      <c r="S108" s="2"/>
      <c r="U108" s="3"/>
      <c r="AL108" s="22"/>
    </row>
    <row r="109" spans="1:38" x14ac:dyDescent="0.25">
      <c r="J109" s="1"/>
      <c r="K109" s="2"/>
      <c r="M109" s="3"/>
      <c r="R109" s="1"/>
      <c r="S109" s="2"/>
      <c r="U109" s="3"/>
      <c r="AL109" s="22"/>
    </row>
    <row r="110" spans="1:38" x14ac:dyDescent="0.25">
      <c r="J110" s="1"/>
      <c r="K110" s="2"/>
      <c r="M110" s="3"/>
      <c r="R110" s="1"/>
      <c r="S110" s="2"/>
      <c r="U110" s="3"/>
      <c r="AL110" s="22"/>
    </row>
    <row r="111" spans="1:38" x14ac:dyDescent="0.25">
      <c r="J111" s="1"/>
      <c r="K111" s="2"/>
      <c r="M111" s="3"/>
      <c r="R111" s="1"/>
      <c r="S111" s="2"/>
      <c r="U111" s="3"/>
      <c r="AL111" s="22"/>
    </row>
    <row r="112" spans="1:38" x14ac:dyDescent="0.25">
      <c r="J112" s="1"/>
      <c r="K112" s="2"/>
      <c r="M112" s="3"/>
      <c r="R112" s="1"/>
      <c r="S112" s="2"/>
      <c r="U112" s="3"/>
      <c r="AL112" s="22"/>
    </row>
    <row r="113" spans="1:38" x14ac:dyDescent="0.25">
      <c r="A113" t="s">
        <v>993</v>
      </c>
      <c r="C113" t="s">
        <v>32</v>
      </c>
      <c r="D113" s="23" t="s">
        <v>641</v>
      </c>
      <c r="G113" t="s">
        <v>642</v>
      </c>
      <c r="H113" t="s">
        <v>33</v>
      </c>
      <c r="I113" t="b">
        <v>0</v>
      </c>
      <c r="J113" s="1">
        <v>42469</v>
      </c>
      <c r="K113" s="2">
        <v>42469</v>
      </c>
      <c r="L113" t="s">
        <v>34</v>
      </c>
      <c r="M113" s="3">
        <v>0.42708333333333331</v>
      </c>
      <c r="N113" t="s">
        <v>643</v>
      </c>
      <c r="O113" t="s">
        <v>644</v>
      </c>
      <c r="P113" t="s">
        <v>155</v>
      </c>
      <c r="Q113" t="b">
        <v>0</v>
      </c>
      <c r="R113" s="1">
        <v>42469</v>
      </c>
      <c r="S113" s="2">
        <v>42469</v>
      </c>
      <c r="T113" t="s">
        <v>34</v>
      </c>
      <c r="U113" s="3">
        <v>0.42708333333333331</v>
      </c>
      <c r="V113" t="s">
        <v>643</v>
      </c>
      <c r="W113" t="s">
        <v>644</v>
      </c>
      <c r="X113" t="s">
        <v>155</v>
      </c>
      <c r="Y113" t="s">
        <v>156</v>
      </c>
      <c r="Z113" t="s">
        <v>157</v>
      </c>
      <c r="AA113" t="s">
        <v>156</v>
      </c>
      <c r="AD113" t="s">
        <v>36</v>
      </c>
      <c r="AE113" t="s">
        <v>36</v>
      </c>
      <c r="AF113" t="s">
        <v>37</v>
      </c>
      <c r="AG113" t="s">
        <v>32</v>
      </c>
      <c r="AH113" t="s">
        <v>180</v>
      </c>
      <c r="AI113" t="s">
        <v>227</v>
      </c>
      <c r="AK113" t="s">
        <v>182</v>
      </c>
      <c r="AL113" s="22"/>
    </row>
    <row r="114" spans="1:38" x14ac:dyDescent="0.25">
      <c r="A114" t="s">
        <v>1022</v>
      </c>
      <c r="C114" t="s">
        <v>32</v>
      </c>
      <c r="D114" s="23" t="s">
        <v>645</v>
      </c>
      <c r="G114" t="s">
        <v>646</v>
      </c>
      <c r="H114" t="s">
        <v>33</v>
      </c>
      <c r="I114" t="b">
        <v>0</v>
      </c>
      <c r="J114" s="1">
        <v>42469</v>
      </c>
      <c r="K114" s="2">
        <v>42469</v>
      </c>
      <c r="L114" t="s">
        <v>34</v>
      </c>
      <c r="M114" s="3">
        <v>0.58333333333333337</v>
      </c>
      <c r="N114" t="s">
        <v>647</v>
      </c>
      <c r="O114" t="s">
        <v>648</v>
      </c>
      <c r="P114" t="s">
        <v>155</v>
      </c>
      <c r="Q114" t="b">
        <v>0</v>
      </c>
      <c r="R114" s="1">
        <v>42469</v>
      </c>
      <c r="S114" s="2">
        <v>42469</v>
      </c>
      <c r="T114" t="s">
        <v>34</v>
      </c>
      <c r="U114" s="3">
        <v>0.58333333333333337</v>
      </c>
      <c r="V114" t="s">
        <v>647</v>
      </c>
      <c r="W114" t="s">
        <v>648</v>
      </c>
      <c r="X114" t="s">
        <v>155</v>
      </c>
      <c r="Y114" t="s">
        <v>156</v>
      </c>
      <c r="Z114" t="s">
        <v>157</v>
      </c>
      <c r="AA114" t="s">
        <v>156</v>
      </c>
      <c r="AD114" t="s">
        <v>36</v>
      </c>
      <c r="AE114" t="s">
        <v>36</v>
      </c>
      <c r="AF114" t="s">
        <v>37</v>
      </c>
      <c r="AG114" t="s">
        <v>32</v>
      </c>
      <c r="AH114" t="s">
        <v>649</v>
      </c>
      <c r="AI114" t="s">
        <v>650</v>
      </c>
      <c r="AK114" t="s">
        <v>651</v>
      </c>
      <c r="AL114" s="22"/>
    </row>
    <row r="115" spans="1:38" x14ac:dyDescent="0.25">
      <c r="J115" s="1"/>
      <c r="K115" s="2"/>
      <c r="M115" s="3"/>
      <c r="R115" s="1"/>
      <c r="S115" s="2"/>
      <c r="U115" s="3"/>
      <c r="AL115" s="22"/>
    </row>
    <row r="116" spans="1:38" x14ac:dyDescent="0.25">
      <c r="A116" t="s">
        <v>995</v>
      </c>
      <c r="C116" t="s">
        <v>32</v>
      </c>
      <c r="D116" s="23" t="s">
        <v>652</v>
      </c>
      <c r="G116" t="s">
        <v>653</v>
      </c>
      <c r="H116" t="s">
        <v>33</v>
      </c>
      <c r="I116" t="b">
        <v>0</v>
      </c>
      <c r="J116" s="1">
        <v>42471</v>
      </c>
      <c r="K116" s="2">
        <v>42471</v>
      </c>
      <c r="L116" t="s">
        <v>38</v>
      </c>
      <c r="M116" s="3">
        <v>0.42708333333333331</v>
      </c>
      <c r="N116" t="s">
        <v>654</v>
      </c>
      <c r="O116" t="s">
        <v>655</v>
      </c>
      <c r="P116" t="s">
        <v>155</v>
      </c>
      <c r="Q116" t="b">
        <v>0</v>
      </c>
      <c r="R116" s="1">
        <v>42471</v>
      </c>
      <c r="S116" s="2">
        <v>42471</v>
      </c>
      <c r="T116" t="s">
        <v>38</v>
      </c>
      <c r="U116" s="3">
        <v>0.42708333333333331</v>
      </c>
      <c r="V116" t="s">
        <v>654</v>
      </c>
      <c r="W116" t="s">
        <v>655</v>
      </c>
      <c r="X116" t="s">
        <v>155</v>
      </c>
      <c r="Y116" t="s">
        <v>156</v>
      </c>
      <c r="Z116" t="s">
        <v>157</v>
      </c>
      <c r="AA116" t="s">
        <v>156</v>
      </c>
      <c r="AD116" t="s">
        <v>36</v>
      </c>
      <c r="AE116" t="s">
        <v>36</v>
      </c>
      <c r="AF116" t="s">
        <v>37</v>
      </c>
      <c r="AG116" t="s">
        <v>32</v>
      </c>
      <c r="AH116" t="s">
        <v>180</v>
      </c>
      <c r="AI116" t="s">
        <v>241</v>
      </c>
      <c r="AK116" t="s">
        <v>182</v>
      </c>
      <c r="AL116" s="22"/>
    </row>
    <row r="117" spans="1:38" x14ac:dyDescent="0.25">
      <c r="J117" s="1"/>
      <c r="K117" s="2"/>
      <c r="M117" s="3"/>
      <c r="R117" s="1"/>
      <c r="S117" s="2"/>
      <c r="U117" s="3"/>
      <c r="AL117" s="22"/>
    </row>
    <row r="118" spans="1:38" x14ac:dyDescent="0.25">
      <c r="J118" s="1"/>
      <c r="K118" s="2"/>
      <c r="M118" s="3"/>
      <c r="R118" s="1"/>
      <c r="S118" s="2"/>
      <c r="U118" s="3"/>
      <c r="AL118" s="22"/>
    </row>
    <row r="119" spans="1:38" x14ac:dyDescent="0.25">
      <c r="A119" t="s">
        <v>997</v>
      </c>
      <c r="C119" t="s">
        <v>32</v>
      </c>
      <c r="D119" s="23" t="s">
        <v>657</v>
      </c>
      <c r="G119" t="s">
        <v>658</v>
      </c>
      <c r="H119" t="s">
        <v>33</v>
      </c>
      <c r="I119" t="b">
        <v>0</v>
      </c>
      <c r="J119" s="1">
        <v>42471</v>
      </c>
      <c r="K119" s="2">
        <v>42471</v>
      </c>
      <c r="L119" t="s">
        <v>38</v>
      </c>
      <c r="M119" s="3">
        <v>0.77083333333333337</v>
      </c>
      <c r="N119" t="s">
        <v>659</v>
      </c>
      <c r="O119" t="s">
        <v>660</v>
      </c>
      <c r="P119" t="s">
        <v>155</v>
      </c>
      <c r="Q119" t="b">
        <v>0</v>
      </c>
      <c r="R119" s="1">
        <v>42471</v>
      </c>
      <c r="S119" s="2">
        <v>42471</v>
      </c>
      <c r="T119" t="s">
        <v>38</v>
      </c>
      <c r="U119" s="3">
        <v>0.77083333333333337</v>
      </c>
      <c r="V119" t="s">
        <v>659</v>
      </c>
      <c r="W119" t="s">
        <v>660</v>
      </c>
      <c r="X119" t="s">
        <v>155</v>
      </c>
      <c r="Y119" t="s">
        <v>156</v>
      </c>
      <c r="Z119" t="s">
        <v>157</v>
      </c>
      <c r="AA119" t="s">
        <v>156</v>
      </c>
      <c r="AD119" t="s">
        <v>36</v>
      </c>
      <c r="AE119" t="s">
        <v>36</v>
      </c>
      <c r="AF119" t="s">
        <v>37</v>
      </c>
      <c r="AG119" t="s">
        <v>32</v>
      </c>
      <c r="AH119" t="s">
        <v>180</v>
      </c>
      <c r="AI119" t="s">
        <v>252</v>
      </c>
      <c r="AK119" t="s">
        <v>182</v>
      </c>
      <c r="AL119" s="22"/>
    </row>
    <row r="120" spans="1:38" x14ac:dyDescent="0.25">
      <c r="A120" t="s">
        <v>1023</v>
      </c>
      <c r="C120" t="s">
        <v>32</v>
      </c>
      <c r="D120" s="23" t="s">
        <v>661</v>
      </c>
      <c r="G120" t="s">
        <v>662</v>
      </c>
      <c r="H120" t="s">
        <v>33</v>
      </c>
      <c r="I120" t="b">
        <v>0</v>
      </c>
      <c r="J120" s="1">
        <v>42472</v>
      </c>
      <c r="K120" s="2">
        <v>42472</v>
      </c>
      <c r="L120" t="s">
        <v>39</v>
      </c>
      <c r="M120" s="3">
        <v>0.66666666666666663</v>
      </c>
      <c r="N120" t="s">
        <v>663</v>
      </c>
      <c r="O120" t="s">
        <v>664</v>
      </c>
      <c r="P120" t="s">
        <v>155</v>
      </c>
      <c r="Q120" t="b">
        <v>0</v>
      </c>
      <c r="R120" s="1">
        <v>42472</v>
      </c>
      <c r="S120" s="2">
        <v>42472</v>
      </c>
      <c r="T120" t="s">
        <v>39</v>
      </c>
      <c r="U120" s="3">
        <v>0.66666666666666663</v>
      </c>
      <c r="V120" t="s">
        <v>663</v>
      </c>
      <c r="W120" t="s">
        <v>664</v>
      </c>
      <c r="X120" t="s">
        <v>155</v>
      </c>
      <c r="Y120" t="s">
        <v>156</v>
      </c>
      <c r="Z120" t="s">
        <v>157</v>
      </c>
      <c r="AA120" t="s">
        <v>156</v>
      </c>
      <c r="AD120" t="s">
        <v>36</v>
      </c>
      <c r="AE120" t="s">
        <v>36</v>
      </c>
      <c r="AF120" t="s">
        <v>37</v>
      </c>
      <c r="AG120" t="s">
        <v>32</v>
      </c>
      <c r="AH120" t="s">
        <v>665</v>
      </c>
      <c r="AI120" t="s">
        <v>666</v>
      </c>
      <c r="AK120" t="s">
        <v>667</v>
      </c>
      <c r="AL120" s="22"/>
    </row>
    <row r="121" spans="1:38" x14ac:dyDescent="0.25">
      <c r="A121" t="s">
        <v>1024</v>
      </c>
      <c r="C121" t="s">
        <v>32</v>
      </c>
      <c r="D121" s="23" t="s">
        <v>668</v>
      </c>
      <c r="G121" t="s">
        <v>669</v>
      </c>
      <c r="H121" t="s">
        <v>33</v>
      </c>
      <c r="I121" t="b">
        <v>0</v>
      </c>
      <c r="J121" s="1">
        <v>42472</v>
      </c>
      <c r="K121" s="2">
        <v>42472</v>
      </c>
      <c r="L121" t="s">
        <v>39</v>
      </c>
      <c r="M121" s="3">
        <v>0.67708333333333337</v>
      </c>
      <c r="N121" t="s">
        <v>670</v>
      </c>
      <c r="O121" t="s">
        <v>671</v>
      </c>
      <c r="P121" t="s">
        <v>155</v>
      </c>
      <c r="Q121" t="b">
        <v>0</v>
      </c>
      <c r="R121" s="1">
        <v>42472</v>
      </c>
      <c r="S121" s="2">
        <v>42472</v>
      </c>
      <c r="T121" t="s">
        <v>39</v>
      </c>
      <c r="U121" s="3">
        <v>0.67708333333333337</v>
      </c>
      <c r="V121" t="s">
        <v>670</v>
      </c>
      <c r="W121" t="s">
        <v>671</v>
      </c>
      <c r="X121" t="s">
        <v>155</v>
      </c>
      <c r="Y121" t="s">
        <v>156</v>
      </c>
      <c r="Z121" t="s">
        <v>157</v>
      </c>
      <c r="AA121" t="s">
        <v>156</v>
      </c>
      <c r="AD121" t="s">
        <v>36</v>
      </c>
      <c r="AE121" t="s">
        <v>36</v>
      </c>
      <c r="AF121" t="s">
        <v>37</v>
      </c>
      <c r="AG121" t="s">
        <v>32</v>
      </c>
      <c r="AH121" t="s">
        <v>286</v>
      </c>
      <c r="AI121" t="s">
        <v>672</v>
      </c>
      <c r="AK121" t="s">
        <v>673</v>
      </c>
      <c r="AL121" s="22"/>
    </row>
    <row r="122" spans="1:38" x14ac:dyDescent="0.25">
      <c r="A122" t="s">
        <v>1025</v>
      </c>
      <c r="C122" t="s">
        <v>32</v>
      </c>
      <c r="D122" s="23" t="s">
        <v>674</v>
      </c>
      <c r="G122" t="s">
        <v>675</v>
      </c>
      <c r="H122" t="s">
        <v>33</v>
      </c>
      <c r="I122" t="b">
        <v>0</v>
      </c>
      <c r="J122" s="1">
        <v>42473</v>
      </c>
      <c r="K122" s="2">
        <v>42473</v>
      </c>
      <c r="L122" t="s">
        <v>40</v>
      </c>
      <c r="M122" s="3">
        <v>0.42708333333333331</v>
      </c>
      <c r="N122" t="s">
        <v>676</v>
      </c>
      <c r="O122" t="s">
        <v>677</v>
      </c>
      <c r="P122" t="s">
        <v>155</v>
      </c>
      <c r="Q122" t="b">
        <v>0</v>
      </c>
      <c r="R122" s="1">
        <v>42473</v>
      </c>
      <c r="S122" s="2">
        <v>42473</v>
      </c>
      <c r="T122" t="s">
        <v>40</v>
      </c>
      <c r="U122" s="3">
        <v>0.42708333333333331</v>
      </c>
      <c r="V122" t="s">
        <v>676</v>
      </c>
      <c r="W122" t="s">
        <v>677</v>
      </c>
      <c r="X122" t="s">
        <v>155</v>
      </c>
      <c r="Y122" t="s">
        <v>156</v>
      </c>
      <c r="Z122" t="s">
        <v>157</v>
      </c>
      <c r="AA122" t="s">
        <v>156</v>
      </c>
      <c r="AD122" t="s">
        <v>36</v>
      </c>
      <c r="AE122" t="s">
        <v>36</v>
      </c>
      <c r="AF122" t="s">
        <v>37</v>
      </c>
      <c r="AG122" t="s">
        <v>32</v>
      </c>
      <c r="AH122" t="s">
        <v>180</v>
      </c>
      <c r="AI122" t="s">
        <v>678</v>
      </c>
      <c r="AK122" t="s">
        <v>182</v>
      </c>
      <c r="AL122" s="22"/>
    </row>
    <row r="123" spans="1:38" x14ac:dyDescent="0.25">
      <c r="A123" t="s">
        <v>1026</v>
      </c>
      <c r="C123" t="s">
        <v>32</v>
      </c>
      <c r="D123" s="23" t="s">
        <v>679</v>
      </c>
      <c r="G123" t="s">
        <v>680</v>
      </c>
      <c r="H123" t="s">
        <v>33</v>
      </c>
      <c r="I123" t="b">
        <v>0</v>
      </c>
      <c r="J123" s="1">
        <v>42473</v>
      </c>
      <c r="K123" s="2">
        <v>42473</v>
      </c>
      <c r="L123" t="s">
        <v>40</v>
      </c>
      <c r="M123" s="3">
        <v>0.46875</v>
      </c>
      <c r="N123" t="s">
        <v>681</v>
      </c>
      <c r="O123" t="s">
        <v>682</v>
      </c>
      <c r="P123" t="s">
        <v>155</v>
      </c>
      <c r="Q123" t="b">
        <v>0</v>
      </c>
      <c r="R123" s="1">
        <v>42473</v>
      </c>
      <c r="S123" s="2">
        <v>42473</v>
      </c>
      <c r="T123" t="s">
        <v>40</v>
      </c>
      <c r="U123" s="3">
        <v>0.46875</v>
      </c>
      <c r="V123" t="s">
        <v>681</v>
      </c>
      <c r="W123" t="s">
        <v>682</v>
      </c>
      <c r="X123" t="s">
        <v>155</v>
      </c>
      <c r="Y123" t="s">
        <v>156</v>
      </c>
      <c r="Z123" t="s">
        <v>157</v>
      </c>
      <c r="AA123" t="s">
        <v>156</v>
      </c>
      <c r="AD123" t="s">
        <v>36</v>
      </c>
      <c r="AE123" t="s">
        <v>36</v>
      </c>
      <c r="AF123" t="s">
        <v>37</v>
      </c>
      <c r="AG123" t="s">
        <v>32</v>
      </c>
      <c r="AH123" t="s">
        <v>180</v>
      </c>
      <c r="AI123" t="s">
        <v>678</v>
      </c>
      <c r="AK123" t="s">
        <v>182</v>
      </c>
      <c r="AL123" s="22"/>
    </row>
    <row r="124" spans="1:38" x14ac:dyDescent="0.25">
      <c r="A124" t="s">
        <v>1027</v>
      </c>
      <c r="C124" t="s">
        <v>32</v>
      </c>
      <c r="D124" s="23" t="s">
        <v>683</v>
      </c>
      <c r="G124" t="s">
        <v>684</v>
      </c>
      <c r="H124" t="s">
        <v>33</v>
      </c>
      <c r="I124" t="b">
        <v>0</v>
      </c>
      <c r="J124" s="1">
        <v>42473</v>
      </c>
      <c r="K124" s="2">
        <v>42473</v>
      </c>
      <c r="L124" t="s">
        <v>40</v>
      </c>
      <c r="M124" s="3">
        <v>0.58333333333333337</v>
      </c>
      <c r="N124" t="s">
        <v>685</v>
      </c>
      <c r="O124" t="s">
        <v>686</v>
      </c>
      <c r="P124" t="s">
        <v>155</v>
      </c>
      <c r="Q124" t="b">
        <v>0</v>
      </c>
      <c r="R124" s="1">
        <v>42473</v>
      </c>
      <c r="S124" s="2">
        <v>42473</v>
      </c>
      <c r="T124" t="s">
        <v>40</v>
      </c>
      <c r="U124" s="3">
        <v>0.58333333333333337</v>
      </c>
      <c r="V124" t="s">
        <v>685</v>
      </c>
      <c r="W124" t="s">
        <v>686</v>
      </c>
      <c r="X124" t="s">
        <v>155</v>
      </c>
      <c r="Y124" t="s">
        <v>156</v>
      </c>
      <c r="Z124" t="s">
        <v>157</v>
      </c>
      <c r="AA124" t="s">
        <v>156</v>
      </c>
      <c r="AD124" t="s">
        <v>36</v>
      </c>
      <c r="AE124" t="s">
        <v>36</v>
      </c>
      <c r="AF124" t="s">
        <v>37</v>
      </c>
      <c r="AG124" t="s">
        <v>32</v>
      </c>
      <c r="AH124" t="s">
        <v>687</v>
      </c>
      <c r="AI124" t="s">
        <v>271</v>
      </c>
      <c r="AK124" t="s">
        <v>688</v>
      </c>
      <c r="AL124" s="22"/>
    </row>
    <row r="125" spans="1:38" x14ac:dyDescent="0.25">
      <c r="A125" t="s">
        <v>1028</v>
      </c>
      <c r="C125" t="s">
        <v>32</v>
      </c>
      <c r="D125" s="23" t="s">
        <v>689</v>
      </c>
      <c r="G125" t="s">
        <v>690</v>
      </c>
      <c r="H125" t="s">
        <v>33</v>
      </c>
      <c r="I125" t="b">
        <v>0</v>
      </c>
      <c r="J125" s="1">
        <v>42473</v>
      </c>
      <c r="K125" s="2">
        <v>42473</v>
      </c>
      <c r="L125" t="s">
        <v>40</v>
      </c>
      <c r="M125" s="3">
        <v>0.58333333333333337</v>
      </c>
      <c r="N125" t="s">
        <v>685</v>
      </c>
      <c r="O125" t="s">
        <v>686</v>
      </c>
      <c r="P125" t="s">
        <v>155</v>
      </c>
      <c r="Q125" t="b">
        <v>0</v>
      </c>
      <c r="R125" s="1">
        <v>42473</v>
      </c>
      <c r="S125" s="2">
        <v>42473</v>
      </c>
      <c r="T125" t="s">
        <v>40</v>
      </c>
      <c r="U125" s="3">
        <v>0.66666666666666663</v>
      </c>
      <c r="V125" t="s">
        <v>691</v>
      </c>
      <c r="W125" t="s">
        <v>692</v>
      </c>
      <c r="X125" t="s">
        <v>155</v>
      </c>
      <c r="Y125" t="s">
        <v>156</v>
      </c>
      <c r="Z125" t="s">
        <v>157</v>
      </c>
      <c r="AA125" t="s">
        <v>156</v>
      </c>
      <c r="AD125" t="s">
        <v>36</v>
      </c>
      <c r="AE125" t="s">
        <v>36</v>
      </c>
      <c r="AF125" t="s">
        <v>37</v>
      </c>
      <c r="AG125" t="s">
        <v>32</v>
      </c>
      <c r="AH125" t="s">
        <v>598</v>
      </c>
      <c r="AI125" t="s">
        <v>693</v>
      </c>
      <c r="AK125" t="s">
        <v>599</v>
      </c>
      <c r="AL125" s="22"/>
    </row>
    <row r="126" spans="1:38" x14ac:dyDescent="0.25">
      <c r="J126" s="1"/>
      <c r="K126" s="2"/>
      <c r="M126" s="3"/>
      <c r="R126" s="1"/>
      <c r="S126" s="2"/>
      <c r="U126" s="3"/>
      <c r="AL126" s="22"/>
    </row>
    <row r="127" spans="1:38" x14ac:dyDescent="0.25">
      <c r="A127" t="s">
        <v>987</v>
      </c>
      <c r="C127" t="s">
        <v>32</v>
      </c>
      <c r="D127" s="23" t="s">
        <v>694</v>
      </c>
      <c r="G127" t="s">
        <v>695</v>
      </c>
      <c r="H127" t="s">
        <v>33</v>
      </c>
      <c r="I127" t="b">
        <v>0</v>
      </c>
      <c r="J127" s="1">
        <v>42473</v>
      </c>
      <c r="K127" s="2">
        <v>42473</v>
      </c>
      <c r="L127" t="s">
        <v>40</v>
      </c>
      <c r="M127" s="3">
        <v>0.6875</v>
      </c>
      <c r="N127" t="s">
        <v>696</v>
      </c>
      <c r="O127" t="s">
        <v>697</v>
      </c>
      <c r="P127" t="s">
        <v>155</v>
      </c>
      <c r="Q127" t="b">
        <v>0</v>
      </c>
      <c r="R127" s="1">
        <v>42473</v>
      </c>
      <c r="S127" s="2">
        <v>42473</v>
      </c>
      <c r="T127" t="s">
        <v>40</v>
      </c>
      <c r="U127" s="3">
        <v>0.6875</v>
      </c>
      <c r="V127" t="s">
        <v>696</v>
      </c>
      <c r="W127" t="s">
        <v>697</v>
      </c>
      <c r="X127" t="s">
        <v>155</v>
      </c>
      <c r="Y127" t="s">
        <v>156</v>
      </c>
      <c r="Z127" t="s">
        <v>157</v>
      </c>
      <c r="AA127" t="s">
        <v>156</v>
      </c>
      <c r="AD127" t="s">
        <v>36</v>
      </c>
      <c r="AE127" t="s">
        <v>36</v>
      </c>
      <c r="AF127" t="s">
        <v>37</v>
      </c>
      <c r="AG127" t="s">
        <v>32</v>
      </c>
      <c r="AH127" t="s">
        <v>194</v>
      </c>
      <c r="AI127" t="s">
        <v>195</v>
      </c>
      <c r="AK127" t="s">
        <v>196</v>
      </c>
      <c r="AL127" s="22"/>
    </row>
    <row r="128" spans="1:38" x14ac:dyDescent="0.25">
      <c r="A128" t="s">
        <v>989</v>
      </c>
      <c r="C128" t="s">
        <v>32</v>
      </c>
      <c r="D128" s="23" t="s">
        <v>698</v>
      </c>
      <c r="G128" t="s">
        <v>699</v>
      </c>
      <c r="H128" t="s">
        <v>33</v>
      </c>
      <c r="I128" t="b">
        <v>0</v>
      </c>
      <c r="J128" s="1">
        <v>42474</v>
      </c>
      <c r="K128" s="2">
        <v>42474</v>
      </c>
      <c r="L128" t="s">
        <v>41</v>
      </c>
      <c r="M128" s="3">
        <v>0.42708333333333331</v>
      </c>
      <c r="N128" t="s">
        <v>700</v>
      </c>
      <c r="O128" t="s">
        <v>701</v>
      </c>
      <c r="P128" t="s">
        <v>155</v>
      </c>
      <c r="Q128" t="b">
        <v>0</v>
      </c>
      <c r="R128" s="1">
        <v>42474</v>
      </c>
      <c r="S128" s="2">
        <v>42474</v>
      </c>
      <c r="T128" t="s">
        <v>41</v>
      </c>
      <c r="U128" s="3">
        <v>0.42708333333333331</v>
      </c>
      <c r="V128" t="s">
        <v>700</v>
      </c>
      <c r="W128" t="s">
        <v>701</v>
      </c>
      <c r="X128" t="s">
        <v>155</v>
      </c>
      <c r="Y128" t="s">
        <v>156</v>
      </c>
      <c r="Z128" t="s">
        <v>157</v>
      </c>
      <c r="AA128" t="s">
        <v>156</v>
      </c>
      <c r="AD128" t="s">
        <v>36</v>
      </c>
      <c r="AE128" t="s">
        <v>36</v>
      </c>
      <c r="AF128" t="s">
        <v>37</v>
      </c>
      <c r="AG128" t="s">
        <v>32</v>
      </c>
      <c r="AH128" t="s">
        <v>204</v>
      </c>
      <c r="AI128" t="s">
        <v>205</v>
      </c>
      <c r="AK128" t="s">
        <v>404</v>
      </c>
      <c r="AL128" s="22"/>
    </row>
    <row r="129" spans="1:38" x14ac:dyDescent="0.25">
      <c r="A129" t="s">
        <v>990</v>
      </c>
      <c r="C129" t="s">
        <v>32</v>
      </c>
      <c r="D129" s="23" t="s">
        <v>702</v>
      </c>
      <c r="G129" t="s">
        <v>703</v>
      </c>
      <c r="H129" t="s">
        <v>33</v>
      </c>
      <c r="I129" t="b">
        <v>0</v>
      </c>
      <c r="J129" s="1">
        <v>42474</v>
      </c>
      <c r="K129" s="2">
        <v>42474</v>
      </c>
      <c r="L129" t="s">
        <v>41</v>
      </c>
      <c r="M129" s="3">
        <v>0.5625</v>
      </c>
      <c r="N129" t="s">
        <v>704</v>
      </c>
      <c r="O129" t="s">
        <v>705</v>
      </c>
      <c r="P129" t="s">
        <v>155</v>
      </c>
      <c r="Q129" t="b">
        <v>0</v>
      </c>
      <c r="R129" s="1">
        <v>42474</v>
      </c>
      <c r="S129" s="2">
        <v>42474</v>
      </c>
      <c r="T129" t="s">
        <v>41</v>
      </c>
      <c r="U129" s="3">
        <v>0.64583333333333337</v>
      </c>
      <c r="V129" t="s">
        <v>706</v>
      </c>
      <c r="W129" t="s">
        <v>707</v>
      </c>
      <c r="X129" t="s">
        <v>155</v>
      </c>
      <c r="Y129" t="s">
        <v>156</v>
      </c>
      <c r="Z129" t="s">
        <v>157</v>
      </c>
      <c r="AA129" t="s">
        <v>156</v>
      </c>
      <c r="AD129" t="s">
        <v>36</v>
      </c>
      <c r="AE129" t="s">
        <v>36</v>
      </c>
      <c r="AF129" t="s">
        <v>37</v>
      </c>
      <c r="AG129" t="s">
        <v>32</v>
      </c>
      <c r="AH129" t="s">
        <v>213</v>
      </c>
      <c r="AI129" t="s">
        <v>214</v>
      </c>
      <c r="AK129" t="s">
        <v>215</v>
      </c>
      <c r="AL129" s="22"/>
    </row>
    <row r="130" spans="1:38" x14ac:dyDescent="0.25">
      <c r="J130" s="1"/>
      <c r="K130" s="2"/>
      <c r="M130" s="3"/>
      <c r="R130" s="1"/>
      <c r="S130" s="2"/>
      <c r="U130" s="3"/>
      <c r="AL130" s="22"/>
    </row>
    <row r="131" spans="1:38" x14ac:dyDescent="0.25">
      <c r="J131" s="1"/>
      <c r="K131" s="2"/>
      <c r="M131" s="3"/>
      <c r="R131" s="1"/>
      <c r="S131" s="2"/>
      <c r="U131" s="3"/>
      <c r="AL131" s="22"/>
    </row>
    <row r="132" spans="1:38" x14ac:dyDescent="0.25">
      <c r="A132" t="s">
        <v>1029</v>
      </c>
      <c r="C132" t="s">
        <v>32</v>
      </c>
      <c r="D132" s="23" t="s">
        <v>710</v>
      </c>
      <c r="G132" t="s">
        <v>711</v>
      </c>
      <c r="H132" t="s">
        <v>33</v>
      </c>
      <c r="I132" t="b">
        <v>0</v>
      </c>
      <c r="J132" s="1">
        <v>42474</v>
      </c>
      <c r="K132" s="2">
        <v>42474</v>
      </c>
      <c r="L132" t="s">
        <v>41</v>
      </c>
      <c r="M132" s="3">
        <v>0.75</v>
      </c>
      <c r="N132" t="s">
        <v>708</v>
      </c>
      <c r="O132" t="s">
        <v>709</v>
      </c>
      <c r="P132" t="s">
        <v>155</v>
      </c>
      <c r="Q132" t="b">
        <v>0</v>
      </c>
      <c r="R132" s="1">
        <v>42474</v>
      </c>
      <c r="S132" s="2">
        <v>42474</v>
      </c>
      <c r="T132" t="s">
        <v>41</v>
      </c>
      <c r="U132" s="3">
        <v>0.75</v>
      </c>
      <c r="V132" t="s">
        <v>708</v>
      </c>
      <c r="W132" t="s">
        <v>709</v>
      </c>
      <c r="X132" t="s">
        <v>155</v>
      </c>
      <c r="Y132" t="s">
        <v>156</v>
      </c>
      <c r="Z132" t="s">
        <v>157</v>
      </c>
      <c r="AA132" t="s">
        <v>156</v>
      </c>
      <c r="AD132" t="s">
        <v>36</v>
      </c>
      <c r="AE132" t="s">
        <v>36</v>
      </c>
      <c r="AF132" t="s">
        <v>37</v>
      </c>
      <c r="AG132" t="s">
        <v>32</v>
      </c>
      <c r="AH132" t="s">
        <v>712</v>
      </c>
      <c r="AI132" t="s">
        <v>713</v>
      </c>
      <c r="AK132" t="s">
        <v>714</v>
      </c>
      <c r="AL132" s="22"/>
    </row>
    <row r="133" spans="1:38" x14ac:dyDescent="0.25">
      <c r="J133" s="1"/>
      <c r="K133" s="2"/>
      <c r="M133" s="3"/>
      <c r="R133" s="1"/>
      <c r="S133" s="2"/>
      <c r="U133" s="3"/>
      <c r="AL133" s="22"/>
    </row>
    <row r="134" spans="1:38" x14ac:dyDescent="0.25">
      <c r="A134" t="s">
        <v>993</v>
      </c>
      <c r="C134" t="s">
        <v>32</v>
      </c>
      <c r="D134" s="23" t="s">
        <v>715</v>
      </c>
      <c r="G134" t="s">
        <v>716</v>
      </c>
      <c r="H134" t="s">
        <v>33</v>
      </c>
      <c r="I134" t="b">
        <v>0</v>
      </c>
      <c r="J134" s="1">
        <v>42476</v>
      </c>
      <c r="K134" s="2">
        <v>42476</v>
      </c>
      <c r="L134" t="s">
        <v>34</v>
      </c>
      <c r="M134" s="3">
        <v>0.42708333333333331</v>
      </c>
      <c r="N134" t="s">
        <v>717</v>
      </c>
      <c r="O134" t="s">
        <v>718</v>
      </c>
      <c r="P134" t="s">
        <v>155</v>
      </c>
      <c r="Q134" t="b">
        <v>0</v>
      </c>
      <c r="R134" s="1">
        <v>42476</v>
      </c>
      <c r="S134" s="2">
        <v>42476</v>
      </c>
      <c r="T134" t="s">
        <v>34</v>
      </c>
      <c r="U134" s="3">
        <v>0.42708333333333331</v>
      </c>
      <c r="V134" t="s">
        <v>717</v>
      </c>
      <c r="W134" t="s">
        <v>718</v>
      </c>
      <c r="X134" t="s">
        <v>155</v>
      </c>
      <c r="Y134" t="s">
        <v>156</v>
      </c>
      <c r="Z134" t="s">
        <v>157</v>
      </c>
      <c r="AA134" t="s">
        <v>156</v>
      </c>
      <c r="AD134" t="s">
        <v>36</v>
      </c>
      <c r="AE134" t="s">
        <v>36</v>
      </c>
      <c r="AF134" t="s">
        <v>37</v>
      </c>
      <c r="AG134" t="s">
        <v>32</v>
      </c>
      <c r="AH134" t="s">
        <v>180</v>
      </c>
      <c r="AI134" t="s">
        <v>719</v>
      </c>
      <c r="AK134" t="s">
        <v>182</v>
      </c>
      <c r="AL134" s="22"/>
    </row>
    <row r="135" spans="1:38" x14ac:dyDescent="0.25">
      <c r="A135" t="s">
        <v>1030</v>
      </c>
      <c r="C135" t="s">
        <v>32</v>
      </c>
      <c r="D135" s="23" t="s">
        <v>720</v>
      </c>
      <c r="G135" t="s">
        <v>721</v>
      </c>
      <c r="H135" t="s">
        <v>33</v>
      </c>
      <c r="I135" t="b">
        <v>0</v>
      </c>
      <c r="J135" s="1">
        <v>42476</v>
      </c>
      <c r="K135" s="2">
        <v>42476</v>
      </c>
      <c r="L135" t="s">
        <v>34</v>
      </c>
      <c r="M135" s="3">
        <v>0.5</v>
      </c>
      <c r="N135" t="s">
        <v>722</v>
      </c>
      <c r="O135" t="s">
        <v>723</v>
      </c>
      <c r="P135" t="s">
        <v>155</v>
      </c>
      <c r="Q135" t="b">
        <v>0</v>
      </c>
      <c r="R135" s="1">
        <v>42476</v>
      </c>
      <c r="S135" s="2">
        <v>42476</v>
      </c>
      <c r="T135" t="s">
        <v>34</v>
      </c>
      <c r="U135" s="3">
        <v>0.5</v>
      </c>
      <c r="V135" t="s">
        <v>722</v>
      </c>
      <c r="W135" t="s">
        <v>723</v>
      </c>
      <c r="X135" t="s">
        <v>155</v>
      </c>
      <c r="Y135" t="s">
        <v>156</v>
      </c>
      <c r="Z135" t="s">
        <v>157</v>
      </c>
      <c r="AA135" t="s">
        <v>156</v>
      </c>
      <c r="AD135" t="s">
        <v>36</v>
      </c>
      <c r="AE135" t="s">
        <v>36</v>
      </c>
      <c r="AF135" t="s">
        <v>37</v>
      </c>
      <c r="AG135" t="s">
        <v>32</v>
      </c>
      <c r="AH135" t="s">
        <v>724</v>
      </c>
      <c r="AI135" t="s">
        <v>725</v>
      </c>
      <c r="AK135" t="s">
        <v>726</v>
      </c>
      <c r="AL135" s="22"/>
    </row>
    <row r="136" spans="1:38" x14ac:dyDescent="0.25">
      <c r="A136" t="s">
        <v>1008</v>
      </c>
      <c r="C136" t="s">
        <v>32</v>
      </c>
      <c r="D136" s="23" t="s">
        <v>727</v>
      </c>
      <c r="G136" t="s">
        <v>728</v>
      </c>
      <c r="H136" t="s">
        <v>33</v>
      </c>
      <c r="I136" t="b">
        <v>0</v>
      </c>
      <c r="J136" s="1">
        <v>42477</v>
      </c>
      <c r="K136" s="2">
        <v>42477</v>
      </c>
      <c r="L136" t="s">
        <v>35</v>
      </c>
      <c r="M136" s="3">
        <v>0.625</v>
      </c>
      <c r="N136" t="s">
        <v>729</v>
      </c>
      <c r="O136" t="s">
        <v>730</v>
      </c>
      <c r="P136" t="s">
        <v>155</v>
      </c>
      <c r="Q136" t="b">
        <v>0</v>
      </c>
      <c r="R136" s="1">
        <v>42477</v>
      </c>
      <c r="S136" s="2">
        <v>42477</v>
      </c>
      <c r="T136" t="s">
        <v>35</v>
      </c>
      <c r="U136" s="3">
        <v>0.66666666666666663</v>
      </c>
      <c r="V136" t="s">
        <v>731</v>
      </c>
      <c r="W136" t="s">
        <v>732</v>
      </c>
      <c r="X136" t="s">
        <v>155</v>
      </c>
      <c r="Y136" t="s">
        <v>156</v>
      </c>
      <c r="Z136" t="s">
        <v>157</v>
      </c>
      <c r="AA136" t="s">
        <v>156</v>
      </c>
      <c r="AD136" t="s">
        <v>36</v>
      </c>
      <c r="AE136" t="s">
        <v>36</v>
      </c>
      <c r="AF136" t="s">
        <v>37</v>
      </c>
      <c r="AG136" t="s">
        <v>32</v>
      </c>
      <c r="AH136" t="s">
        <v>204</v>
      </c>
      <c r="AI136" t="s">
        <v>733</v>
      </c>
      <c r="AK136" t="s">
        <v>734</v>
      </c>
      <c r="AL136" s="22"/>
    </row>
    <row r="137" spans="1:38" x14ac:dyDescent="0.25">
      <c r="A137" t="s">
        <v>995</v>
      </c>
      <c r="C137" t="s">
        <v>32</v>
      </c>
      <c r="D137" s="23" t="s">
        <v>735</v>
      </c>
      <c r="G137" t="s">
        <v>736</v>
      </c>
      <c r="H137" t="s">
        <v>33</v>
      </c>
      <c r="I137" t="b">
        <v>0</v>
      </c>
      <c r="J137" s="1">
        <v>42478</v>
      </c>
      <c r="K137" s="2">
        <v>42478</v>
      </c>
      <c r="L137" t="s">
        <v>38</v>
      </c>
      <c r="M137" s="3">
        <v>0.42708333333333331</v>
      </c>
      <c r="N137" t="s">
        <v>737</v>
      </c>
      <c r="O137" t="s">
        <v>738</v>
      </c>
      <c r="P137" t="s">
        <v>155</v>
      </c>
      <c r="Q137" t="b">
        <v>0</v>
      </c>
      <c r="R137" s="1">
        <v>42478</v>
      </c>
      <c r="S137" s="2">
        <v>42478</v>
      </c>
      <c r="T137" t="s">
        <v>38</v>
      </c>
      <c r="U137" s="3">
        <v>0.42708333333333331</v>
      </c>
      <c r="V137" t="s">
        <v>737</v>
      </c>
      <c r="W137" t="s">
        <v>738</v>
      </c>
      <c r="X137" t="s">
        <v>155</v>
      </c>
      <c r="Y137" t="s">
        <v>156</v>
      </c>
      <c r="Z137" t="s">
        <v>157</v>
      </c>
      <c r="AA137" t="s">
        <v>156</v>
      </c>
      <c r="AD137" t="s">
        <v>36</v>
      </c>
      <c r="AE137" t="s">
        <v>36</v>
      </c>
      <c r="AF137" t="s">
        <v>37</v>
      </c>
      <c r="AG137" t="s">
        <v>32</v>
      </c>
      <c r="AH137" t="s">
        <v>180</v>
      </c>
      <c r="AI137" t="s">
        <v>241</v>
      </c>
      <c r="AK137" t="s">
        <v>182</v>
      </c>
      <c r="AL137" s="22"/>
    </row>
    <row r="138" spans="1:38" x14ac:dyDescent="0.25">
      <c r="J138" s="1"/>
      <c r="K138" s="2"/>
      <c r="M138" s="3"/>
      <c r="R138" s="1"/>
      <c r="S138" s="2"/>
      <c r="U138" s="3"/>
      <c r="AL138" s="22"/>
    </row>
    <row r="139" spans="1:38" x14ac:dyDescent="0.25">
      <c r="A139" t="s">
        <v>997</v>
      </c>
      <c r="C139" t="s">
        <v>32</v>
      </c>
      <c r="D139" s="23" t="s">
        <v>739</v>
      </c>
      <c r="G139" t="s">
        <v>740</v>
      </c>
      <c r="H139" t="s">
        <v>33</v>
      </c>
      <c r="I139" t="b">
        <v>0</v>
      </c>
      <c r="J139" s="1">
        <v>42478</v>
      </c>
      <c r="K139" s="2">
        <v>42478</v>
      </c>
      <c r="L139" t="s">
        <v>38</v>
      </c>
      <c r="M139" s="3">
        <v>0.77083333333333337</v>
      </c>
      <c r="N139" t="s">
        <v>741</v>
      </c>
      <c r="O139" t="s">
        <v>742</v>
      </c>
      <c r="P139" t="s">
        <v>155</v>
      </c>
      <c r="Q139" t="b">
        <v>0</v>
      </c>
      <c r="R139" s="1">
        <v>42478</v>
      </c>
      <c r="S139" s="2">
        <v>42478</v>
      </c>
      <c r="T139" t="s">
        <v>38</v>
      </c>
      <c r="U139" s="3">
        <v>0.77083333333333337</v>
      </c>
      <c r="V139" t="s">
        <v>741</v>
      </c>
      <c r="W139" t="s">
        <v>742</v>
      </c>
      <c r="X139" t="s">
        <v>155</v>
      </c>
      <c r="Y139" t="s">
        <v>156</v>
      </c>
      <c r="Z139" t="s">
        <v>157</v>
      </c>
      <c r="AA139" t="s">
        <v>156</v>
      </c>
      <c r="AD139" t="s">
        <v>36</v>
      </c>
      <c r="AE139" t="s">
        <v>36</v>
      </c>
      <c r="AF139" t="s">
        <v>37</v>
      </c>
      <c r="AG139" t="s">
        <v>32</v>
      </c>
      <c r="AH139" t="s">
        <v>180</v>
      </c>
      <c r="AI139" t="s">
        <v>252</v>
      </c>
      <c r="AK139" t="s">
        <v>182</v>
      </c>
      <c r="AL139" s="22"/>
    </row>
    <row r="140" spans="1:38" x14ac:dyDescent="0.25">
      <c r="A140" t="s">
        <v>1031</v>
      </c>
      <c r="C140" t="s">
        <v>32</v>
      </c>
      <c r="D140" s="23" t="s">
        <v>743</v>
      </c>
      <c r="G140" t="s">
        <v>744</v>
      </c>
      <c r="H140" t="s">
        <v>33</v>
      </c>
      <c r="I140" t="b">
        <v>0</v>
      </c>
      <c r="J140" s="1">
        <v>42479</v>
      </c>
      <c r="K140" s="2">
        <v>42479</v>
      </c>
      <c r="L140" t="s">
        <v>39</v>
      </c>
      <c r="M140" s="3">
        <v>0.4375</v>
      </c>
      <c r="N140" t="s">
        <v>745</v>
      </c>
      <c r="O140" t="s">
        <v>746</v>
      </c>
      <c r="P140" t="s">
        <v>155</v>
      </c>
      <c r="Q140" t="b">
        <v>0</v>
      </c>
      <c r="R140" s="1">
        <v>42479</v>
      </c>
      <c r="S140" s="2">
        <v>42479</v>
      </c>
      <c r="T140" t="s">
        <v>39</v>
      </c>
      <c r="U140" s="3">
        <v>0.4375</v>
      </c>
      <c r="V140" t="s">
        <v>745</v>
      </c>
      <c r="W140" t="s">
        <v>746</v>
      </c>
      <c r="X140" t="s">
        <v>155</v>
      </c>
      <c r="Y140" t="s">
        <v>156</v>
      </c>
      <c r="Z140" t="s">
        <v>157</v>
      </c>
      <c r="AA140" t="s">
        <v>156</v>
      </c>
      <c r="AD140" t="s">
        <v>36</v>
      </c>
      <c r="AE140" t="s">
        <v>36</v>
      </c>
      <c r="AF140" t="s">
        <v>37</v>
      </c>
      <c r="AG140" t="s">
        <v>32</v>
      </c>
      <c r="AH140" t="s">
        <v>747</v>
      </c>
      <c r="AI140" t="s">
        <v>748</v>
      </c>
      <c r="AK140" t="s">
        <v>749</v>
      </c>
      <c r="AL140" s="22"/>
    </row>
    <row r="141" spans="1:38" x14ac:dyDescent="0.25">
      <c r="A141" t="s">
        <v>981</v>
      </c>
      <c r="C141" t="s">
        <v>32</v>
      </c>
      <c r="D141" s="23" t="s">
        <v>750</v>
      </c>
      <c r="G141" t="s">
        <v>751</v>
      </c>
      <c r="H141" t="s">
        <v>33</v>
      </c>
      <c r="I141" t="b">
        <v>0</v>
      </c>
      <c r="J141" s="1">
        <v>42479</v>
      </c>
      <c r="K141" s="2">
        <v>42479</v>
      </c>
      <c r="L141" t="s">
        <v>39</v>
      </c>
      <c r="M141" s="3">
        <v>0.66666666666666663</v>
      </c>
      <c r="N141" t="s">
        <v>752</v>
      </c>
      <c r="O141" t="s">
        <v>753</v>
      </c>
      <c r="P141" t="s">
        <v>155</v>
      </c>
      <c r="Q141" t="b">
        <v>0</v>
      </c>
      <c r="R141" s="1">
        <v>42479</v>
      </c>
      <c r="S141" s="2">
        <v>42479</v>
      </c>
      <c r="T141" t="s">
        <v>39</v>
      </c>
      <c r="U141" s="3">
        <v>0.66666666666666663</v>
      </c>
      <c r="V141" t="s">
        <v>752</v>
      </c>
      <c r="W141" t="s">
        <v>753</v>
      </c>
      <c r="X141" t="s">
        <v>155</v>
      </c>
      <c r="Y141" t="s">
        <v>156</v>
      </c>
      <c r="Z141" t="s">
        <v>157</v>
      </c>
      <c r="AA141" t="s">
        <v>156</v>
      </c>
      <c r="AD141" t="s">
        <v>36</v>
      </c>
      <c r="AE141" t="s">
        <v>36</v>
      </c>
      <c r="AF141" t="s">
        <v>37</v>
      </c>
      <c r="AG141" t="s">
        <v>32</v>
      </c>
      <c r="AH141" t="s">
        <v>166</v>
      </c>
      <c r="AI141" t="s">
        <v>167</v>
      </c>
      <c r="AK141" t="s">
        <v>168</v>
      </c>
      <c r="AL141" s="22"/>
    </row>
    <row r="142" spans="1:38" x14ac:dyDescent="0.25">
      <c r="J142" s="1"/>
      <c r="K142" s="2"/>
      <c r="M142" s="3"/>
      <c r="R142" s="1"/>
      <c r="S142" s="2"/>
      <c r="U142" s="3"/>
      <c r="AL142" s="22"/>
    </row>
    <row r="143" spans="1:38" x14ac:dyDescent="0.25">
      <c r="A143" t="s">
        <v>983</v>
      </c>
      <c r="C143" t="s">
        <v>32</v>
      </c>
      <c r="D143" s="23" t="s">
        <v>754</v>
      </c>
      <c r="G143" t="s">
        <v>755</v>
      </c>
      <c r="H143" t="s">
        <v>33</v>
      </c>
      <c r="I143" t="b">
        <v>0</v>
      </c>
      <c r="J143" s="1">
        <v>42479</v>
      </c>
      <c r="K143" s="2">
        <v>42479</v>
      </c>
      <c r="L143" t="s">
        <v>39</v>
      </c>
      <c r="M143" s="3">
        <v>0.75</v>
      </c>
      <c r="N143" t="s">
        <v>756</v>
      </c>
      <c r="O143" t="s">
        <v>757</v>
      </c>
      <c r="P143" t="s">
        <v>155</v>
      </c>
      <c r="Q143" t="b">
        <v>0</v>
      </c>
      <c r="R143" s="1">
        <v>42479</v>
      </c>
      <c r="S143" s="2">
        <v>42479</v>
      </c>
      <c r="T143" t="s">
        <v>39</v>
      </c>
      <c r="U143" s="3">
        <v>0.75</v>
      </c>
      <c r="V143" t="s">
        <v>756</v>
      </c>
      <c r="W143" t="s">
        <v>757</v>
      </c>
      <c r="X143" t="s">
        <v>155</v>
      </c>
      <c r="Y143" t="s">
        <v>156</v>
      </c>
      <c r="Z143" t="s">
        <v>157</v>
      </c>
      <c r="AA143" t="s">
        <v>156</v>
      </c>
      <c r="AD143" t="s">
        <v>36</v>
      </c>
      <c r="AE143" t="s">
        <v>36</v>
      </c>
      <c r="AF143" t="s">
        <v>37</v>
      </c>
      <c r="AG143" t="s">
        <v>32</v>
      </c>
      <c r="AH143" t="s">
        <v>173</v>
      </c>
      <c r="AI143" t="s">
        <v>174</v>
      </c>
      <c r="AK143" t="s">
        <v>175</v>
      </c>
      <c r="AL143" s="22"/>
    </row>
    <row r="144" spans="1:38" x14ac:dyDescent="0.25">
      <c r="A144" t="s">
        <v>985</v>
      </c>
      <c r="C144" t="s">
        <v>32</v>
      </c>
      <c r="D144" s="23" t="s">
        <v>758</v>
      </c>
      <c r="G144" t="s">
        <v>759</v>
      </c>
      <c r="H144" t="s">
        <v>33</v>
      </c>
      <c r="I144" t="b">
        <v>0</v>
      </c>
      <c r="J144" s="1">
        <v>42480</v>
      </c>
      <c r="K144" s="2">
        <v>42480</v>
      </c>
      <c r="L144" t="s">
        <v>40</v>
      </c>
      <c r="M144" s="3">
        <v>0.42708333333333331</v>
      </c>
      <c r="N144" t="s">
        <v>760</v>
      </c>
      <c r="O144" t="s">
        <v>761</v>
      </c>
      <c r="P144" t="s">
        <v>155</v>
      </c>
      <c r="Q144" t="b">
        <v>0</v>
      </c>
      <c r="R144" s="1">
        <v>42480</v>
      </c>
      <c r="S144" s="2">
        <v>42480</v>
      </c>
      <c r="T144" t="s">
        <v>40</v>
      </c>
      <c r="U144" s="3">
        <v>0.42708333333333331</v>
      </c>
      <c r="V144" t="s">
        <v>760</v>
      </c>
      <c r="W144" t="s">
        <v>761</v>
      </c>
      <c r="X144" t="s">
        <v>155</v>
      </c>
      <c r="Y144" t="s">
        <v>156</v>
      </c>
      <c r="Z144" t="s">
        <v>157</v>
      </c>
      <c r="AA144" t="s">
        <v>156</v>
      </c>
      <c r="AD144" t="s">
        <v>36</v>
      </c>
      <c r="AE144" t="s">
        <v>36</v>
      </c>
      <c r="AF144" t="s">
        <v>37</v>
      </c>
      <c r="AG144" t="s">
        <v>32</v>
      </c>
      <c r="AH144" t="s">
        <v>180</v>
      </c>
      <c r="AI144" t="s">
        <v>181</v>
      </c>
      <c r="AK144" t="s">
        <v>182</v>
      </c>
      <c r="AL144" s="22"/>
    </row>
    <row r="145" spans="1:38" x14ac:dyDescent="0.25">
      <c r="A145" t="s">
        <v>985</v>
      </c>
      <c r="C145" t="s">
        <v>32</v>
      </c>
      <c r="D145" s="23" t="s">
        <v>762</v>
      </c>
      <c r="G145" t="s">
        <v>763</v>
      </c>
      <c r="H145" t="s">
        <v>33</v>
      </c>
      <c r="I145" t="b">
        <v>0</v>
      </c>
      <c r="J145" s="1">
        <v>42480</v>
      </c>
      <c r="K145" s="2">
        <v>42480</v>
      </c>
      <c r="L145" t="s">
        <v>40</v>
      </c>
      <c r="M145" s="3">
        <v>0.46875</v>
      </c>
      <c r="N145" t="s">
        <v>764</v>
      </c>
      <c r="O145" t="s">
        <v>765</v>
      </c>
      <c r="P145" t="s">
        <v>155</v>
      </c>
      <c r="Q145" t="b">
        <v>0</v>
      </c>
      <c r="R145" s="1">
        <v>42480</v>
      </c>
      <c r="S145" s="2">
        <v>42480</v>
      </c>
      <c r="T145" t="s">
        <v>40</v>
      </c>
      <c r="U145" s="3">
        <v>0.46875</v>
      </c>
      <c r="V145" t="s">
        <v>764</v>
      </c>
      <c r="W145" t="s">
        <v>765</v>
      </c>
      <c r="X145" t="s">
        <v>155</v>
      </c>
      <c r="Y145" t="s">
        <v>156</v>
      </c>
      <c r="Z145" t="s">
        <v>157</v>
      </c>
      <c r="AA145" t="s">
        <v>156</v>
      </c>
      <c r="AD145" t="s">
        <v>36</v>
      </c>
      <c r="AE145" t="s">
        <v>36</v>
      </c>
      <c r="AF145" t="s">
        <v>37</v>
      </c>
      <c r="AG145" t="s">
        <v>32</v>
      </c>
      <c r="AH145" t="s">
        <v>180</v>
      </c>
      <c r="AI145" t="s">
        <v>181</v>
      </c>
      <c r="AK145" t="s">
        <v>182</v>
      </c>
      <c r="AL145" s="22"/>
    </row>
    <row r="146" spans="1:38" x14ac:dyDescent="0.25">
      <c r="A146" t="s">
        <v>1032</v>
      </c>
      <c r="C146" t="s">
        <v>32</v>
      </c>
      <c r="D146" s="23" t="s">
        <v>766</v>
      </c>
      <c r="G146" t="s">
        <v>767</v>
      </c>
      <c r="H146" t="s">
        <v>33</v>
      </c>
      <c r="I146" t="b">
        <v>0</v>
      </c>
      <c r="J146" s="1">
        <v>42480</v>
      </c>
      <c r="K146" s="2">
        <v>42480</v>
      </c>
      <c r="L146" t="s">
        <v>40</v>
      </c>
      <c r="M146" s="3">
        <v>0.58333333333333337</v>
      </c>
      <c r="N146" t="s">
        <v>768</v>
      </c>
      <c r="O146" t="s">
        <v>769</v>
      </c>
      <c r="P146" t="s">
        <v>155</v>
      </c>
      <c r="Q146" t="b">
        <v>0</v>
      </c>
      <c r="R146" s="1">
        <v>42480</v>
      </c>
      <c r="S146" s="2">
        <v>42480</v>
      </c>
      <c r="T146" t="s">
        <v>40</v>
      </c>
      <c r="U146" s="3">
        <v>0.66666666666666663</v>
      </c>
      <c r="V146" t="s">
        <v>770</v>
      </c>
      <c r="W146" t="s">
        <v>771</v>
      </c>
      <c r="X146" t="s">
        <v>155</v>
      </c>
      <c r="Y146" t="s">
        <v>156</v>
      </c>
      <c r="Z146" t="s">
        <v>157</v>
      </c>
      <c r="AA146" t="s">
        <v>156</v>
      </c>
      <c r="AD146" t="s">
        <v>36</v>
      </c>
      <c r="AE146" t="s">
        <v>36</v>
      </c>
      <c r="AF146" t="s">
        <v>37</v>
      </c>
      <c r="AG146" t="s">
        <v>32</v>
      </c>
      <c r="AH146" t="s">
        <v>598</v>
      </c>
      <c r="AI146" t="s">
        <v>772</v>
      </c>
      <c r="AK146" t="s">
        <v>599</v>
      </c>
      <c r="AL146" s="22"/>
    </row>
    <row r="147" spans="1:38" x14ac:dyDescent="0.25">
      <c r="J147" s="1"/>
      <c r="K147" s="2"/>
      <c r="M147" s="3"/>
      <c r="R147" s="1"/>
      <c r="S147" s="2"/>
      <c r="U147" s="3"/>
      <c r="AL147" s="22"/>
    </row>
    <row r="148" spans="1:38" x14ac:dyDescent="0.25">
      <c r="A148" t="s">
        <v>987</v>
      </c>
      <c r="C148" t="s">
        <v>32</v>
      </c>
      <c r="D148" s="23" t="s">
        <v>773</v>
      </c>
      <c r="G148" t="s">
        <v>774</v>
      </c>
      <c r="H148" t="s">
        <v>33</v>
      </c>
      <c r="I148" t="b">
        <v>0</v>
      </c>
      <c r="J148" s="1">
        <v>42480</v>
      </c>
      <c r="K148" s="2">
        <v>42480</v>
      </c>
      <c r="L148" t="s">
        <v>40</v>
      </c>
      <c r="M148" s="3">
        <v>0.6875</v>
      </c>
      <c r="N148" t="s">
        <v>775</v>
      </c>
      <c r="O148" t="s">
        <v>776</v>
      </c>
      <c r="P148" t="s">
        <v>155</v>
      </c>
      <c r="Q148" t="b">
        <v>0</v>
      </c>
      <c r="R148" s="1">
        <v>42480</v>
      </c>
      <c r="S148" s="2">
        <v>42480</v>
      </c>
      <c r="T148" t="s">
        <v>40</v>
      </c>
      <c r="U148" s="3">
        <v>0.6875</v>
      </c>
      <c r="V148" t="s">
        <v>775</v>
      </c>
      <c r="W148" t="s">
        <v>776</v>
      </c>
      <c r="X148" t="s">
        <v>155</v>
      </c>
      <c r="Y148" t="s">
        <v>156</v>
      </c>
      <c r="Z148" t="s">
        <v>157</v>
      </c>
      <c r="AA148" t="s">
        <v>156</v>
      </c>
      <c r="AD148" t="s">
        <v>36</v>
      </c>
      <c r="AE148" t="s">
        <v>36</v>
      </c>
      <c r="AF148" t="s">
        <v>37</v>
      </c>
      <c r="AG148" t="s">
        <v>32</v>
      </c>
      <c r="AH148" t="s">
        <v>194</v>
      </c>
      <c r="AI148" t="s">
        <v>195</v>
      </c>
      <c r="AK148" t="s">
        <v>196</v>
      </c>
      <c r="AL148" s="22"/>
    </row>
    <row r="149" spans="1:38" x14ac:dyDescent="0.25">
      <c r="A149" t="s">
        <v>989</v>
      </c>
      <c r="C149" t="s">
        <v>32</v>
      </c>
      <c r="D149" s="23" t="s">
        <v>777</v>
      </c>
      <c r="G149" t="s">
        <v>778</v>
      </c>
      <c r="H149" t="s">
        <v>33</v>
      </c>
      <c r="I149" t="b">
        <v>0</v>
      </c>
      <c r="J149" s="1">
        <v>42481</v>
      </c>
      <c r="K149" s="2">
        <v>42481</v>
      </c>
      <c r="L149" t="s">
        <v>41</v>
      </c>
      <c r="M149" s="3">
        <v>0.42708333333333331</v>
      </c>
      <c r="N149" t="s">
        <v>779</v>
      </c>
      <c r="O149" t="s">
        <v>780</v>
      </c>
      <c r="P149" t="s">
        <v>155</v>
      </c>
      <c r="Q149" t="b">
        <v>0</v>
      </c>
      <c r="R149" s="1">
        <v>42481</v>
      </c>
      <c r="S149" s="2">
        <v>42481</v>
      </c>
      <c r="T149" t="s">
        <v>41</v>
      </c>
      <c r="U149" s="3">
        <v>0.42708333333333331</v>
      </c>
      <c r="V149" t="s">
        <v>779</v>
      </c>
      <c r="W149" t="s">
        <v>780</v>
      </c>
      <c r="X149" t="s">
        <v>155</v>
      </c>
      <c r="Y149" t="s">
        <v>156</v>
      </c>
      <c r="Z149" t="s">
        <v>157</v>
      </c>
      <c r="AA149" t="s">
        <v>156</v>
      </c>
      <c r="AD149" t="s">
        <v>36</v>
      </c>
      <c r="AE149" t="s">
        <v>36</v>
      </c>
      <c r="AF149" t="s">
        <v>37</v>
      </c>
      <c r="AG149" t="s">
        <v>32</v>
      </c>
      <c r="AH149" t="s">
        <v>204</v>
      </c>
      <c r="AI149" t="s">
        <v>205</v>
      </c>
      <c r="AK149" t="s">
        <v>781</v>
      </c>
      <c r="AL149" s="22"/>
    </row>
    <row r="150" spans="1:38" x14ac:dyDescent="0.25">
      <c r="A150" t="s">
        <v>990</v>
      </c>
      <c r="C150" t="s">
        <v>32</v>
      </c>
      <c r="D150" s="23" t="s">
        <v>782</v>
      </c>
      <c r="G150" t="s">
        <v>783</v>
      </c>
      <c r="H150" t="s">
        <v>33</v>
      </c>
      <c r="I150" t="b">
        <v>0</v>
      </c>
      <c r="J150" s="1">
        <v>42481</v>
      </c>
      <c r="K150" s="2">
        <v>42481</v>
      </c>
      <c r="L150" t="s">
        <v>41</v>
      </c>
      <c r="M150" s="3">
        <v>0.5625</v>
      </c>
      <c r="N150" t="s">
        <v>784</v>
      </c>
      <c r="O150" t="s">
        <v>785</v>
      </c>
      <c r="P150" t="s">
        <v>155</v>
      </c>
      <c r="Q150" t="b">
        <v>0</v>
      </c>
      <c r="R150" s="1">
        <v>42481</v>
      </c>
      <c r="S150" s="2">
        <v>42481</v>
      </c>
      <c r="T150" t="s">
        <v>41</v>
      </c>
      <c r="U150" s="3">
        <v>0.64583333333333337</v>
      </c>
      <c r="V150" t="s">
        <v>786</v>
      </c>
      <c r="W150" t="s">
        <v>787</v>
      </c>
      <c r="X150" t="s">
        <v>155</v>
      </c>
      <c r="Y150" t="s">
        <v>156</v>
      </c>
      <c r="Z150" t="s">
        <v>157</v>
      </c>
      <c r="AA150" t="s">
        <v>156</v>
      </c>
      <c r="AD150" t="s">
        <v>36</v>
      </c>
      <c r="AE150" t="s">
        <v>36</v>
      </c>
      <c r="AF150" t="s">
        <v>37</v>
      </c>
      <c r="AG150" t="s">
        <v>32</v>
      </c>
      <c r="AH150" t="s">
        <v>213</v>
      </c>
      <c r="AI150" t="s">
        <v>214</v>
      </c>
      <c r="AK150" t="s">
        <v>215</v>
      </c>
      <c r="AL150" s="22"/>
    </row>
    <row r="151" spans="1:38" x14ac:dyDescent="0.25">
      <c r="J151" s="1"/>
      <c r="K151" s="2"/>
      <c r="M151" s="3"/>
      <c r="R151" s="1"/>
      <c r="S151" s="2"/>
      <c r="U151" s="3"/>
      <c r="AL151" s="22"/>
    </row>
    <row r="152" spans="1:38" x14ac:dyDescent="0.25">
      <c r="J152" s="1"/>
      <c r="K152" s="2"/>
      <c r="M152" s="3"/>
      <c r="R152" s="1"/>
      <c r="S152" s="2"/>
      <c r="U152" s="3"/>
      <c r="AL152" s="22"/>
    </row>
    <row r="153" spans="1:38" x14ac:dyDescent="0.25">
      <c r="J153" s="1"/>
      <c r="K153" s="2"/>
      <c r="M153" s="3"/>
      <c r="R153" s="1"/>
      <c r="S153" s="2"/>
      <c r="U153" s="3"/>
      <c r="AL153" s="22"/>
    </row>
    <row r="154" spans="1:38" x14ac:dyDescent="0.25">
      <c r="A154" t="s">
        <v>993</v>
      </c>
      <c r="C154" t="s">
        <v>32</v>
      </c>
      <c r="D154" s="23" t="s">
        <v>788</v>
      </c>
      <c r="G154" t="s">
        <v>789</v>
      </c>
      <c r="H154" t="s">
        <v>33</v>
      </c>
      <c r="I154" t="b">
        <v>0</v>
      </c>
      <c r="J154" s="1">
        <v>42483</v>
      </c>
      <c r="K154" s="2">
        <v>42483</v>
      </c>
      <c r="L154" t="s">
        <v>34</v>
      </c>
      <c r="M154" s="3">
        <v>0.42708333333333331</v>
      </c>
      <c r="N154" t="s">
        <v>790</v>
      </c>
      <c r="O154" t="s">
        <v>791</v>
      </c>
      <c r="P154" t="s">
        <v>155</v>
      </c>
      <c r="Q154" t="b">
        <v>0</v>
      </c>
      <c r="R154" s="1">
        <v>42483</v>
      </c>
      <c r="S154" s="2">
        <v>42483</v>
      </c>
      <c r="T154" t="s">
        <v>34</v>
      </c>
      <c r="U154" s="3">
        <v>0.42708333333333331</v>
      </c>
      <c r="V154" t="s">
        <v>790</v>
      </c>
      <c r="W154" t="s">
        <v>791</v>
      </c>
      <c r="X154" t="s">
        <v>155</v>
      </c>
      <c r="Y154" t="s">
        <v>156</v>
      </c>
      <c r="Z154" t="s">
        <v>157</v>
      </c>
      <c r="AA154" t="s">
        <v>156</v>
      </c>
      <c r="AD154" t="s">
        <v>36</v>
      </c>
      <c r="AE154" t="s">
        <v>36</v>
      </c>
      <c r="AF154" t="s">
        <v>37</v>
      </c>
      <c r="AG154" t="s">
        <v>32</v>
      </c>
      <c r="AH154" t="s">
        <v>180</v>
      </c>
      <c r="AI154" t="s">
        <v>227</v>
      </c>
      <c r="AK154" t="s">
        <v>182</v>
      </c>
      <c r="AL154" s="22"/>
    </row>
    <row r="155" spans="1:38" x14ac:dyDescent="0.25">
      <c r="A155" t="s">
        <v>1033</v>
      </c>
      <c r="C155" t="s">
        <v>32</v>
      </c>
      <c r="D155" s="23" t="s">
        <v>792</v>
      </c>
      <c r="G155" t="s">
        <v>793</v>
      </c>
      <c r="H155" t="s">
        <v>33</v>
      </c>
      <c r="I155" t="b">
        <v>0</v>
      </c>
      <c r="J155" s="1">
        <v>42483</v>
      </c>
      <c r="K155" s="2">
        <v>42483</v>
      </c>
      <c r="L155" t="s">
        <v>34</v>
      </c>
      <c r="M155" s="3">
        <v>0.54166666666666663</v>
      </c>
      <c r="N155" t="s">
        <v>794</v>
      </c>
      <c r="O155" t="s">
        <v>795</v>
      </c>
      <c r="P155" t="s">
        <v>155</v>
      </c>
      <c r="Q155" t="b">
        <v>0</v>
      </c>
      <c r="R155" s="1">
        <v>42483</v>
      </c>
      <c r="S155" s="2">
        <v>42483</v>
      </c>
      <c r="T155" t="s">
        <v>34</v>
      </c>
      <c r="U155" s="3">
        <v>0.54166666666666663</v>
      </c>
      <c r="V155" t="s">
        <v>794</v>
      </c>
      <c r="W155" t="s">
        <v>795</v>
      </c>
      <c r="X155" t="s">
        <v>155</v>
      </c>
      <c r="Y155" t="s">
        <v>156</v>
      </c>
      <c r="Z155" t="s">
        <v>157</v>
      </c>
      <c r="AA155" t="s">
        <v>156</v>
      </c>
      <c r="AD155" t="s">
        <v>36</v>
      </c>
      <c r="AE155" t="s">
        <v>36</v>
      </c>
      <c r="AF155" t="s">
        <v>37</v>
      </c>
      <c r="AG155" t="s">
        <v>32</v>
      </c>
      <c r="AH155" t="s">
        <v>724</v>
      </c>
      <c r="AI155" t="s">
        <v>796</v>
      </c>
      <c r="AK155" t="s">
        <v>726</v>
      </c>
      <c r="AL155" s="22"/>
    </row>
    <row r="156" spans="1:38" x14ac:dyDescent="0.25">
      <c r="A156" t="s">
        <v>995</v>
      </c>
      <c r="C156" t="s">
        <v>32</v>
      </c>
      <c r="D156" s="23" t="s">
        <v>797</v>
      </c>
      <c r="G156" t="s">
        <v>798</v>
      </c>
      <c r="H156" t="s">
        <v>33</v>
      </c>
      <c r="I156" t="b">
        <v>0</v>
      </c>
      <c r="J156" s="1">
        <v>42485</v>
      </c>
      <c r="K156" s="2">
        <v>42485</v>
      </c>
      <c r="L156" t="s">
        <v>38</v>
      </c>
      <c r="M156" s="3">
        <v>0.42708333333333331</v>
      </c>
      <c r="N156" t="s">
        <v>799</v>
      </c>
      <c r="O156" t="s">
        <v>800</v>
      </c>
      <c r="P156" t="s">
        <v>155</v>
      </c>
      <c r="Q156" t="b">
        <v>0</v>
      </c>
      <c r="R156" s="1">
        <v>42485</v>
      </c>
      <c r="S156" s="2">
        <v>42485</v>
      </c>
      <c r="T156" t="s">
        <v>38</v>
      </c>
      <c r="U156" s="3">
        <v>0.42708333333333331</v>
      </c>
      <c r="V156" t="s">
        <v>799</v>
      </c>
      <c r="W156" t="s">
        <v>800</v>
      </c>
      <c r="X156" t="s">
        <v>155</v>
      </c>
      <c r="Y156" t="s">
        <v>156</v>
      </c>
      <c r="Z156" t="s">
        <v>157</v>
      </c>
      <c r="AA156" t="s">
        <v>156</v>
      </c>
      <c r="AD156" t="s">
        <v>36</v>
      </c>
      <c r="AE156" t="s">
        <v>36</v>
      </c>
      <c r="AF156" t="s">
        <v>37</v>
      </c>
      <c r="AG156" t="s">
        <v>32</v>
      </c>
      <c r="AH156" t="s">
        <v>180</v>
      </c>
      <c r="AI156" t="s">
        <v>241</v>
      </c>
      <c r="AK156" t="s">
        <v>182</v>
      </c>
      <c r="AL156" s="22"/>
    </row>
    <row r="157" spans="1:38" x14ac:dyDescent="0.25">
      <c r="J157" s="1"/>
      <c r="K157" s="2"/>
      <c r="M157" s="3"/>
      <c r="R157" s="1"/>
      <c r="S157" s="2"/>
      <c r="U157" s="3"/>
      <c r="AL157" s="22"/>
    </row>
    <row r="158" spans="1:38" x14ac:dyDescent="0.25">
      <c r="A158" t="s">
        <v>997</v>
      </c>
      <c r="C158" t="s">
        <v>32</v>
      </c>
      <c r="D158" s="23" t="s">
        <v>801</v>
      </c>
      <c r="G158" t="s">
        <v>802</v>
      </c>
      <c r="H158" t="s">
        <v>33</v>
      </c>
      <c r="I158" t="b">
        <v>0</v>
      </c>
      <c r="J158" s="1">
        <v>42485</v>
      </c>
      <c r="K158" s="2">
        <v>42485</v>
      </c>
      <c r="L158" t="s">
        <v>38</v>
      </c>
      <c r="M158" s="3">
        <v>0.77083333333333337</v>
      </c>
      <c r="N158" t="s">
        <v>803</v>
      </c>
      <c r="O158" t="s">
        <v>804</v>
      </c>
      <c r="P158" t="s">
        <v>155</v>
      </c>
      <c r="Q158" t="b">
        <v>0</v>
      </c>
      <c r="R158" s="1">
        <v>42485</v>
      </c>
      <c r="S158" s="2">
        <v>42485</v>
      </c>
      <c r="T158" t="s">
        <v>38</v>
      </c>
      <c r="U158" s="3">
        <v>0.77083333333333337</v>
      </c>
      <c r="V158" t="s">
        <v>803</v>
      </c>
      <c r="W158" t="s">
        <v>804</v>
      </c>
      <c r="X158" t="s">
        <v>155</v>
      </c>
      <c r="Y158" t="s">
        <v>156</v>
      </c>
      <c r="Z158" t="s">
        <v>157</v>
      </c>
      <c r="AA158" t="s">
        <v>156</v>
      </c>
      <c r="AD158" t="s">
        <v>36</v>
      </c>
      <c r="AE158" t="s">
        <v>36</v>
      </c>
      <c r="AF158" t="s">
        <v>37</v>
      </c>
      <c r="AG158" t="s">
        <v>32</v>
      </c>
      <c r="AH158" t="s">
        <v>180</v>
      </c>
      <c r="AI158" t="s">
        <v>252</v>
      </c>
      <c r="AK158" t="s">
        <v>182</v>
      </c>
      <c r="AL158" s="22"/>
    </row>
    <row r="159" spans="1:38" x14ac:dyDescent="0.25">
      <c r="A159" t="s">
        <v>981</v>
      </c>
      <c r="C159" t="s">
        <v>32</v>
      </c>
      <c r="D159" s="23" t="s">
        <v>805</v>
      </c>
      <c r="G159" t="s">
        <v>806</v>
      </c>
      <c r="H159" t="s">
        <v>33</v>
      </c>
      <c r="I159" t="b">
        <v>0</v>
      </c>
      <c r="J159" s="1">
        <v>42486</v>
      </c>
      <c r="K159" s="2">
        <v>42486</v>
      </c>
      <c r="L159" t="s">
        <v>39</v>
      </c>
      <c r="M159" s="3">
        <v>0.66666666666666663</v>
      </c>
      <c r="N159" t="s">
        <v>807</v>
      </c>
      <c r="O159" t="s">
        <v>808</v>
      </c>
      <c r="P159" t="s">
        <v>155</v>
      </c>
      <c r="Q159" t="b">
        <v>0</v>
      </c>
      <c r="R159" s="1">
        <v>42486</v>
      </c>
      <c r="S159" s="2">
        <v>42486</v>
      </c>
      <c r="T159" t="s">
        <v>39</v>
      </c>
      <c r="U159" s="3">
        <v>0.66666666666666663</v>
      </c>
      <c r="V159" t="s">
        <v>807</v>
      </c>
      <c r="W159" t="s">
        <v>808</v>
      </c>
      <c r="X159" t="s">
        <v>155</v>
      </c>
      <c r="Y159" t="s">
        <v>156</v>
      </c>
      <c r="Z159" t="s">
        <v>157</v>
      </c>
      <c r="AA159" t="s">
        <v>156</v>
      </c>
      <c r="AD159" t="s">
        <v>36</v>
      </c>
      <c r="AE159" t="s">
        <v>36</v>
      </c>
      <c r="AF159" t="s">
        <v>37</v>
      </c>
      <c r="AG159" t="s">
        <v>32</v>
      </c>
      <c r="AH159" t="s">
        <v>166</v>
      </c>
      <c r="AI159" t="s">
        <v>167</v>
      </c>
      <c r="AK159" t="s">
        <v>168</v>
      </c>
      <c r="AL159" s="22"/>
    </row>
    <row r="160" spans="1:38" x14ac:dyDescent="0.25">
      <c r="J160" s="1"/>
      <c r="K160" s="2"/>
      <c r="M160" s="3"/>
      <c r="R160" s="1"/>
      <c r="S160" s="2"/>
      <c r="U160" s="3"/>
      <c r="AL160" s="22"/>
    </row>
    <row r="161" spans="1:38" x14ac:dyDescent="0.25">
      <c r="A161" t="s">
        <v>1034</v>
      </c>
      <c r="C161" t="s">
        <v>32</v>
      </c>
      <c r="D161" s="23" t="s">
        <v>809</v>
      </c>
      <c r="G161" t="s">
        <v>810</v>
      </c>
      <c r="H161" t="s">
        <v>33</v>
      </c>
      <c r="I161" t="b">
        <v>0</v>
      </c>
      <c r="J161" s="1">
        <v>42487</v>
      </c>
      <c r="K161" s="2">
        <v>42487</v>
      </c>
      <c r="L161" t="s">
        <v>40</v>
      </c>
      <c r="M161" s="3">
        <v>0.41666666666666669</v>
      </c>
      <c r="N161" t="s">
        <v>811</v>
      </c>
      <c r="O161" t="s">
        <v>812</v>
      </c>
      <c r="P161" t="s">
        <v>155</v>
      </c>
      <c r="Q161" t="b">
        <v>0</v>
      </c>
      <c r="R161" s="1">
        <v>42487</v>
      </c>
      <c r="S161" s="2">
        <v>42487</v>
      </c>
      <c r="T161" t="s">
        <v>40</v>
      </c>
      <c r="U161" s="3">
        <v>0.5</v>
      </c>
      <c r="V161" t="s">
        <v>813</v>
      </c>
      <c r="W161" t="s">
        <v>814</v>
      </c>
      <c r="X161" t="s">
        <v>155</v>
      </c>
      <c r="Y161" t="s">
        <v>156</v>
      </c>
      <c r="Z161" t="s">
        <v>157</v>
      </c>
      <c r="AA161" t="s">
        <v>156</v>
      </c>
      <c r="AD161" t="s">
        <v>36</v>
      </c>
      <c r="AE161" t="s">
        <v>36</v>
      </c>
      <c r="AF161" t="s">
        <v>37</v>
      </c>
      <c r="AG161" t="s">
        <v>32</v>
      </c>
      <c r="AH161" t="s">
        <v>598</v>
      </c>
      <c r="AI161" t="s">
        <v>815</v>
      </c>
      <c r="AK161" t="s">
        <v>599</v>
      </c>
      <c r="AL161" s="22"/>
    </row>
    <row r="162" spans="1:38" x14ac:dyDescent="0.25">
      <c r="A162" t="s">
        <v>985</v>
      </c>
      <c r="C162" t="s">
        <v>32</v>
      </c>
      <c r="D162" s="23" t="s">
        <v>816</v>
      </c>
      <c r="G162" t="s">
        <v>817</v>
      </c>
      <c r="H162" t="s">
        <v>33</v>
      </c>
      <c r="I162" t="b">
        <v>0</v>
      </c>
      <c r="J162" s="1">
        <v>42487</v>
      </c>
      <c r="K162" s="2">
        <v>42487</v>
      </c>
      <c r="L162" t="s">
        <v>40</v>
      </c>
      <c r="M162" s="3">
        <v>0.42708333333333331</v>
      </c>
      <c r="N162" t="s">
        <v>818</v>
      </c>
      <c r="O162" t="s">
        <v>819</v>
      </c>
      <c r="P162" t="s">
        <v>155</v>
      </c>
      <c r="Q162" t="b">
        <v>0</v>
      </c>
      <c r="R162" s="1">
        <v>42487</v>
      </c>
      <c r="S162" s="2">
        <v>42487</v>
      </c>
      <c r="T162" t="s">
        <v>40</v>
      </c>
      <c r="U162" s="3">
        <v>0.42708333333333331</v>
      </c>
      <c r="V162" t="s">
        <v>818</v>
      </c>
      <c r="W162" t="s">
        <v>819</v>
      </c>
      <c r="X162" t="s">
        <v>155</v>
      </c>
      <c r="Y162" t="s">
        <v>156</v>
      </c>
      <c r="Z162" t="s">
        <v>157</v>
      </c>
      <c r="AA162" t="s">
        <v>156</v>
      </c>
      <c r="AD162" t="s">
        <v>36</v>
      </c>
      <c r="AE162" t="s">
        <v>36</v>
      </c>
      <c r="AF162" t="s">
        <v>37</v>
      </c>
      <c r="AG162" t="s">
        <v>32</v>
      </c>
      <c r="AH162" t="s">
        <v>180</v>
      </c>
      <c r="AI162" t="s">
        <v>181</v>
      </c>
      <c r="AK162" t="s">
        <v>182</v>
      </c>
      <c r="AL162" s="22"/>
    </row>
    <row r="163" spans="1:38" x14ac:dyDescent="0.25">
      <c r="A163" t="s">
        <v>1035</v>
      </c>
      <c r="C163" t="s">
        <v>32</v>
      </c>
      <c r="D163" s="23" t="s">
        <v>820</v>
      </c>
      <c r="G163" t="s">
        <v>821</v>
      </c>
      <c r="H163" t="s">
        <v>33</v>
      </c>
      <c r="I163" t="b">
        <v>0</v>
      </c>
      <c r="J163" s="1">
        <v>42487</v>
      </c>
      <c r="K163" s="2">
        <v>42487</v>
      </c>
      <c r="L163" t="s">
        <v>40</v>
      </c>
      <c r="M163" s="3">
        <v>0.46875</v>
      </c>
      <c r="N163" t="s">
        <v>822</v>
      </c>
      <c r="O163" t="s">
        <v>823</v>
      </c>
      <c r="P163" t="s">
        <v>155</v>
      </c>
      <c r="Q163" t="b">
        <v>0</v>
      </c>
      <c r="R163" s="1">
        <v>42487</v>
      </c>
      <c r="S163" s="2">
        <v>42487</v>
      </c>
      <c r="T163" t="s">
        <v>40</v>
      </c>
      <c r="U163" s="3">
        <v>0.46875</v>
      </c>
      <c r="V163" t="s">
        <v>822</v>
      </c>
      <c r="W163" t="s">
        <v>823</v>
      </c>
      <c r="X163" t="s">
        <v>155</v>
      </c>
      <c r="Y163" t="s">
        <v>156</v>
      </c>
      <c r="Z163" t="s">
        <v>157</v>
      </c>
      <c r="AA163" t="s">
        <v>156</v>
      </c>
      <c r="AD163" t="s">
        <v>36</v>
      </c>
      <c r="AE163" t="s">
        <v>36</v>
      </c>
      <c r="AF163" t="s">
        <v>37</v>
      </c>
      <c r="AG163" t="s">
        <v>32</v>
      </c>
      <c r="AH163" t="s">
        <v>824</v>
      </c>
      <c r="AI163" t="s">
        <v>825</v>
      </c>
      <c r="AK163" t="s">
        <v>826</v>
      </c>
      <c r="AL163" s="22"/>
    </row>
    <row r="164" spans="1:38" x14ac:dyDescent="0.25">
      <c r="A164" t="s">
        <v>1036</v>
      </c>
      <c r="C164" t="s">
        <v>32</v>
      </c>
      <c r="D164" s="23" t="s">
        <v>827</v>
      </c>
      <c r="G164" t="s">
        <v>828</v>
      </c>
      <c r="H164" t="s">
        <v>33</v>
      </c>
      <c r="I164" t="b">
        <v>0</v>
      </c>
      <c r="J164" s="1">
        <v>42487</v>
      </c>
      <c r="K164" s="2">
        <v>42487</v>
      </c>
      <c r="L164" t="s">
        <v>40</v>
      </c>
      <c r="M164" s="3">
        <v>0.58333333333333337</v>
      </c>
      <c r="N164" t="s">
        <v>829</v>
      </c>
      <c r="O164" t="s">
        <v>830</v>
      </c>
      <c r="P164" t="s">
        <v>155</v>
      </c>
      <c r="Q164" t="b">
        <v>0</v>
      </c>
      <c r="R164" s="1">
        <v>42487</v>
      </c>
      <c r="S164" s="2">
        <v>42487</v>
      </c>
      <c r="T164" t="s">
        <v>40</v>
      </c>
      <c r="U164" s="3">
        <v>0.58333333333333337</v>
      </c>
      <c r="V164" t="s">
        <v>829</v>
      </c>
      <c r="W164" t="s">
        <v>830</v>
      </c>
      <c r="X164" t="s">
        <v>155</v>
      </c>
      <c r="Y164" t="s">
        <v>156</v>
      </c>
      <c r="Z164" t="s">
        <v>157</v>
      </c>
      <c r="AA164" t="s">
        <v>156</v>
      </c>
      <c r="AD164" t="s">
        <v>36</v>
      </c>
      <c r="AE164" t="s">
        <v>36</v>
      </c>
      <c r="AF164" t="s">
        <v>37</v>
      </c>
      <c r="AG164" t="s">
        <v>32</v>
      </c>
      <c r="AH164" t="s">
        <v>204</v>
      </c>
      <c r="AI164" t="s">
        <v>271</v>
      </c>
      <c r="AK164" t="s">
        <v>206</v>
      </c>
      <c r="AL164" s="22"/>
    </row>
    <row r="165" spans="1:38" x14ac:dyDescent="0.25">
      <c r="J165" s="1"/>
      <c r="K165" s="2"/>
      <c r="M165" s="3"/>
      <c r="R165" s="1"/>
      <c r="S165" s="2"/>
      <c r="U165" s="3"/>
      <c r="AL165" s="22"/>
    </row>
    <row r="166" spans="1:38" x14ac:dyDescent="0.25">
      <c r="A166" t="s">
        <v>987</v>
      </c>
      <c r="C166" t="s">
        <v>32</v>
      </c>
      <c r="D166" s="23" t="s">
        <v>831</v>
      </c>
      <c r="G166" t="s">
        <v>832</v>
      </c>
      <c r="H166" t="s">
        <v>33</v>
      </c>
      <c r="I166" t="b">
        <v>0</v>
      </c>
      <c r="J166" s="1">
        <v>42487</v>
      </c>
      <c r="K166" s="2">
        <v>42487</v>
      </c>
      <c r="L166" t="s">
        <v>40</v>
      </c>
      <c r="M166" s="3">
        <v>0.6875</v>
      </c>
      <c r="N166" t="s">
        <v>833</v>
      </c>
      <c r="O166" t="s">
        <v>834</v>
      </c>
      <c r="P166" t="s">
        <v>155</v>
      </c>
      <c r="Q166" t="b">
        <v>0</v>
      </c>
      <c r="R166" s="1">
        <v>42487</v>
      </c>
      <c r="S166" s="2">
        <v>42487</v>
      </c>
      <c r="T166" t="s">
        <v>40</v>
      </c>
      <c r="U166" s="3">
        <v>0.6875</v>
      </c>
      <c r="V166" t="s">
        <v>833</v>
      </c>
      <c r="W166" t="s">
        <v>834</v>
      </c>
      <c r="X166" t="s">
        <v>155</v>
      </c>
      <c r="Y166" t="s">
        <v>156</v>
      </c>
      <c r="Z166" t="s">
        <v>157</v>
      </c>
      <c r="AA166" t="s">
        <v>156</v>
      </c>
      <c r="AD166" t="s">
        <v>36</v>
      </c>
      <c r="AE166" t="s">
        <v>36</v>
      </c>
      <c r="AF166" t="s">
        <v>37</v>
      </c>
      <c r="AG166" t="s">
        <v>32</v>
      </c>
      <c r="AH166" t="s">
        <v>194</v>
      </c>
      <c r="AI166" t="s">
        <v>195</v>
      </c>
      <c r="AK166" t="s">
        <v>196</v>
      </c>
      <c r="AL166" s="22"/>
    </row>
    <row r="167" spans="1:38" x14ac:dyDescent="0.25">
      <c r="A167" t="s">
        <v>989</v>
      </c>
      <c r="C167" t="s">
        <v>32</v>
      </c>
      <c r="D167" s="23" t="s">
        <v>835</v>
      </c>
      <c r="G167" t="s">
        <v>836</v>
      </c>
      <c r="H167" t="s">
        <v>33</v>
      </c>
      <c r="I167" t="b">
        <v>0</v>
      </c>
      <c r="J167" s="1">
        <v>42488</v>
      </c>
      <c r="K167" s="2">
        <v>42488</v>
      </c>
      <c r="L167" t="s">
        <v>41</v>
      </c>
      <c r="M167" s="3">
        <v>0.42708333333333331</v>
      </c>
      <c r="N167" t="s">
        <v>837</v>
      </c>
      <c r="O167" t="s">
        <v>838</v>
      </c>
      <c r="P167" t="s">
        <v>155</v>
      </c>
      <c r="Q167" t="b">
        <v>0</v>
      </c>
      <c r="R167" s="1">
        <v>42488</v>
      </c>
      <c r="S167" s="2">
        <v>42488</v>
      </c>
      <c r="T167" t="s">
        <v>41</v>
      </c>
      <c r="U167" s="3">
        <v>0.42708333333333331</v>
      </c>
      <c r="V167" t="s">
        <v>837</v>
      </c>
      <c r="W167" t="s">
        <v>838</v>
      </c>
      <c r="X167" t="s">
        <v>155</v>
      </c>
      <c r="Y167" t="s">
        <v>156</v>
      </c>
      <c r="Z167" t="s">
        <v>157</v>
      </c>
      <c r="AA167" t="s">
        <v>156</v>
      </c>
      <c r="AD167" t="s">
        <v>36</v>
      </c>
      <c r="AE167" t="s">
        <v>36</v>
      </c>
      <c r="AF167" t="s">
        <v>37</v>
      </c>
      <c r="AG167" t="s">
        <v>32</v>
      </c>
      <c r="AH167" t="s">
        <v>204</v>
      </c>
      <c r="AI167" t="s">
        <v>205</v>
      </c>
      <c r="AK167" t="s">
        <v>206</v>
      </c>
      <c r="AL167" s="22"/>
    </row>
    <row r="168" spans="1:38" x14ac:dyDescent="0.25">
      <c r="A168" t="s">
        <v>990</v>
      </c>
      <c r="C168" t="s">
        <v>32</v>
      </c>
      <c r="D168" s="23" t="s">
        <v>839</v>
      </c>
      <c r="G168" t="s">
        <v>840</v>
      </c>
      <c r="H168" t="s">
        <v>33</v>
      </c>
      <c r="I168" t="b">
        <v>0</v>
      </c>
      <c r="J168" s="1">
        <v>42488</v>
      </c>
      <c r="K168" s="2">
        <v>42488</v>
      </c>
      <c r="L168" t="s">
        <v>41</v>
      </c>
      <c r="M168" s="3">
        <v>0.5625</v>
      </c>
      <c r="N168" t="s">
        <v>841</v>
      </c>
      <c r="O168" t="s">
        <v>842</v>
      </c>
      <c r="P168" t="s">
        <v>155</v>
      </c>
      <c r="Q168" t="b">
        <v>0</v>
      </c>
      <c r="R168" s="1">
        <v>42488</v>
      </c>
      <c r="S168" s="2">
        <v>42488</v>
      </c>
      <c r="T168" t="s">
        <v>41</v>
      </c>
      <c r="U168" s="3">
        <v>0.64583333333333337</v>
      </c>
      <c r="V168" t="s">
        <v>843</v>
      </c>
      <c r="W168" t="s">
        <v>844</v>
      </c>
      <c r="X168" t="s">
        <v>155</v>
      </c>
      <c r="Y168" t="s">
        <v>156</v>
      </c>
      <c r="Z168" t="s">
        <v>157</v>
      </c>
      <c r="AA168" t="s">
        <v>156</v>
      </c>
      <c r="AD168" t="s">
        <v>36</v>
      </c>
      <c r="AE168" t="s">
        <v>36</v>
      </c>
      <c r="AF168" t="s">
        <v>37</v>
      </c>
      <c r="AG168" t="s">
        <v>32</v>
      </c>
      <c r="AH168" t="s">
        <v>213</v>
      </c>
      <c r="AI168" t="s">
        <v>214</v>
      </c>
      <c r="AK168" t="s">
        <v>215</v>
      </c>
      <c r="AL168" s="22"/>
    </row>
    <row r="169" spans="1:38" x14ac:dyDescent="0.25">
      <c r="J169" s="1"/>
      <c r="K169" s="2"/>
      <c r="M169" s="3"/>
      <c r="R169" s="1"/>
      <c r="S169" s="2"/>
      <c r="U169" s="3"/>
      <c r="AL169" s="22"/>
    </row>
    <row r="170" spans="1:38" x14ac:dyDescent="0.25">
      <c r="J170" s="1"/>
      <c r="K170" s="2"/>
      <c r="M170" s="3"/>
      <c r="R170" s="1"/>
      <c r="S170" s="2"/>
      <c r="U170" s="3"/>
      <c r="AL170" s="22"/>
    </row>
    <row r="171" spans="1:38" x14ac:dyDescent="0.25">
      <c r="J171" s="1"/>
      <c r="K171" s="2"/>
      <c r="M171" s="3"/>
      <c r="R171" s="1"/>
      <c r="S171" s="2"/>
      <c r="U171" s="3"/>
      <c r="AL171" s="22"/>
    </row>
    <row r="172" spans="1:38" x14ac:dyDescent="0.25">
      <c r="A172" t="s">
        <v>993</v>
      </c>
      <c r="C172" t="s">
        <v>32</v>
      </c>
      <c r="D172" s="23" t="s">
        <v>845</v>
      </c>
      <c r="G172" t="s">
        <v>846</v>
      </c>
      <c r="H172" t="s">
        <v>33</v>
      </c>
      <c r="I172" t="b">
        <v>0</v>
      </c>
      <c r="J172" s="1">
        <v>42490</v>
      </c>
      <c r="K172" s="2">
        <v>42490</v>
      </c>
      <c r="L172" t="s">
        <v>34</v>
      </c>
      <c r="M172" s="3">
        <v>0.42708333333333331</v>
      </c>
      <c r="N172" t="s">
        <v>847</v>
      </c>
      <c r="O172" t="s">
        <v>848</v>
      </c>
      <c r="P172" t="s">
        <v>155</v>
      </c>
      <c r="Q172" t="b">
        <v>0</v>
      </c>
      <c r="R172" s="1">
        <v>42490</v>
      </c>
      <c r="S172" s="2">
        <v>42490</v>
      </c>
      <c r="T172" t="s">
        <v>34</v>
      </c>
      <c r="U172" s="3">
        <v>0.42708333333333331</v>
      </c>
      <c r="V172" t="s">
        <v>847</v>
      </c>
      <c r="W172" t="s">
        <v>848</v>
      </c>
      <c r="X172" t="s">
        <v>155</v>
      </c>
      <c r="Y172" t="s">
        <v>156</v>
      </c>
      <c r="Z172" t="s">
        <v>157</v>
      </c>
      <c r="AA172" t="s">
        <v>156</v>
      </c>
      <c r="AD172" t="s">
        <v>36</v>
      </c>
      <c r="AE172" t="s">
        <v>36</v>
      </c>
      <c r="AF172" t="s">
        <v>37</v>
      </c>
      <c r="AG172" t="s">
        <v>32</v>
      </c>
      <c r="AH172" t="s">
        <v>180</v>
      </c>
      <c r="AI172" t="s">
        <v>227</v>
      </c>
      <c r="AK172" t="s">
        <v>182</v>
      </c>
      <c r="AL172" s="22"/>
    </row>
    <row r="173" spans="1:38" x14ac:dyDescent="0.25">
      <c r="A173" t="s">
        <v>995</v>
      </c>
      <c r="C173" t="s">
        <v>32</v>
      </c>
      <c r="D173" s="23" t="s">
        <v>849</v>
      </c>
      <c r="G173" t="s">
        <v>850</v>
      </c>
      <c r="H173" t="s">
        <v>33</v>
      </c>
      <c r="I173" t="b">
        <v>0</v>
      </c>
      <c r="J173" s="1">
        <v>42492</v>
      </c>
      <c r="K173" s="2">
        <v>42492</v>
      </c>
      <c r="L173" t="s">
        <v>38</v>
      </c>
      <c r="M173" s="3">
        <v>0.42708333333333331</v>
      </c>
      <c r="N173" t="s">
        <v>851</v>
      </c>
      <c r="O173" t="s">
        <v>852</v>
      </c>
      <c r="P173" t="s">
        <v>155</v>
      </c>
      <c r="Q173" t="b">
        <v>0</v>
      </c>
      <c r="R173" s="1">
        <v>42492</v>
      </c>
      <c r="S173" s="2">
        <v>42492</v>
      </c>
      <c r="T173" t="s">
        <v>38</v>
      </c>
      <c r="U173" s="3">
        <v>0.42708333333333331</v>
      </c>
      <c r="V173" t="s">
        <v>851</v>
      </c>
      <c r="W173" t="s">
        <v>852</v>
      </c>
      <c r="X173" t="s">
        <v>155</v>
      </c>
      <c r="Y173" t="s">
        <v>156</v>
      </c>
      <c r="Z173" t="s">
        <v>157</v>
      </c>
      <c r="AA173" t="s">
        <v>156</v>
      </c>
      <c r="AD173" t="s">
        <v>36</v>
      </c>
      <c r="AE173" t="s">
        <v>36</v>
      </c>
      <c r="AF173" t="s">
        <v>37</v>
      </c>
      <c r="AG173" t="s">
        <v>32</v>
      </c>
      <c r="AH173" t="s">
        <v>180</v>
      </c>
      <c r="AI173" t="s">
        <v>241</v>
      </c>
      <c r="AK173" t="s">
        <v>182</v>
      </c>
      <c r="AL173" s="22"/>
    </row>
    <row r="174" spans="1:38" x14ac:dyDescent="0.25">
      <c r="A174" t="s">
        <v>1037</v>
      </c>
      <c r="C174" t="s">
        <v>32</v>
      </c>
      <c r="D174" s="23" t="s">
        <v>853</v>
      </c>
      <c r="G174" t="s">
        <v>854</v>
      </c>
      <c r="H174" t="s">
        <v>33</v>
      </c>
      <c r="I174" t="b">
        <v>0</v>
      </c>
      <c r="J174" s="1">
        <v>42492</v>
      </c>
      <c r="K174" s="2">
        <v>42492</v>
      </c>
      <c r="L174" t="s">
        <v>38</v>
      </c>
      <c r="M174" s="3">
        <v>0.67708333333333337</v>
      </c>
      <c r="N174" t="s">
        <v>855</v>
      </c>
      <c r="O174" t="s">
        <v>856</v>
      </c>
      <c r="P174" t="s">
        <v>155</v>
      </c>
      <c r="Q174" t="b">
        <v>0</v>
      </c>
      <c r="R174" s="1">
        <v>42492</v>
      </c>
      <c r="S174" s="2">
        <v>42492</v>
      </c>
      <c r="T174" t="s">
        <v>38</v>
      </c>
      <c r="U174" s="3">
        <v>0.67708333333333337</v>
      </c>
      <c r="V174" t="s">
        <v>855</v>
      </c>
      <c r="W174" t="s">
        <v>856</v>
      </c>
      <c r="X174" t="s">
        <v>155</v>
      </c>
      <c r="Y174" t="s">
        <v>156</v>
      </c>
      <c r="Z174" t="s">
        <v>157</v>
      </c>
      <c r="AA174" t="s">
        <v>156</v>
      </c>
      <c r="AD174" t="s">
        <v>36</v>
      </c>
      <c r="AE174" t="s">
        <v>36</v>
      </c>
      <c r="AF174" t="s">
        <v>37</v>
      </c>
      <c r="AG174" t="s">
        <v>32</v>
      </c>
      <c r="AH174" t="s">
        <v>857</v>
      </c>
      <c r="AI174" t="s">
        <v>858</v>
      </c>
      <c r="AK174" t="s">
        <v>859</v>
      </c>
      <c r="AL174" s="22"/>
    </row>
    <row r="175" spans="1:38" x14ac:dyDescent="0.25">
      <c r="A175" t="s">
        <v>997</v>
      </c>
      <c r="C175" t="s">
        <v>32</v>
      </c>
      <c r="D175" s="23" t="s">
        <v>860</v>
      </c>
      <c r="G175" t="s">
        <v>861</v>
      </c>
      <c r="H175" t="s">
        <v>33</v>
      </c>
      <c r="I175" t="b">
        <v>0</v>
      </c>
      <c r="J175" s="1">
        <v>42492</v>
      </c>
      <c r="K175" s="2">
        <v>42492</v>
      </c>
      <c r="L175" t="s">
        <v>38</v>
      </c>
      <c r="M175" s="3">
        <v>0.77083333333333337</v>
      </c>
      <c r="N175" t="s">
        <v>862</v>
      </c>
      <c r="O175" t="s">
        <v>863</v>
      </c>
      <c r="P175" t="s">
        <v>155</v>
      </c>
      <c r="Q175" t="b">
        <v>0</v>
      </c>
      <c r="R175" s="1">
        <v>42492</v>
      </c>
      <c r="S175" s="2">
        <v>42492</v>
      </c>
      <c r="T175" t="s">
        <v>38</v>
      </c>
      <c r="U175" s="3">
        <v>0.77083333333333337</v>
      </c>
      <c r="V175" t="s">
        <v>862</v>
      </c>
      <c r="W175" t="s">
        <v>863</v>
      </c>
      <c r="X175" t="s">
        <v>155</v>
      </c>
      <c r="Y175" t="s">
        <v>156</v>
      </c>
      <c r="Z175" t="s">
        <v>157</v>
      </c>
      <c r="AA175" t="s">
        <v>156</v>
      </c>
      <c r="AD175" t="s">
        <v>36</v>
      </c>
      <c r="AE175" t="s">
        <v>36</v>
      </c>
      <c r="AF175" t="s">
        <v>37</v>
      </c>
      <c r="AG175" t="s">
        <v>32</v>
      </c>
      <c r="AH175" t="s">
        <v>180</v>
      </c>
      <c r="AI175" t="s">
        <v>252</v>
      </c>
      <c r="AK175" t="s">
        <v>182</v>
      </c>
      <c r="AL175" s="22"/>
    </row>
    <row r="176" spans="1:38" x14ac:dyDescent="0.25">
      <c r="A176" t="s">
        <v>981</v>
      </c>
      <c r="C176" t="s">
        <v>32</v>
      </c>
      <c r="D176" s="23" t="s">
        <v>864</v>
      </c>
      <c r="G176" t="s">
        <v>865</v>
      </c>
      <c r="H176" t="s">
        <v>33</v>
      </c>
      <c r="I176" t="b">
        <v>0</v>
      </c>
      <c r="J176" s="1">
        <v>42493</v>
      </c>
      <c r="K176" s="2">
        <v>42493</v>
      </c>
      <c r="L176" t="s">
        <v>39</v>
      </c>
      <c r="M176" s="3">
        <v>0.66666666666666663</v>
      </c>
      <c r="N176" t="s">
        <v>866</v>
      </c>
      <c r="O176" t="s">
        <v>867</v>
      </c>
      <c r="P176" t="s">
        <v>155</v>
      </c>
      <c r="Q176" t="b">
        <v>0</v>
      </c>
      <c r="R176" s="1">
        <v>42493</v>
      </c>
      <c r="S176" s="2">
        <v>42493</v>
      </c>
      <c r="T176" t="s">
        <v>39</v>
      </c>
      <c r="U176" s="3">
        <v>0.66666666666666663</v>
      </c>
      <c r="V176" t="s">
        <v>866</v>
      </c>
      <c r="W176" t="s">
        <v>867</v>
      </c>
      <c r="X176" t="s">
        <v>155</v>
      </c>
      <c r="Y176" t="s">
        <v>156</v>
      </c>
      <c r="Z176" t="s">
        <v>157</v>
      </c>
      <c r="AA176" t="s">
        <v>156</v>
      </c>
      <c r="AD176" t="s">
        <v>36</v>
      </c>
      <c r="AE176" t="s">
        <v>36</v>
      </c>
      <c r="AF176" t="s">
        <v>37</v>
      </c>
      <c r="AG176" t="s">
        <v>32</v>
      </c>
      <c r="AH176" t="s">
        <v>166</v>
      </c>
      <c r="AI176" t="s">
        <v>167</v>
      </c>
      <c r="AK176" t="s">
        <v>168</v>
      </c>
      <c r="AL176" s="22"/>
    </row>
    <row r="177" spans="1:38" x14ac:dyDescent="0.25">
      <c r="J177" s="1"/>
      <c r="K177" s="2"/>
      <c r="M177" s="3"/>
      <c r="R177" s="1"/>
      <c r="S177" s="2"/>
      <c r="U177" s="3"/>
      <c r="AL177" s="22"/>
    </row>
    <row r="178" spans="1:38" x14ac:dyDescent="0.25">
      <c r="A178" t="s">
        <v>983</v>
      </c>
      <c r="C178" t="s">
        <v>32</v>
      </c>
      <c r="D178" s="23" t="s">
        <v>868</v>
      </c>
      <c r="G178" t="s">
        <v>869</v>
      </c>
      <c r="H178" t="s">
        <v>33</v>
      </c>
      <c r="I178" t="b">
        <v>0</v>
      </c>
      <c r="J178" s="1">
        <v>42493</v>
      </c>
      <c r="K178" s="2">
        <v>42493</v>
      </c>
      <c r="L178" t="s">
        <v>39</v>
      </c>
      <c r="M178" s="3">
        <v>0.75</v>
      </c>
      <c r="N178" t="s">
        <v>870</v>
      </c>
      <c r="O178" t="s">
        <v>871</v>
      </c>
      <c r="P178" t="s">
        <v>155</v>
      </c>
      <c r="Q178" t="b">
        <v>0</v>
      </c>
      <c r="R178" s="1">
        <v>42493</v>
      </c>
      <c r="S178" s="2">
        <v>42493</v>
      </c>
      <c r="T178" t="s">
        <v>39</v>
      </c>
      <c r="U178" s="3">
        <v>0.75</v>
      </c>
      <c r="V178" t="s">
        <v>870</v>
      </c>
      <c r="W178" t="s">
        <v>871</v>
      </c>
      <c r="X178" t="s">
        <v>155</v>
      </c>
      <c r="Y178" t="s">
        <v>156</v>
      </c>
      <c r="Z178" t="s">
        <v>157</v>
      </c>
      <c r="AA178" t="s">
        <v>156</v>
      </c>
      <c r="AD178" t="s">
        <v>36</v>
      </c>
      <c r="AE178" t="s">
        <v>36</v>
      </c>
      <c r="AF178" t="s">
        <v>37</v>
      </c>
      <c r="AG178" t="s">
        <v>32</v>
      </c>
      <c r="AH178" t="s">
        <v>173</v>
      </c>
      <c r="AI178" t="s">
        <v>174</v>
      </c>
      <c r="AK178" t="s">
        <v>175</v>
      </c>
      <c r="AL178" s="22"/>
    </row>
    <row r="179" spans="1:38" x14ac:dyDescent="0.25">
      <c r="A179" t="s">
        <v>985</v>
      </c>
      <c r="C179" t="s">
        <v>32</v>
      </c>
      <c r="D179" s="23" t="s">
        <v>872</v>
      </c>
      <c r="G179" t="s">
        <v>873</v>
      </c>
      <c r="H179" t="s">
        <v>33</v>
      </c>
      <c r="I179" t="b">
        <v>0</v>
      </c>
      <c r="J179" s="1">
        <v>42494</v>
      </c>
      <c r="K179" s="2">
        <v>42494</v>
      </c>
      <c r="L179" t="s">
        <v>40</v>
      </c>
      <c r="M179" s="3">
        <v>0.42708333333333331</v>
      </c>
      <c r="N179" t="s">
        <v>874</v>
      </c>
      <c r="O179" t="s">
        <v>875</v>
      </c>
      <c r="P179" t="s">
        <v>155</v>
      </c>
      <c r="Q179" t="b">
        <v>0</v>
      </c>
      <c r="R179" s="1">
        <v>42494</v>
      </c>
      <c r="S179" s="2">
        <v>42494</v>
      </c>
      <c r="T179" t="s">
        <v>40</v>
      </c>
      <c r="U179" s="3">
        <v>0.42708333333333331</v>
      </c>
      <c r="V179" t="s">
        <v>874</v>
      </c>
      <c r="W179" t="s">
        <v>875</v>
      </c>
      <c r="X179" t="s">
        <v>155</v>
      </c>
      <c r="Y179" t="s">
        <v>156</v>
      </c>
      <c r="Z179" t="s">
        <v>157</v>
      </c>
      <c r="AA179" t="s">
        <v>156</v>
      </c>
      <c r="AD179" t="s">
        <v>36</v>
      </c>
      <c r="AE179" t="s">
        <v>36</v>
      </c>
      <c r="AF179" t="s">
        <v>37</v>
      </c>
      <c r="AG179" t="s">
        <v>32</v>
      </c>
      <c r="AH179" t="s">
        <v>180</v>
      </c>
      <c r="AI179" t="s">
        <v>181</v>
      </c>
      <c r="AK179" t="s">
        <v>182</v>
      </c>
      <c r="AL179" s="22"/>
    </row>
    <row r="180" spans="1:38" x14ac:dyDescent="0.25">
      <c r="A180" t="s">
        <v>985</v>
      </c>
      <c r="C180" t="s">
        <v>32</v>
      </c>
      <c r="D180" s="23" t="s">
        <v>876</v>
      </c>
      <c r="G180" t="s">
        <v>877</v>
      </c>
      <c r="H180" t="s">
        <v>33</v>
      </c>
      <c r="I180" t="b">
        <v>0</v>
      </c>
      <c r="J180" s="1">
        <v>42494</v>
      </c>
      <c r="K180" s="2">
        <v>42494</v>
      </c>
      <c r="L180" t="s">
        <v>40</v>
      </c>
      <c r="M180" s="3">
        <v>0.46875</v>
      </c>
      <c r="N180" t="s">
        <v>878</v>
      </c>
      <c r="O180" t="s">
        <v>879</v>
      </c>
      <c r="P180" t="s">
        <v>155</v>
      </c>
      <c r="Q180" t="b">
        <v>0</v>
      </c>
      <c r="R180" s="1">
        <v>42494</v>
      </c>
      <c r="S180" s="2">
        <v>42494</v>
      </c>
      <c r="T180" t="s">
        <v>40</v>
      </c>
      <c r="U180" s="3">
        <v>0.46875</v>
      </c>
      <c r="V180" t="s">
        <v>878</v>
      </c>
      <c r="W180" t="s">
        <v>879</v>
      </c>
      <c r="X180" t="s">
        <v>155</v>
      </c>
      <c r="Y180" t="s">
        <v>156</v>
      </c>
      <c r="Z180" t="s">
        <v>157</v>
      </c>
      <c r="AA180" t="s">
        <v>156</v>
      </c>
      <c r="AD180" t="s">
        <v>36</v>
      </c>
      <c r="AE180" t="s">
        <v>36</v>
      </c>
      <c r="AF180" t="s">
        <v>37</v>
      </c>
      <c r="AG180" t="s">
        <v>32</v>
      </c>
      <c r="AH180" t="s">
        <v>180</v>
      </c>
      <c r="AI180" t="s">
        <v>181</v>
      </c>
      <c r="AK180" t="s">
        <v>182</v>
      </c>
      <c r="AL180" s="22"/>
    </row>
    <row r="181" spans="1:38" x14ac:dyDescent="0.25">
      <c r="A181" t="s">
        <v>1038</v>
      </c>
      <c r="C181" t="s">
        <v>32</v>
      </c>
      <c r="D181" s="23" t="s">
        <v>880</v>
      </c>
      <c r="G181" t="s">
        <v>881</v>
      </c>
      <c r="H181" t="s">
        <v>33</v>
      </c>
      <c r="I181" t="b">
        <v>0</v>
      </c>
      <c r="J181" s="1">
        <v>42494</v>
      </c>
      <c r="K181" s="2">
        <v>42494</v>
      </c>
      <c r="L181" t="s">
        <v>40</v>
      </c>
      <c r="M181" s="3">
        <v>0.67708333333333337</v>
      </c>
      <c r="N181" t="s">
        <v>882</v>
      </c>
      <c r="O181" t="s">
        <v>883</v>
      </c>
      <c r="P181" t="s">
        <v>155</v>
      </c>
      <c r="Q181" t="b">
        <v>0</v>
      </c>
      <c r="R181" s="1">
        <v>42494</v>
      </c>
      <c r="S181" s="2">
        <v>42494</v>
      </c>
      <c r="T181" t="s">
        <v>40</v>
      </c>
      <c r="U181" s="3">
        <v>0.67708333333333337</v>
      </c>
      <c r="V181" t="s">
        <v>882</v>
      </c>
      <c r="W181" t="s">
        <v>883</v>
      </c>
      <c r="X181" t="s">
        <v>155</v>
      </c>
      <c r="Y181" t="s">
        <v>156</v>
      </c>
      <c r="Z181" t="s">
        <v>157</v>
      </c>
      <c r="AA181" t="s">
        <v>156</v>
      </c>
      <c r="AD181" t="s">
        <v>36</v>
      </c>
      <c r="AE181" t="s">
        <v>36</v>
      </c>
      <c r="AF181" t="s">
        <v>37</v>
      </c>
      <c r="AG181" t="s">
        <v>32</v>
      </c>
      <c r="AH181" t="s">
        <v>286</v>
      </c>
      <c r="AI181" t="s">
        <v>884</v>
      </c>
      <c r="AK181" t="s">
        <v>885</v>
      </c>
      <c r="AL181" s="22"/>
    </row>
    <row r="182" spans="1:38" x14ac:dyDescent="0.25">
      <c r="A182" t="s">
        <v>987</v>
      </c>
      <c r="C182" t="s">
        <v>32</v>
      </c>
      <c r="D182" s="23" t="s">
        <v>886</v>
      </c>
      <c r="G182" t="s">
        <v>887</v>
      </c>
      <c r="H182" t="s">
        <v>33</v>
      </c>
      <c r="I182" t="b">
        <v>0</v>
      </c>
      <c r="J182" s="1">
        <v>42494</v>
      </c>
      <c r="K182" s="2">
        <v>42494</v>
      </c>
      <c r="L182" t="s">
        <v>40</v>
      </c>
      <c r="M182" s="3">
        <v>0.6875</v>
      </c>
      <c r="N182" t="s">
        <v>888</v>
      </c>
      <c r="O182" t="s">
        <v>889</v>
      </c>
      <c r="P182" t="s">
        <v>155</v>
      </c>
      <c r="Q182" t="b">
        <v>0</v>
      </c>
      <c r="R182" s="1">
        <v>42494</v>
      </c>
      <c r="S182" s="2">
        <v>42494</v>
      </c>
      <c r="T182" t="s">
        <v>40</v>
      </c>
      <c r="U182" s="3">
        <v>0.6875</v>
      </c>
      <c r="V182" t="s">
        <v>888</v>
      </c>
      <c r="W182" t="s">
        <v>889</v>
      </c>
      <c r="X182" t="s">
        <v>155</v>
      </c>
      <c r="Y182" t="s">
        <v>156</v>
      </c>
      <c r="Z182" t="s">
        <v>157</v>
      </c>
      <c r="AA182" t="s">
        <v>156</v>
      </c>
      <c r="AD182" t="s">
        <v>36</v>
      </c>
      <c r="AE182" t="s">
        <v>36</v>
      </c>
      <c r="AF182" t="s">
        <v>37</v>
      </c>
      <c r="AG182" t="s">
        <v>32</v>
      </c>
      <c r="AH182" t="s">
        <v>194</v>
      </c>
      <c r="AI182" t="s">
        <v>195</v>
      </c>
      <c r="AK182" t="s">
        <v>196</v>
      </c>
      <c r="AL182" s="22"/>
    </row>
    <row r="183" spans="1:38" x14ac:dyDescent="0.25">
      <c r="A183" t="s">
        <v>1039</v>
      </c>
      <c r="C183" t="s">
        <v>32</v>
      </c>
      <c r="D183" s="23" t="s">
        <v>890</v>
      </c>
      <c r="G183" t="s">
        <v>891</v>
      </c>
      <c r="H183" t="s">
        <v>33</v>
      </c>
      <c r="I183" t="b">
        <v>0</v>
      </c>
      <c r="J183" s="1">
        <v>42494</v>
      </c>
      <c r="K183" s="2">
        <v>42494</v>
      </c>
      <c r="L183" t="s">
        <v>40</v>
      </c>
      <c r="M183" s="3">
        <v>0.72916666666666663</v>
      </c>
      <c r="N183" t="s">
        <v>892</v>
      </c>
      <c r="O183" t="s">
        <v>893</v>
      </c>
      <c r="P183" t="s">
        <v>155</v>
      </c>
      <c r="Q183" t="b">
        <v>0</v>
      </c>
      <c r="R183" s="1">
        <v>42494</v>
      </c>
      <c r="S183" s="2">
        <v>42494</v>
      </c>
      <c r="T183" t="s">
        <v>40</v>
      </c>
      <c r="U183" s="3">
        <v>0.72916666666666663</v>
      </c>
      <c r="V183" t="s">
        <v>892</v>
      </c>
      <c r="W183" t="s">
        <v>893</v>
      </c>
      <c r="X183" t="s">
        <v>155</v>
      </c>
      <c r="Y183" t="s">
        <v>156</v>
      </c>
      <c r="Z183" t="s">
        <v>157</v>
      </c>
      <c r="AA183" t="s">
        <v>156</v>
      </c>
      <c r="AD183" t="s">
        <v>36</v>
      </c>
      <c r="AE183" t="s">
        <v>36</v>
      </c>
      <c r="AF183" t="s">
        <v>37</v>
      </c>
      <c r="AG183" t="s">
        <v>32</v>
      </c>
      <c r="AH183" t="s">
        <v>894</v>
      </c>
      <c r="AI183" t="s">
        <v>235</v>
      </c>
      <c r="AK183" t="s">
        <v>895</v>
      </c>
      <c r="AL183" s="22"/>
    </row>
    <row r="184" spans="1:38" x14ac:dyDescent="0.25">
      <c r="A184" t="s">
        <v>988</v>
      </c>
      <c r="C184" t="s">
        <v>32</v>
      </c>
      <c r="D184" s="23" t="s">
        <v>896</v>
      </c>
      <c r="G184" t="s">
        <v>897</v>
      </c>
      <c r="H184" t="s">
        <v>33</v>
      </c>
      <c r="I184" t="b">
        <v>0</v>
      </c>
      <c r="J184" s="1">
        <v>42494</v>
      </c>
      <c r="K184" s="2">
        <v>42494</v>
      </c>
      <c r="L184" t="s">
        <v>40</v>
      </c>
      <c r="M184" s="3">
        <v>0.77083333333333337</v>
      </c>
      <c r="N184" t="s">
        <v>898</v>
      </c>
      <c r="O184" t="s">
        <v>899</v>
      </c>
      <c r="P184" t="s">
        <v>155</v>
      </c>
      <c r="Q184" t="b">
        <v>0</v>
      </c>
      <c r="R184" s="1">
        <v>42494</v>
      </c>
      <c r="S184" s="2">
        <v>42494</v>
      </c>
      <c r="T184" t="s">
        <v>40</v>
      </c>
      <c r="U184" s="3">
        <v>0.77083333333333337</v>
      </c>
      <c r="V184" t="s">
        <v>898</v>
      </c>
      <c r="W184" t="s">
        <v>899</v>
      </c>
      <c r="X184" t="s">
        <v>155</v>
      </c>
      <c r="Y184" t="s">
        <v>156</v>
      </c>
      <c r="Z184" t="s">
        <v>157</v>
      </c>
      <c r="AA184" t="s">
        <v>156</v>
      </c>
      <c r="AD184" t="s">
        <v>36</v>
      </c>
      <c r="AE184" t="s">
        <v>36</v>
      </c>
      <c r="AF184" t="s">
        <v>37</v>
      </c>
      <c r="AG184" t="s">
        <v>32</v>
      </c>
      <c r="AH184" t="s">
        <v>194</v>
      </c>
      <c r="AI184" t="s">
        <v>201</v>
      </c>
      <c r="AK184" t="s">
        <v>196</v>
      </c>
      <c r="AL184" s="22"/>
    </row>
    <row r="185" spans="1:38" x14ac:dyDescent="0.25">
      <c r="A185" t="s">
        <v>989</v>
      </c>
      <c r="C185" t="s">
        <v>32</v>
      </c>
      <c r="D185" s="23" t="s">
        <v>900</v>
      </c>
      <c r="G185" t="s">
        <v>901</v>
      </c>
      <c r="H185" t="s">
        <v>33</v>
      </c>
      <c r="I185" t="b">
        <v>0</v>
      </c>
      <c r="J185" s="1">
        <v>42495</v>
      </c>
      <c r="K185" s="2">
        <v>42495</v>
      </c>
      <c r="L185" t="s">
        <v>41</v>
      </c>
      <c r="M185" s="3">
        <v>0.42708333333333331</v>
      </c>
      <c r="N185" t="s">
        <v>902</v>
      </c>
      <c r="O185" t="s">
        <v>903</v>
      </c>
      <c r="P185" t="s">
        <v>155</v>
      </c>
      <c r="Q185" t="b">
        <v>0</v>
      </c>
      <c r="R185" s="1">
        <v>42495</v>
      </c>
      <c r="S185" s="2">
        <v>42495</v>
      </c>
      <c r="T185" t="s">
        <v>41</v>
      </c>
      <c r="U185" s="3">
        <v>0.42708333333333331</v>
      </c>
      <c r="V185" t="s">
        <v>902</v>
      </c>
      <c r="W185" t="s">
        <v>903</v>
      </c>
      <c r="X185" t="s">
        <v>155</v>
      </c>
      <c r="Y185" t="s">
        <v>156</v>
      </c>
      <c r="Z185" t="s">
        <v>157</v>
      </c>
      <c r="AA185" t="s">
        <v>156</v>
      </c>
      <c r="AD185" t="s">
        <v>36</v>
      </c>
      <c r="AE185" t="s">
        <v>36</v>
      </c>
      <c r="AF185" t="s">
        <v>37</v>
      </c>
      <c r="AG185" t="s">
        <v>32</v>
      </c>
      <c r="AH185" t="s">
        <v>204</v>
      </c>
      <c r="AI185" t="s">
        <v>205</v>
      </c>
      <c r="AK185" t="s">
        <v>206</v>
      </c>
      <c r="AL185" s="22"/>
    </row>
    <row r="186" spans="1:38" x14ac:dyDescent="0.25">
      <c r="A186" t="s">
        <v>990</v>
      </c>
      <c r="C186" t="s">
        <v>32</v>
      </c>
      <c r="D186" s="23" t="s">
        <v>904</v>
      </c>
      <c r="G186" t="s">
        <v>905</v>
      </c>
      <c r="H186" t="s">
        <v>33</v>
      </c>
      <c r="I186" t="b">
        <v>0</v>
      </c>
      <c r="J186" s="1">
        <v>42495</v>
      </c>
      <c r="K186" s="2">
        <v>42495</v>
      </c>
      <c r="L186" t="s">
        <v>41</v>
      </c>
      <c r="M186" s="3">
        <v>0.5625</v>
      </c>
      <c r="N186" t="s">
        <v>906</v>
      </c>
      <c r="O186" t="s">
        <v>907</v>
      </c>
      <c r="P186" t="s">
        <v>155</v>
      </c>
      <c r="Q186" t="b">
        <v>0</v>
      </c>
      <c r="R186" s="1">
        <v>42495</v>
      </c>
      <c r="S186" s="2">
        <v>42495</v>
      </c>
      <c r="T186" t="s">
        <v>41</v>
      </c>
      <c r="U186" s="3">
        <v>0.64583333333333337</v>
      </c>
      <c r="V186" t="s">
        <v>908</v>
      </c>
      <c r="W186" t="s">
        <v>909</v>
      </c>
      <c r="X186" t="s">
        <v>155</v>
      </c>
      <c r="Y186" t="s">
        <v>156</v>
      </c>
      <c r="Z186" t="s">
        <v>157</v>
      </c>
      <c r="AA186" t="s">
        <v>156</v>
      </c>
      <c r="AD186" t="s">
        <v>36</v>
      </c>
      <c r="AE186" t="s">
        <v>36</v>
      </c>
      <c r="AF186" t="s">
        <v>37</v>
      </c>
      <c r="AG186" t="s">
        <v>32</v>
      </c>
      <c r="AH186" t="s">
        <v>213</v>
      </c>
      <c r="AI186" t="s">
        <v>214</v>
      </c>
      <c r="AK186" t="s">
        <v>215</v>
      </c>
      <c r="AL186" s="22"/>
    </row>
    <row r="187" spans="1:38" x14ac:dyDescent="0.25">
      <c r="J187" s="1"/>
      <c r="K187" s="2"/>
      <c r="M187" s="3"/>
      <c r="R187" s="1"/>
      <c r="S187" s="2"/>
      <c r="U187" s="3"/>
      <c r="AL187" s="22"/>
    </row>
    <row r="188" spans="1:38" x14ac:dyDescent="0.25">
      <c r="J188" s="1"/>
      <c r="K188" s="2"/>
      <c r="M188" s="3"/>
      <c r="R188" s="1"/>
      <c r="S188" s="2"/>
      <c r="U188" s="3"/>
      <c r="AL188" s="22"/>
    </row>
    <row r="189" spans="1:38" x14ac:dyDescent="0.25">
      <c r="J189" s="1"/>
      <c r="K189" s="2"/>
      <c r="M189" s="3"/>
      <c r="R189" s="1"/>
      <c r="S189" s="2"/>
      <c r="U189" s="3"/>
      <c r="AL189" s="22"/>
    </row>
    <row r="190" spans="1:38" x14ac:dyDescent="0.25">
      <c r="A190" t="s">
        <v>993</v>
      </c>
      <c r="C190" t="s">
        <v>32</v>
      </c>
      <c r="D190" s="23" t="s">
        <v>910</v>
      </c>
      <c r="G190" t="s">
        <v>911</v>
      </c>
      <c r="H190" t="s">
        <v>33</v>
      </c>
      <c r="I190" t="b">
        <v>0</v>
      </c>
      <c r="J190" s="1">
        <v>42497</v>
      </c>
      <c r="K190" s="2">
        <v>42497</v>
      </c>
      <c r="L190" t="s">
        <v>34</v>
      </c>
      <c r="M190" s="3">
        <v>0.42708333333333331</v>
      </c>
      <c r="N190" t="s">
        <v>912</v>
      </c>
      <c r="O190" t="s">
        <v>913</v>
      </c>
      <c r="P190" t="s">
        <v>155</v>
      </c>
      <c r="Q190" t="b">
        <v>0</v>
      </c>
      <c r="R190" s="1">
        <v>42497</v>
      </c>
      <c r="S190" s="2">
        <v>42497</v>
      </c>
      <c r="T190" t="s">
        <v>34</v>
      </c>
      <c r="U190" s="3">
        <v>0.42708333333333331</v>
      </c>
      <c r="V190" t="s">
        <v>912</v>
      </c>
      <c r="W190" t="s">
        <v>913</v>
      </c>
      <c r="X190" t="s">
        <v>155</v>
      </c>
      <c r="Y190" t="s">
        <v>156</v>
      </c>
      <c r="Z190" t="s">
        <v>157</v>
      </c>
      <c r="AA190" t="s">
        <v>156</v>
      </c>
      <c r="AD190" t="s">
        <v>36</v>
      </c>
      <c r="AE190" t="s">
        <v>36</v>
      </c>
      <c r="AF190" t="s">
        <v>37</v>
      </c>
      <c r="AG190" t="s">
        <v>32</v>
      </c>
      <c r="AH190" t="s">
        <v>180</v>
      </c>
      <c r="AI190" t="s">
        <v>227</v>
      </c>
      <c r="AK190" t="s">
        <v>182</v>
      </c>
      <c r="AL190" s="22"/>
    </row>
    <row r="191" spans="1:38" x14ac:dyDescent="0.25">
      <c r="A191" t="s">
        <v>994</v>
      </c>
      <c r="C191" t="s">
        <v>32</v>
      </c>
      <c r="D191" s="23" t="s">
        <v>914</v>
      </c>
      <c r="G191" t="s">
        <v>915</v>
      </c>
      <c r="H191" t="s">
        <v>33</v>
      </c>
      <c r="I191" t="b">
        <v>0</v>
      </c>
      <c r="J191" s="1">
        <v>42497</v>
      </c>
      <c r="K191" s="2">
        <v>42497</v>
      </c>
      <c r="L191" t="s">
        <v>34</v>
      </c>
      <c r="M191" s="3">
        <v>0.5625</v>
      </c>
      <c r="N191" t="s">
        <v>916</v>
      </c>
      <c r="O191" t="s">
        <v>917</v>
      </c>
      <c r="P191" t="s">
        <v>155</v>
      </c>
      <c r="Q191" t="b">
        <v>0</v>
      </c>
      <c r="R191" s="1">
        <v>42497</v>
      </c>
      <c r="S191" s="2">
        <v>42497</v>
      </c>
      <c r="T191" t="s">
        <v>34</v>
      </c>
      <c r="U191" s="3">
        <v>0.625</v>
      </c>
      <c r="V191" t="s">
        <v>918</v>
      </c>
      <c r="W191" t="s">
        <v>919</v>
      </c>
      <c r="X191" t="s">
        <v>155</v>
      </c>
      <c r="Y191" t="s">
        <v>156</v>
      </c>
      <c r="Z191" t="s">
        <v>157</v>
      </c>
      <c r="AA191" t="s">
        <v>156</v>
      </c>
      <c r="AD191" t="s">
        <v>36</v>
      </c>
      <c r="AE191" t="s">
        <v>36</v>
      </c>
      <c r="AF191" t="s">
        <v>37</v>
      </c>
      <c r="AG191" t="s">
        <v>32</v>
      </c>
      <c r="AH191" t="s">
        <v>232</v>
      </c>
      <c r="AI191" t="s">
        <v>233</v>
      </c>
      <c r="AK191" t="s">
        <v>234</v>
      </c>
      <c r="AL191" s="22"/>
    </row>
    <row r="192" spans="1:38" x14ac:dyDescent="0.25">
      <c r="A192" t="s">
        <v>995</v>
      </c>
      <c r="C192" t="s">
        <v>32</v>
      </c>
      <c r="D192" s="23" t="s">
        <v>920</v>
      </c>
      <c r="G192" t="s">
        <v>921</v>
      </c>
      <c r="H192" t="s">
        <v>33</v>
      </c>
      <c r="I192" t="b">
        <v>0</v>
      </c>
      <c r="J192" s="1">
        <v>42499</v>
      </c>
      <c r="K192" s="2">
        <v>42499</v>
      </c>
      <c r="L192" t="s">
        <v>38</v>
      </c>
      <c r="M192" s="3">
        <v>0.42708333333333331</v>
      </c>
      <c r="N192" t="s">
        <v>922</v>
      </c>
      <c r="O192" t="s">
        <v>923</v>
      </c>
      <c r="P192" t="s">
        <v>155</v>
      </c>
      <c r="Q192" t="b">
        <v>0</v>
      </c>
      <c r="R192" s="1">
        <v>42499</v>
      </c>
      <c r="S192" s="2">
        <v>42499</v>
      </c>
      <c r="T192" t="s">
        <v>38</v>
      </c>
      <c r="U192" s="3">
        <v>0.42708333333333331</v>
      </c>
      <c r="V192" t="s">
        <v>922</v>
      </c>
      <c r="W192" t="s">
        <v>923</v>
      </c>
      <c r="X192" t="s">
        <v>155</v>
      </c>
      <c r="Y192" t="s">
        <v>156</v>
      </c>
      <c r="Z192" t="s">
        <v>157</v>
      </c>
      <c r="AA192" t="s">
        <v>156</v>
      </c>
      <c r="AD192" t="s">
        <v>36</v>
      </c>
      <c r="AE192" t="s">
        <v>36</v>
      </c>
      <c r="AF192" t="s">
        <v>37</v>
      </c>
      <c r="AG192" t="s">
        <v>32</v>
      </c>
      <c r="AH192" t="s">
        <v>180</v>
      </c>
      <c r="AI192" t="s">
        <v>241</v>
      </c>
      <c r="AK192" t="s">
        <v>182</v>
      </c>
      <c r="AL192" s="22"/>
    </row>
    <row r="193" spans="1:38" x14ac:dyDescent="0.25">
      <c r="J193" s="1"/>
      <c r="K193" s="2"/>
      <c r="M193" s="3"/>
      <c r="R193" s="1"/>
      <c r="S193" s="2"/>
      <c r="U193" s="3"/>
      <c r="AL193" s="22"/>
    </row>
    <row r="194" spans="1:38" x14ac:dyDescent="0.25">
      <c r="J194" s="1"/>
      <c r="K194" s="2"/>
      <c r="M194" s="3"/>
      <c r="R194" s="1"/>
      <c r="S194" s="2"/>
      <c r="U194" s="3"/>
      <c r="AL194" s="22"/>
    </row>
    <row r="195" spans="1:38" x14ac:dyDescent="0.25">
      <c r="A195" t="s">
        <v>997</v>
      </c>
      <c r="C195" t="s">
        <v>32</v>
      </c>
      <c r="D195" s="23" t="s">
        <v>924</v>
      </c>
      <c r="G195" t="s">
        <v>925</v>
      </c>
      <c r="H195" t="s">
        <v>33</v>
      </c>
      <c r="I195" t="b">
        <v>0</v>
      </c>
      <c r="J195" s="1">
        <v>42499</v>
      </c>
      <c r="K195" s="2">
        <v>42499</v>
      </c>
      <c r="L195" t="s">
        <v>38</v>
      </c>
      <c r="M195" s="3">
        <v>0.77083333333333337</v>
      </c>
      <c r="N195" t="s">
        <v>926</v>
      </c>
      <c r="O195" t="s">
        <v>927</v>
      </c>
      <c r="P195" t="s">
        <v>155</v>
      </c>
      <c r="Q195" t="b">
        <v>0</v>
      </c>
      <c r="R195" s="1">
        <v>42499</v>
      </c>
      <c r="S195" s="2">
        <v>42499</v>
      </c>
      <c r="T195" t="s">
        <v>38</v>
      </c>
      <c r="U195" s="3">
        <v>0.77083333333333337</v>
      </c>
      <c r="V195" t="s">
        <v>926</v>
      </c>
      <c r="W195" t="s">
        <v>927</v>
      </c>
      <c r="X195" t="s">
        <v>155</v>
      </c>
      <c r="Y195" t="s">
        <v>156</v>
      </c>
      <c r="Z195" t="s">
        <v>157</v>
      </c>
      <c r="AA195" t="s">
        <v>156</v>
      </c>
      <c r="AD195" t="s">
        <v>36</v>
      </c>
      <c r="AE195" t="s">
        <v>36</v>
      </c>
      <c r="AF195" t="s">
        <v>37</v>
      </c>
      <c r="AG195" t="s">
        <v>32</v>
      </c>
      <c r="AH195" t="s">
        <v>180</v>
      </c>
      <c r="AI195" t="s">
        <v>252</v>
      </c>
      <c r="AK195" t="s">
        <v>182</v>
      </c>
      <c r="AL195" s="22"/>
    </row>
    <row r="196" spans="1:38" x14ac:dyDescent="0.25">
      <c r="A196" t="s">
        <v>997</v>
      </c>
      <c r="C196" t="s">
        <v>32</v>
      </c>
      <c r="D196" s="23" t="s">
        <v>928</v>
      </c>
      <c r="G196" t="s">
        <v>929</v>
      </c>
      <c r="H196" t="s">
        <v>33</v>
      </c>
      <c r="I196" t="b">
        <v>0</v>
      </c>
      <c r="J196" s="1">
        <v>42499</v>
      </c>
      <c r="K196" s="2">
        <v>42499</v>
      </c>
      <c r="L196" t="s">
        <v>38</v>
      </c>
      <c r="M196" s="3">
        <v>0.77083333333333337</v>
      </c>
      <c r="N196" t="s">
        <v>926</v>
      </c>
      <c r="O196" t="s">
        <v>927</v>
      </c>
      <c r="P196" t="s">
        <v>155</v>
      </c>
      <c r="Q196" t="b">
        <v>0</v>
      </c>
      <c r="R196" s="1">
        <v>42499</v>
      </c>
      <c r="S196" s="2">
        <v>42499</v>
      </c>
      <c r="T196" t="s">
        <v>38</v>
      </c>
      <c r="U196" s="3">
        <v>0.77083333333333337</v>
      </c>
      <c r="V196" t="s">
        <v>926</v>
      </c>
      <c r="W196" t="s">
        <v>927</v>
      </c>
      <c r="X196" t="s">
        <v>155</v>
      </c>
      <c r="Y196" t="s">
        <v>156</v>
      </c>
      <c r="Z196" t="s">
        <v>157</v>
      </c>
      <c r="AA196" t="s">
        <v>156</v>
      </c>
      <c r="AD196" t="s">
        <v>36</v>
      </c>
      <c r="AE196" t="s">
        <v>36</v>
      </c>
      <c r="AF196" t="s">
        <v>37</v>
      </c>
      <c r="AG196" t="s">
        <v>32</v>
      </c>
      <c r="AH196" t="s">
        <v>180</v>
      </c>
      <c r="AI196" t="s">
        <v>252</v>
      </c>
      <c r="AK196" t="s">
        <v>182</v>
      </c>
      <c r="AL196" s="22"/>
    </row>
    <row r="197" spans="1:38" x14ac:dyDescent="0.25">
      <c r="A197" t="s">
        <v>981</v>
      </c>
      <c r="C197" t="s">
        <v>32</v>
      </c>
      <c r="D197" s="23" t="s">
        <v>930</v>
      </c>
      <c r="G197" t="s">
        <v>931</v>
      </c>
      <c r="H197" t="s">
        <v>33</v>
      </c>
      <c r="I197" t="b">
        <v>0</v>
      </c>
      <c r="J197" s="1">
        <v>42500</v>
      </c>
      <c r="K197" s="2">
        <v>42500</v>
      </c>
      <c r="L197" t="s">
        <v>39</v>
      </c>
      <c r="M197" s="3">
        <v>0.66666666666666663</v>
      </c>
      <c r="N197" t="s">
        <v>932</v>
      </c>
      <c r="O197" t="s">
        <v>933</v>
      </c>
      <c r="P197" t="s">
        <v>155</v>
      </c>
      <c r="Q197" t="b">
        <v>0</v>
      </c>
      <c r="R197" s="1">
        <v>42500</v>
      </c>
      <c r="S197" s="2">
        <v>42500</v>
      </c>
      <c r="T197" t="s">
        <v>39</v>
      </c>
      <c r="U197" s="3">
        <v>0.66666666666666663</v>
      </c>
      <c r="V197" t="s">
        <v>932</v>
      </c>
      <c r="W197" t="s">
        <v>933</v>
      </c>
      <c r="X197" t="s">
        <v>155</v>
      </c>
      <c r="Y197" t="s">
        <v>156</v>
      </c>
      <c r="Z197" t="s">
        <v>157</v>
      </c>
      <c r="AA197" t="s">
        <v>156</v>
      </c>
      <c r="AD197" t="s">
        <v>36</v>
      </c>
      <c r="AE197" t="s">
        <v>36</v>
      </c>
      <c r="AF197" t="s">
        <v>37</v>
      </c>
      <c r="AG197" t="s">
        <v>32</v>
      </c>
      <c r="AH197" t="s">
        <v>934</v>
      </c>
      <c r="AI197" t="s">
        <v>218</v>
      </c>
      <c r="AK197" t="s">
        <v>935</v>
      </c>
      <c r="AL197" s="22"/>
    </row>
    <row r="198" spans="1:38" x14ac:dyDescent="0.25">
      <c r="J198" s="1"/>
      <c r="K198" s="2"/>
      <c r="M198" s="3"/>
      <c r="R198" s="1"/>
      <c r="S198" s="2"/>
      <c r="U198" s="3"/>
      <c r="AL198" s="22"/>
    </row>
    <row r="199" spans="1:38" x14ac:dyDescent="0.25">
      <c r="A199" t="s">
        <v>1040</v>
      </c>
      <c r="C199" t="s">
        <v>32</v>
      </c>
      <c r="D199" s="23" t="s">
        <v>936</v>
      </c>
      <c r="G199" t="s">
        <v>937</v>
      </c>
      <c r="H199" t="s">
        <v>33</v>
      </c>
      <c r="I199" t="b">
        <v>0</v>
      </c>
      <c r="J199" s="1">
        <v>42500</v>
      </c>
      <c r="K199" s="2">
        <v>42500</v>
      </c>
      <c r="L199" t="s">
        <v>39</v>
      </c>
      <c r="M199" s="3">
        <v>0.75</v>
      </c>
      <c r="N199" t="s">
        <v>938</v>
      </c>
      <c r="O199" t="s">
        <v>939</v>
      </c>
      <c r="P199" t="s">
        <v>155</v>
      </c>
      <c r="Q199" t="b">
        <v>0</v>
      </c>
      <c r="R199" s="1">
        <v>42500</v>
      </c>
      <c r="S199" s="2">
        <v>42500</v>
      </c>
      <c r="T199" t="s">
        <v>39</v>
      </c>
      <c r="U199" s="3">
        <v>0.79166666666666663</v>
      </c>
      <c r="V199" t="s">
        <v>940</v>
      </c>
      <c r="W199" t="s">
        <v>941</v>
      </c>
      <c r="X199" t="s">
        <v>155</v>
      </c>
      <c r="Y199" t="s">
        <v>156</v>
      </c>
      <c r="Z199" t="s">
        <v>157</v>
      </c>
      <c r="AA199" t="s">
        <v>156</v>
      </c>
      <c r="AD199" t="s">
        <v>36</v>
      </c>
      <c r="AE199" t="s">
        <v>36</v>
      </c>
      <c r="AF199" t="s">
        <v>37</v>
      </c>
      <c r="AG199" t="s">
        <v>32</v>
      </c>
      <c r="AH199" t="s">
        <v>1272</v>
      </c>
      <c r="AI199" t="s">
        <v>942</v>
      </c>
      <c r="AK199" t="s">
        <v>943</v>
      </c>
      <c r="AL199" s="22"/>
    </row>
    <row r="200" spans="1:38" x14ac:dyDescent="0.25">
      <c r="A200" t="s">
        <v>985</v>
      </c>
      <c r="C200" t="s">
        <v>32</v>
      </c>
      <c r="D200" s="23" t="s">
        <v>944</v>
      </c>
      <c r="G200" t="s">
        <v>945</v>
      </c>
      <c r="H200" t="s">
        <v>33</v>
      </c>
      <c r="I200" t="b">
        <v>0</v>
      </c>
      <c r="J200" s="1">
        <v>42501</v>
      </c>
      <c r="K200" s="2">
        <v>42501</v>
      </c>
      <c r="L200" t="s">
        <v>40</v>
      </c>
      <c r="M200" s="3">
        <v>0.42708333333333331</v>
      </c>
      <c r="N200" t="s">
        <v>946</v>
      </c>
      <c r="O200" t="s">
        <v>947</v>
      </c>
      <c r="P200" t="s">
        <v>155</v>
      </c>
      <c r="Q200" t="b">
        <v>0</v>
      </c>
      <c r="R200" s="1">
        <v>42501</v>
      </c>
      <c r="S200" s="2">
        <v>42501</v>
      </c>
      <c r="T200" t="s">
        <v>40</v>
      </c>
      <c r="U200" s="3">
        <v>0.42708333333333331</v>
      </c>
      <c r="V200" t="s">
        <v>946</v>
      </c>
      <c r="W200" t="s">
        <v>947</v>
      </c>
      <c r="X200" t="s">
        <v>155</v>
      </c>
      <c r="Y200" t="s">
        <v>156</v>
      </c>
      <c r="Z200" t="s">
        <v>157</v>
      </c>
      <c r="AA200" t="s">
        <v>156</v>
      </c>
      <c r="AD200" t="s">
        <v>36</v>
      </c>
      <c r="AE200" t="s">
        <v>36</v>
      </c>
      <c r="AF200" t="s">
        <v>37</v>
      </c>
      <c r="AG200" t="s">
        <v>32</v>
      </c>
      <c r="AH200" t="s">
        <v>180</v>
      </c>
      <c r="AI200" t="s">
        <v>181</v>
      </c>
      <c r="AK200" t="s">
        <v>182</v>
      </c>
      <c r="AL200" s="22"/>
    </row>
    <row r="201" spans="1:38" x14ac:dyDescent="0.25">
      <c r="A201" t="s">
        <v>985</v>
      </c>
      <c r="C201" t="s">
        <v>32</v>
      </c>
      <c r="D201" s="23" t="s">
        <v>948</v>
      </c>
      <c r="G201" t="s">
        <v>949</v>
      </c>
      <c r="H201" t="s">
        <v>33</v>
      </c>
      <c r="I201" t="b">
        <v>0</v>
      </c>
      <c r="J201" s="1">
        <v>42501</v>
      </c>
      <c r="K201" s="2">
        <v>42501</v>
      </c>
      <c r="L201" t="s">
        <v>40</v>
      </c>
      <c r="M201" s="3">
        <v>0.46875</v>
      </c>
      <c r="N201" t="s">
        <v>950</v>
      </c>
      <c r="O201" t="s">
        <v>951</v>
      </c>
      <c r="P201" t="s">
        <v>155</v>
      </c>
      <c r="Q201" t="b">
        <v>0</v>
      </c>
      <c r="R201" s="1">
        <v>42501</v>
      </c>
      <c r="S201" s="2">
        <v>42501</v>
      </c>
      <c r="T201" t="s">
        <v>40</v>
      </c>
      <c r="U201" s="3">
        <v>0.46875</v>
      </c>
      <c r="V201" t="s">
        <v>950</v>
      </c>
      <c r="W201" t="s">
        <v>951</v>
      </c>
      <c r="X201" t="s">
        <v>155</v>
      </c>
      <c r="Y201" t="s">
        <v>156</v>
      </c>
      <c r="Z201" t="s">
        <v>157</v>
      </c>
      <c r="AA201" t="s">
        <v>156</v>
      </c>
      <c r="AD201" t="s">
        <v>36</v>
      </c>
      <c r="AE201" t="s">
        <v>36</v>
      </c>
      <c r="AF201" t="s">
        <v>37</v>
      </c>
      <c r="AG201" t="s">
        <v>32</v>
      </c>
      <c r="AH201" t="s">
        <v>180</v>
      </c>
      <c r="AI201" t="s">
        <v>181</v>
      </c>
      <c r="AK201" t="s">
        <v>182</v>
      </c>
      <c r="AL201" s="22"/>
    </row>
  </sheetData>
  <sortState ref="A2:AI146">
    <sortCondition ref="A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1273</v>
      </c>
      <c r="B1" t="s">
        <v>979</v>
      </c>
      <c r="C1" t="s">
        <v>1271</v>
      </c>
      <c r="D1" t="s">
        <v>1241</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b">
        <f>IF(DATA_GOES_HERE!AH6="","",
IF(ISNUMBER(SEARCH("*ADULTS*",DATA_GOES_HERE!AH75)),"ADULTS",
IF(ISNUMBER(SEARCH("*CHILDREN*",DATA_GOES_HERE!AH75)),"CHILDREN",
IF(ISNUMBER(SEARCH("*TEENS*",DATA_GOES_HERE!AH75)),"TEENS"))))</f>
        <v>0</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b">
        <f>IF(DATA_GOES_HERE!AH9="","",
IF(ISNUMBER(SEARCH("*ADULTS*",DATA_GOES_HERE!AH78)),"ADULTS",
IF(ISNUMBER(SEARCH("*CHILDREN*",DATA_GOES_HERE!AH78)),"CHILDREN",
IF(ISNUMBER(SEARCH("*TEENS*",DATA_GOES_HERE!AH78)),"TEENS"))))</f>
        <v>0</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VLOOKUP(DATA_GOES_HERE!Y12,VENUEID!$A$2:$B$28,1,TRUE)</f>
        <v>#N/A</v>
      </c>
      <c r="B12" t="str">
        <f>IF(DATA_GOES_HERE!AH12="","",
IF(ISNUMBER(SEARCH("*ADULTS*",DATA_GOES_HERE!AH81)),"ADULTS",
IF(ISNUMBER(SEARCH("*CHILDREN*",DATA_GOES_HERE!AH81)),"CHILDREN",
IF(ISNUMBER(SEARCH("*TEENS*",DATA_GOES_HERE!AH81)),"TEENS"))))</f>
        <v/>
      </c>
      <c r="C12">
        <f>Table1[startdatetime]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VLOOKUP(DATA_GOES_HERE!Y13,VENUEID!$A$2:$B$28,1,TRUE)</f>
        <v>BELLEVUE</v>
      </c>
      <c r="B13" t="b">
        <f>IF(DATA_GOES_HERE!AH13="","",
IF(ISNUMBER(SEARCH("*ADULTS*",DATA_GOES_HERE!AH82)),"ADULTS",
IF(ISNUMBER(SEARCH("*CHILDREN*",DATA_GOES_HERE!AH82)),"CHILDREN",
IF(ISNUMBER(SEARCH("*TEENS*",DATA_GOES_HERE!AH82)),"TEENS"))))</f>
        <v>0</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b">
        <f>IF(DATA_GOES_HERE!AH14="","",
IF(ISNUMBER(SEARCH("*ADULTS*",DATA_GOES_HERE!AH83)),"ADULTS",
IF(ISNUMBER(SEARCH("*CHILDREN*",DATA_GOES_HERE!AH83)),"CHILDREN",
IF(ISNUMBER(SEARCH("*TEENS*",DATA_GOES_HERE!AH83)),"TEENS"))))</f>
        <v>0</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VLOOKUP(DATA_GOES_HERE!Y15,VENUEID!$A$2:$B$28,1,TRUE)</f>
        <v>#N/A</v>
      </c>
      <c r="B15" t="str">
        <f>IF(DATA_GOES_HERE!AH15="","",
IF(ISNUMBER(SEARCH("*ADULTS*",DATA_GOES_HERE!AH84)),"ADULTS",
IF(ISNUMBER(SEARCH("*CHILDREN*",DATA_GOES_HERE!AH84)),"CHILDREN",
IF(ISNUMBER(SEARCH("*TEENS*",DATA_GOES_HERE!AH84)),"TEENS"))))</f>
        <v/>
      </c>
      <c r="C15">
        <f>Table1[startdatetime]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VLOOKUP(DATA_GOES_HERE!Y16,VENUEID!$A$2:$B$28,1,TRUE)</f>
        <v>BELLEVUE</v>
      </c>
      <c r="B16" t="b">
        <f>IF(DATA_GOES_HERE!AH16="","",
IF(ISNUMBER(SEARCH("*ADULTS*",DATA_GOES_HERE!AH85)),"ADULTS",
IF(ISNUMBER(SEARCH("*CHILDREN*",DATA_GOES_HERE!AH85)),"CHILDREN",
IF(ISNUMBER(SEARCH("*TEENS*",DATA_GOES_HERE!AH85)),"TEENS"))))</f>
        <v>0</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VLOOKUP(DATA_GOES_HERE!Y22,VENUEID!$A$2:$B$28,1,TRUE)</f>
        <v>#N/A</v>
      </c>
      <c r="B22" t="str">
        <f>IF(DATA_GOES_HERE!AH22="","",
IF(ISNUMBER(SEARCH("*ADULTS*",DATA_GOES_HERE!AH91)),"ADULTS",
IF(ISNUMBER(SEARCH("*CHILDREN*",DATA_GOES_HERE!AH91)),"CHILDREN",
IF(ISNUMBER(SEARCH("*TEENS*",DATA_GOES_HERE!AH91)),"TEENS"))))</f>
        <v/>
      </c>
      <c r="C22">
        <f>Table1[startdatetime]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VLOOKUP(DATA_GOES_HERE!Y23,VENUEID!$A$2:$B$28,1,TRUE)</f>
        <v>BELLEVUE</v>
      </c>
      <c r="B23" t="b">
        <f>IF(DATA_GOES_HERE!AH23="","",
IF(ISNUMBER(SEARCH("*ADULTS*",DATA_GOES_HERE!AH92)),"ADULTS",
IF(ISNUMBER(SEARCH("*CHILDREN*",DATA_GOES_HERE!AH92)),"CHILDREN",
IF(ISNUMBER(SEARCH("*TEENS*",DATA_GOES_HERE!AH92)),"TEENS"))))</f>
        <v>0</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b">
        <f>IF(DATA_GOES_HERE!AH27="","",
IF(ISNUMBER(SEARCH("*ADULTS*",DATA_GOES_HERE!AH96)),"ADULTS",
IF(ISNUMBER(SEARCH("*CHILDREN*",DATA_GOES_HERE!AH96)),"CHILDREN",
IF(ISNUMBER(SEARCH("*TEENS*",DATA_GOES_HERE!AH96)),"TEENS"))))</f>
        <v>0</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VLOOKUP(DATA_GOES_HERE!Y31,VENUEID!$A$2:$B$28,1,TRUE)</f>
        <v>#N/A</v>
      </c>
      <c r="B31" t="str">
        <f>IF(DATA_GOES_HERE!AH31="","",
IF(ISNUMBER(SEARCH("*ADULTS*",DATA_GOES_HERE!AH100)),"ADULTS",
IF(ISNUMBER(SEARCH("*CHILDREN*",DATA_GOES_HERE!AH100)),"CHILDREN",
IF(ISNUMBER(SEARCH("*TEENS*",DATA_GOES_HERE!AH100)),"TEENS"))))</f>
        <v/>
      </c>
      <c r="C31">
        <f>Table1[startdatetime]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b">
        <f>IF(DATA_GOES_HERE!AH33="","",
IF(ISNUMBER(SEARCH("*ADULTS*",DATA_GOES_HERE!AH102)),"ADULTS",
IF(ISNUMBER(SEARCH("*CHILDREN*",DATA_GOES_HERE!AH102)),"CHILDREN",
IF(ISNUMBER(SEARCH("*TEENS*",DATA_GOES_HERE!AH102)),"TEENS"))))</f>
        <v>0</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VLOOKUP(DATA_GOES_HERE!Y38,VENUEID!$A$2:$B$28,1,TRUE)</f>
        <v>#N/A</v>
      </c>
      <c r="B38" t="str">
        <f>IF(DATA_GOES_HERE!AH38="","",
IF(ISNUMBER(SEARCH("*ADULTS*",DATA_GOES_HERE!AH107)),"ADULTS",
IF(ISNUMBER(SEARCH("*CHILDREN*",DATA_GOES_HERE!AH107)),"CHILDREN",
IF(ISNUMBER(SEARCH("*TEENS*",DATA_GOES_HERE!AH107)),"TEENS"))))</f>
        <v/>
      </c>
      <c r="C38">
        <f>Table1[startdatetime]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VLOOKUP(DATA_GOES_HERE!Y39,VENUEID!$A$2:$B$28,1,TRUE)</f>
        <v>BELLEVUE</v>
      </c>
      <c r="B39" t="b">
        <f>IF(DATA_GOES_HERE!AH39="","",
IF(ISNUMBER(SEARCH("*ADULTS*",DATA_GOES_HERE!AH108)),"ADULTS",
IF(ISNUMBER(SEARCH("*CHILDREN*",DATA_GOES_HERE!AH108)),"CHILDREN",
IF(ISNUMBER(SEARCH("*TEENS*",DATA_GOES_HERE!AH108)),"TEENS"))))</f>
        <v>0</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VLOOKUP(DATA_GOES_HERE!Y40,VENUEID!$A$2:$B$28,1,TRUE)</f>
        <v>BELLEVUE</v>
      </c>
      <c r="B40" t="b">
        <f>IF(DATA_GOES_HERE!AH40="","",
IF(ISNUMBER(SEARCH("*ADULTS*",DATA_GOES_HERE!AH109)),"ADULTS",
IF(ISNUMBER(SEARCH("*CHILDREN*",DATA_GOES_HERE!AH109)),"CHILDREN",
IF(ISNUMBER(SEARCH("*TEENS*",DATA_GOES_HERE!AH109)),"TEENS"))))</f>
        <v>0</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b">
        <f>IF(DATA_GOES_HERE!AH41="","",
IF(ISNUMBER(SEARCH("*ADULTS*",DATA_GOES_HERE!AH110)),"ADULTS",
IF(ISNUMBER(SEARCH("*CHILDREN*",DATA_GOES_HERE!AH110)),"CHILDREN",
IF(ISNUMBER(SEARCH("*TEENS*",DATA_GOES_HERE!AH110)),"TEENS"))))</f>
        <v>0</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VLOOKUP(DATA_GOES_HERE!Y42,VENUEID!$A$2:$B$28,1,TRUE)</f>
        <v>#N/A</v>
      </c>
      <c r="B42" t="str">
        <f>IF(DATA_GOES_HERE!AH42="","",
IF(ISNUMBER(SEARCH("*ADULTS*",DATA_GOES_HERE!AH111)),"ADULTS",
IF(ISNUMBER(SEARCH("*CHILDREN*",DATA_GOES_HERE!AH111)),"CHILDREN",
IF(ISNUMBER(SEARCH("*TEENS*",DATA_GOES_HERE!AH111)),"TEENS"))))</f>
        <v/>
      </c>
      <c r="C42">
        <f>Table1[startdatetime]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VLOOKUP(DATA_GOES_HERE!Y43,VENUEID!$A$2:$B$28,1,TRUE)</f>
        <v>BELLEVUE</v>
      </c>
      <c r="B43" t="b">
        <f>IF(DATA_GOES_HERE!AH43="","",
IF(ISNUMBER(SEARCH("*ADULTS*",DATA_GOES_HERE!AH112)),"ADULTS",
IF(ISNUMBER(SEARCH("*CHILDREN*",DATA_GOES_HERE!AH112)),"CHILDREN",
IF(ISNUMBER(SEARCH("*TEENS*",DATA_GOES_HERE!AH112)),"TEENS"))))</f>
        <v>0</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b">
        <f>IF(DATA_GOES_HERE!AH46="","",
IF(ISNUMBER(SEARCH("*ADULTS*",DATA_GOES_HERE!AH115)),"ADULTS",
IF(ISNUMBER(SEARCH("*CHILDREN*",DATA_GOES_HERE!AH115)),"CHILDREN",
IF(ISNUMBER(SEARCH("*TEENS*",DATA_GOES_HERE!AH115)),"TEENS"))))</f>
        <v>0</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b">
        <f>IF(DATA_GOES_HERE!AH48="","",
IF(ISNUMBER(SEARCH("*ADULTS*",DATA_GOES_HERE!AH117)),"ADULTS",
IF(ISNUMBER(SEARCH("*CHILDREN*",DATA_GOES_HERE!AH117)),"CHILDREN",
IF(ISNUMBER(SEARCH("*TEENS*",DATA_GOES_HERE!AH117)),"TEENS"))))</f>
        <v>0</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b">
        <f>IF(DATA_GOES_HERE!AH49="","",
IF(ISNUMBER(SEARCH("*ADULTS*",DATA_GOES_HERE!AH118)),"ADULTS",
IF(ISNUMBER(SEARCH("*CHILDREN*",DATA_GOES_HERE!AH118)),"CHILDREN",
IF(ISNUMBER(SEARCH("*TEENS*",DATA_GOES_HERE!AH118)),"TEENS"))))</f>
        <v>0</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VLOOKUP(DATA_GOES_HERE!Y50,VENUEID!$A$2:$B$28,1,TRUE)</f>
        <v>#N/A</v>
      </c>
      <c r="B50" t="str">
        <f>IF(DATA_GOES_HERE!AH50="","",
IF(ISNUMBER(SEARCH("*ADULTS*",DATA_GOES_HERE!AH119)),"ADULTS",
IF(ISNUMBER(SEARCH("*CHILDREN*",DATA_GOES_HERE!AH119)),"CHILDREN",
IF(ISNUMBER(SEARCH("*TEENS*",DATA_GOES_HERE!AH119)),"TEENS"))))</f>
        <v/>
      </c>
      <c r="C50">
        <f>Table1[startdatetime]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VLOOKUP(DATA_GOES_HERE!Y51,VENUEID!$A$2:$B$28,1,TRUE)</f>
        <v>#N/A</v>
      </c>
      <c r="B51" t="str">
        <f>IF(DATA_GOES_HERE!AH51="","",
IF(ISNUMBER(SEARCH("*ADULTS*",DATA_GOES_HERE!AH120)),"ADULTS",
IF(ISNUMBER(SEARCH("*CHILDREN*",DATA_GOES_HERE!AH120)),"CHILDREN",
IF(ISNUMBER(SEARCH("*TEENS*",DATA_GOES_HERE!AH120)),"TEENS"))))</f>
        <v/>
      </c>
      <c r="C51">
        <f>Table1[startdatetime]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VLOOKUP(DATA_GOES_HERE!Y52,VENUEID!$A$2:$B$28,1,TRUE)</f>
        <v>#N/A</v>
      </c>
      <c r="B52" t="str">
        <f>IF(DATA_GOES_HERE!AH52="","",
IF(ISNUMBER(SEARCH("*ADULTS*",DATA_GOES_HERE!AH121)),"ADULTS",
IF(ISNUMBER(SEARCH("*CHILDREN*",DATA_GOES_HERE!AH121)),"CHILDREN",
IF(ISNUMBER(SEARCH("*TEENS*",DATA_GOES_HERE!AH121)),"TEENS"))))</f>
        <v/>
      </c>
      <c r="C52">
        <f>Table1[startdatetime]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VLOOKUP(DATA_GOES_HERE!Y56,VENUEID!$A$2:$B$28,1,TRUE)</f>
        <v>#N/A</v>
      </c>
      <c r="B56" t="str">
        <f>IF(DATA_GOES_HERE!AH56="","",
IF(ISNUMBER(SEARCH("*ADULTS*",DATA_GOES_HERE!AH125)),"ADULTS",
IF(ISNUMBER(SEARCH("*CHILDREN*",DATA_GOES_HERE!AH125)),"CHILDREN",
IF(ISNUMBER(SEARCH("*TEENS*",DATA_GOES_HERE!AH125)),"TEENS"))))</f>
        <v/>
      </c>
      <c r="C56">
        <f>Table1[startdatetime]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VLOOKUP(DATA_GOES_HERE!Y57,VENUEID!$A$2:$B$28,1,TRUE)</f>
        <v>BELLEVUE</v>
      </c>
      <c r="B57" t="b">
        <f>IF(DATA_GOES_HERE!AH57="","",
IF(ISNUMBER(SEARCH("*ADULTS*",DATA_GOES_HERE!AH126)),"ADULTS",
IF(ISNUMBER(SEARCH("*CHILDREN*",DATA_GOES_HERE!AH126)),"CHILDREN",
IF(ISNUMBER(SEARCH("*TEENS*",DATA_GOES_HERE!AH126)),"TEENS"))))</f>
        <v>0</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b">
        <f>IF(DATA_GOES_HERE!AH61="","",
IF(ISNUMBER(SEARCH("*ADULTS*",DATA_GOES_HERE!AH130)),"ADULTS",
IF(ISNUMBER(SEARCH("*CHILDREN*",DATA_GOES_HERE!AH130)),"CHILDREN",
IF(ISNUMBER(SEARCH("*TEENS*",DATA_GOES_HERE!AH130)),"TEENS"))))</f>
        <v>0</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b">
        <f>IF(DATA_GOES_HERE!AH62="","",
IF(ISNUMBER(SEARCH("*ADULTS*",DATA_GOES_HERE!AH131)),"ADULTS",
IF(ISNUMBER(SEARCH("*CHILDREN*",DATA_GOES_HERE!AH131)),"CHILDREN",
IF(ISNUMBER(SEARCH("*TEENS*",DATA_GOES_HERE!AH131)),"TEENS"))))</f>
        <v>0</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b">
        <f>IF(DATA_GOES_HERE!AH64="","",
IF(ISNUMBER(SEARCH("*ADULTS*",DATA_GOES_HERE!AH133)),"ADULTS",
IF(ISNUMBER(SEARCH("*CHILDREN*",DATA_GOES_HERE!AH133)),"CHILDREN",
IF(ISNUMBER(SEARCH("*TEENS*",DATA_GOES_HERE!AH133)),"TEENS"))))</f>
        <v>0</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b">
        <f>IF(DATA_GOES_HERE!AH69="","",
IF(ISNUMBER(SEARCH("*ADULTS*",DATA_GOES_HERE!AH138)),"ADULTS",
IF(ISNUMBER(SEARCH("*CHILDREN*",DATA_GOES_HERE!AH138)),"CHILDREN",
IF(ISNUMBER(SEARCH("*TEENS*",DATA_GOES_HERE!AH138)),"TEENS"))))</f>
        <v>0</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b">
        <f>IF(DATA_GOES_HERE!AH73="","",
IF(ISNUMBER(SEARCH("*ADULTS*",DATA_GOES_HERE!AH142)),"ADULTS",
IF(ISNUMBER(SEARCH("*CHILDREN*",DATA_GOES_HERE!AH142)),"CHILDREN",
IF(ISNUMBER(SEARCH("*TEENS*",DATA_GOES_HERE!AH142)),"TEENS"))))</f>
        <v>0</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VLOOKUP(DATA_GOES_HERE!Y75,VENUEID!$A$2:$B$28,1,TRUE)</f>
        <v>#N/A</v>
      </c>
      <c r="B75" t="str">
        <f>IF(DATA_GOES_HERE!AH75="","",
IF(ISNUMBER(SEARCH("*ADULTS*",DATA_GOES_HERE!AH144)),"ADULTS",
IF(ISNUMBER(SEARCH("*CHILDREN*",DATA_GOES_HERE!AH144)),"CHILDREN",
IF(ISNUMBER(SEARCH("*TEENS*",DATA_GOES_HERE!AH144)),"TEENS"))))</f>
        <v/>
      </c>
      <c r="C75">
        <f>Table1[startdatetime]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VLOOKUP(DATA_GOES_HERE!Y78,VENUEID!$A$2:$B$28,1,TRUE)</f>
        <v>#N/A</v>
      </c>
      <c r="B78" t="str">
        <f>IF(DATA_GOES_HERE!AH78="","",
IF(ISNUMBER(SEARCH("*ADULTS*",DATA_GOES_HERE!AH147)),"ADULTS",
IF(ISNUMBER(SEARCH("*CHILDREN*",DATA_GOES_HERE!AH147)),"CHILDREN",
IF(ISNUMBER(SEARCH("*TEENS*",DATA_GOES_HERE!AH147)),"TEENS"))))</f>
        <v/>
      </c>
      <c r="C78">
        <f>Table1[startdatetime]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VLOOKUP(DATA_GOES_HERE!Y82,VENUEID!$A$2:$B$28,1,TRUE)</f>
        <v>#N/A</v>
      </c>
      <c r="B82" t="str">
        <f>IF(DATA_GOES_HERE!AH82="","",
IF(ISNUMBER(SEARCH("*ADULTS*",DATA_GOES_HERE!AH151)),"ADULTS",
IF(ISNUMBER(SEARCH("*CHILDREN*",DATA_GOES_HERE!AH151)),"CHILDREN",
IF(ISNUMBER(SEARCH("*TEENS*",DATA_GOES_HERE!AH151)),"TEENS"))))</f>
        <v/>
      </c>
      <c r="C82">
        <f>Table1[startdatetime]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VLOOKUP(DATA_GOES_HERE!Y83,VENUEID!$A$2:$B$28,1,TRUE)</f>
        <v>#N/A</v>
      </c>
      <c r="B83" t="str">
        <f>IF(DATA_GOES_HERE!AH83="","",
IF(ISNUMBER(SEARCH("*ADULTS*",DATA_GOES_HERE!AH152)),"ADULTS",
IF(ISNUMBER(SEARCH("*CHILDREN*",DATA_GOES_HERE!AH152)),"CHILDREN",
IF(ISNUMBER(SEARCH("*TEENS*",DATA_GOES_HERE!AH152)),"TEENS"))))</f>
        <v/>
      </c>
      <c r="C83">
        <f>Table1[startdatetime]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VLOOKUP(DATA_GOES_HERE!Y84,VENUEID!$A$2:$B$28,1,TRUE)</f>
        <v>BELLEVUE</v>
      </c>
      <c r="B84" t="b">
        <f>IF(DATA_GOES_HERE!AH84="","",
IF(ISNUMBER(SEARCH("*ADULTS*",DATA_GOES_HERE!AH153)),"ADULTS",
IF(ISNUMBER(SEARCH("*CHILDREN*",DATA_GOES_HERE!AH153)),"CHILDREN",
IF(ISNUMBER(SEARCH("*TEENS*",DATA_GOES_HERE!AH153)),"TEENS"))))</f>
        <v>0</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VLOOKUP(DATA_GOES_HERE!Y85,VENUEID!$A$2:$B$28,1,TRUE)</f>
        <v>#N/A</v>
      </c>
      <c r="B85" t="str">
        <f>IF(DATA_GOES_HERE!AH85="","",
IF(ISNUMBER(SEARCH("*ADULTS*",DATA_GOES_HERE!AH154)),"ADULTS",
IF(ISNUMBER(SEARCH("*CHILDREN*",DATA_GOES_HERE!AH154)),"CHILDREN",
IF(ISNUMBER(SEARCH("*TEENS*",DATA_GOES_HERE!AH154)),"TEENS"))))</f>
        <v/>
      </c>
      <c r="C85">
        <f>Table1[startdatetime]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b">
        <f>IF(DATA_GOES_HERE!AH88="","",
IF(ISNUMBER(SEARCH("*ADULTS*",DATA_GOES_HERE!AH157)),"ADULTS",
IF(ISNUMBER(SEARCH("*CHILDREN*",DATA_GOES_HERE!AH157)),"CHILDREN",
IF(ISNUMBER(SEARCH("*TEENS*",DATA_GOES_HERE!AH157)),"TEENS"))))</f>
        <v>0</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b">
        <f>IF(DATA_GOES_HERE!AH91="","",
IF(ISNUMBER(SEARCH("*ADULTS*",DATA_GOES_HERE!AH160)),"ADULTS",
IF(ISNUMBER(SEARCH("*CHILDREN*",DATA_GOES_HERE!AH160)),"CHILDREN",
IF(ISNUMBER(SEARCH("*TEENS*",DATA_GOES_HERE!AH160)),"TEENS"))))</f>
        <v>0</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VLOOKUP(DATA_GOES_HERE!Y92,VENUEID!$A$2:$B$28,1,TRUE)</f>
        <v>#N/A</v>
      </c>
      <c r="B92" t="str">
        <f>IF(DATA_GOES_HERE!AH92="","",
IF(ISNUMBER(SEARCH("*ADULTS*",DATA_GOES_HERE!AH161)),"ADULTS",
IF(ISNUMBER(SEARCH("*CHILDREN*",DATA_GOES_HERE!AH161)),"CHILDREN",
IF(ISNUMBER(SEARCH("*TEENS*",DATA_GOES_HERE!AH161)),"TEENS"))))</f>
        <v/>
      </c>
      <c r="C92">
        <f>Table1[startdatetime]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VLOOKUP(DATA_GOES_HERE!Y96,VENUEID!$A$2:$B$28,1,TRUE)</f>
        <v>#N/A</v>
      </c>
      <c r="B96" t="str">
        <f>IF(DATA_GOES_HERE!AH96="","",
IF(ISNUMBER(SEARCH("*ADULTS*",DATA_GOES_HERE!AH165)),"ADULTS",
IF(ISNUMBER(SEARCH("*CHILDREN*",DATA_GOES_HERE!AH165)),"CHILDREN",
IF(ISNUMBER(SEARCH("*TEENS*",DATA_GOES_HERE!AH165)),"TEENS"))))</f>
        <v/>
      </c>
      <c r="C96">
        <f>Table1[startdatetime]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b">
        <f>IF(DATA_GOES_HERE!AH100="","",
IF(ISNUMBER(SEARCH("*ADULTS*",DATA_GOES_HERE!AH169)),"ADULTS",
IF(ISNUMBER(SEARCH("*CHILDREN*",DATA_GOES_HERE!AH169)),"CHILDREN",
IF(ISNUMBER(SEARCH("*TEENS*",DATA_GOES_HERE!AH169)),"TEENS"))))</f>
        <v>0</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b">
        <f>IF(DATA_GOES_HERE!AH101="","",
IF(ISNUMBER(SEARCH("*ADULTS*",DATA_GOES_HERE!AH170)),"ADULTS",
IF(ISNUMBER(SEARCH("*CHILDREN*",DATA_GOES_HERE!AH170)),"CHILDREN",
IF(ISNUMBER(SEARCH("*TEENS*",DATA_GOES_HERE!AH170)),"TEENS"))))</f>
        <v>0</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VLOOKUP(DATA_GOES_HERE!Y102,VENUEID!$A$2:$B$28,1,TRUE)</f>
        <v>#N/A</v>
      </c>
      <c r="B102" t="str">
        <f>IF(DATA_GOES_HERE!AH102="","",
IF(ISNUMBER(SEARCH("*ADULTS*",DATA_GOES_HERE!AH171)),"ADULTS",
IF(ISNUMBER(SEARCH("*CHILDREN*",DATA_GOES_HERE!AH171)),"CHILDREN",
IF(ISNUMBER(SEARCH("*TEENS*",DATA_GOES_HERE!AH171)),"TEENS"))))</f>
        <v/>
      </c>
      <c r="C102">
        <f>Table1[startdatetime]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VLOOKUP(DATA_GOES_HERE!Y108,VENUEID!$A$2:$B$28,1,TRUE)</f>
        <v>#N/A</v>
      </c>
      <c r="B108" t="str">
        <f>IF(DATA_GOES_HERE!AH108="","",
IF(ISNUMBER(SEARCH("*ADULTS*",DATA_GOES_HERE!AH177)),"ADULTS",
IF(ISNUMBER(SEARCH("*CHILDREN*",DATA_GOES_HERE!AH177)),"CHILDREN",
IF(ISNUMBER(SEARCH("*TEENS*",DATA_GOES_HERE!AH177)),"TEENS"))))</f>
        <v/>
      </c>
      <c r="C108">
        <f>Table1[startdatetime]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VLOOKUP(DATA_GOES_HERE!Y109,VENUEID!$A$2:$B$28,1,TRUE)</f>
        <v>#N/A</v>
      </c>
      <c r="B109" t="str">
        <f>IF(DATA_GOES_HERE!AH109="","",
IF(ISNUMBER(SEARCH("*ADULTS*",DATA_GOES_HERE!AH178)),"ADULTS",
IF(ISNUMBER(SEARCH("*CHILDREN*",DATA_GOES_HERE!AH178)),"CHILDREN",
IF(ISNUMBER(SEARCH("*TEENS*",DATA_GOES_HERE!AH178)),"TEENS"))))</f>
        <v/>
      </c>
      <c r="C109">
        <f>Table1[startdatetime]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VLOOKUP(DATA_GOES_HERE!Y110,VENUEID!$A$2:$B$28,1,TRUE)</f>
        <v>#N/A</v>
      </c>
      <c r="B110" t="str">
        <f>IF(DATA_GOES_HERE!AH110="","",
IF(ISNUMBER(SEARCH("*ADULTS*",DATA_GOES_HERE!AH179)),"ADULTS",
IF(ISNUMBER(SEARCH("*CHILDREN*",DATA_GOES_HERE!AH179)),"CHILDREN",
IF(ISNUMBER(SEARCH("*TEENS*",DATA_GOES_HERE!AH179)),"TEENS"))))</f>
        <v/>
      </c>
      <c r="C110">
        <f>Table1[startdatetime]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VLOOKUP(DATA_GOES_HERE!Y111,VENUEID!$A$2:$B$28,1,TRUE)</f>
        <v>#N/A</v>
      </c>
      <c r="B111" t="str">
        <f>IF(DATA_GOES_HERE!AH111="","",
IF(ISNUMBER(SEARCH("*ADULTS*",DATA_GOES_HERE!AH180)),"ADULTS",
IF(ISNUMBER(SEARCH("*CHILDREN*",DATA_GOES_HERE!AH180)),"CHILDREN",
IF(ISNUMBER(SEARCH("*TEENS*",DATA_GOES_HERE!AH180)),"TEENS"))))</f>
        <v/>
      </c>
      <c r="C111">
        <f>Table1[startdatetime]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VLOOKUP(DATA_GOES_HERE!Y112,VENUEID!$A$2:$B$28,1,TRUE)</f>
        <v>#N/A</v>
      </c>
      <c r="B112" t="str">
        <f>IF(DATA_GOES_HERE!AH112="","",
IF(ISNUMBER(SEARCH("*ADULTS*",DATA_GOES_HERE!AH181)),"ADULTS",
IF(ISNUMBER(SEARCH("*CHILDREN*",DATA_GOES_HERE!AH181)),"CHILDREN",
IF(ISNUMBER(SEARCH("*TEENS*",DATA_GOES_HERE!AH181)),"TEENS"))))</f>
        <v/>
      </c>
      <c r="C112">
        <f>Table1[startdatetime]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VLOOKUP(DATA_GOES_HERE!Y115,VENUEID!$A$2:$B$28,1,TRUE)</f>
        <v>#N/A</v>
      </c>
      <c r="B115" t="str">
        <f>IF(DATA_GOES_HERE!AH115="","",
IF(ISNUMBER(SEARCH("*ADULTS*",DATA_GOES_HERE!AH184)),"ADULTS",
IF(ISNUMBER(SEARCH("*CHILDREN*",DATA_GOES_HERE!AH184)),"CHILDREN",
IF(ISNUMBER(SEARCH("*TEENS*",DATA_GOES_HERE!AH184)),"TEENS"))))</f>
        <v/>
      </c>
      <c r="C115">
        <f>Table1[startdatetime]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VLOOKUP(DATA_GOES_HERE!Y117,VENUEID!$A$2:$B$28,1,TRUE)</f>
        <v>#N/A</v>
      </c>
      <c r="B117" t="str">
        <f>IF(DATA_GOES_HERE!AH117="","",
IF(ISNUMBER(SEARCH("*ADULTS*",DATA_GOES_HERE!AH186)),"ADULTS",
IF(ISNUMBER(SEARCH("*CHILDREN*",DATA_GOES_HERE!AH186)),"CHILDREN",
IF(ISNUMBER(SEARCH("*TEENS*",DATA_GOES_HERE!AH186)),"TEENS"))))</f>
        <v/>
      </c>
      <c r="C117">
        <f>Table1[startdatetime]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VLOOKUP(DATA_GOES_HERE!Y118,VENUEID!$A$2:$B$28,1,TRUE)</f>
        <v>#N/A</v>
      </c>
      <c r="B118" t="str">
        <f>IF(DATA_GOES_HERE!AH118="","",
IF(ISNUMBER(SEARCH("*ADULTS*",DATA_GOES_HERE!AH187)),"ADULTS",
IF(ISNUMBER(SEARCH("*CHILDREN*",DATA_GOES_HERE!AH187)),"CHILDREN",
IF(ISNUMBER(SEARCH("*TEENS*",DATA_GOES_HERE!AH187)),"TEENS"))))</f>
        <v/>
      </c>
      <c r="C118">
        <f>Table1[startdatetime]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VLOOKUP(DATA_GOES_HERE!Y119,VENUEID!$A$2:$B$28,1,TRUE)</f>
        <v>BELLEVUE</v>
      </c>
      <c r="B119" t="b">
        <f>IF(DATA_GOES_HERE!AH119="","",
IF(ISNUMBER(SEARCH("*ADULTS*",DATA_GOES_HERE!AH188)),"ADULTS",
IF(ISNUMBER(SEARCH("*CHILDREN*",DATA_GOES_HERE!AH188)),"CHILDREN",
IF(ISNUMBER(SEARCH("*TEENS*",DATA_GOES_HERE!AH188)),"TEENS"))))</f>
        <v>0</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b">
        <f>IF(DATA_GOES_HERE!AH120="","",
IF(ISNUMBER(SEARCH("*ADULTS*",DATA_GOES_HERE!AH189)),"ADULTS",
IF(ISNUMBER(SEARCH("*CHILDREN*",DATA_GOES_HERE!AH189)),"CHILDREN",
IF(ISNUMBER(SEARCH("*TEENS*",DATA_GOES_HERE!AH189)),"TEENS"))))</f>
        <v>0</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b">
        <f>IF(DATA_GOES_HERE!AH124="","",
IF(ISNUMBER(SEARCH("*ADULTS*",DATA_GOES_HERE!AH193)),"ADULTS",
IF(ISNUMBER(SEARCH("*CHILDREN*",DATA_GOES_HERE!AH193)),"CHILDREN",
IF(ISNUMBER(SEARCH("*TEENS*",DATA_GOES_HERE!AH193)),"TEENS"))))</f>
        <v>0</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b">
        <f>IF(DATA_GOES_HERE!AH125="","",
IF(ISNUMBER(SEARCH("*ADULTS*",DATA_GOES_HERE!AH194)),"ADULTS",
IF(ISNUMBER(SEARCH("*CHILDREN*",DATA_GOES_HERE!AH194)),"CHILDREN",
IF(ISNUMBER(SEARCH("*TEENS*",DATA_GOES_HERE!AH194)),"TEENS"))))</f>
        <v>0</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VLOOKUP(DATA_GOES_HERE!Y126,VENUEID!$A$2:$B$28,1,TRUE)</f>
        <v>#N/A</v>
      </c>
      <c r="B126" t="str">
        <f>IF(DATA_GOES_HERE!AH126="","",
IF(ISNUMBER(SEARCH("*ADULTS*",DATA_GOES_HERE!AH195)),"ADULTS",
IF(ISNUMBER(SEARCH("*CHILDREN*",DATA_GOES_HERE!AH195)),"CHILDREN",
IF(ISNUMBER(SEARCH("*TEENS*",DATA_GOES_HERE!AH195)),"TEENS"))))</f>
        <v/>
      </c>
      <c r="C126">
        <f>Table1[startdatetime]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b">
        <f>IF(DATA_GOES_HERE!AH129="","",
IF(ISNUMBER(SEARCH("*ADULTS*",DATA_GOES_HERE!AH198)),"ADULTS",
IF(ISNUMBER(SEARCH("*CHILDREN*",DATA_GOES_HERE!AH198)),"CHILDREN",
IF(ISNUMBER(SEARCH("*TEENS*",DATA_GOES_HERE!AH198)),"TEENS"))))</f>
        <v>0</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VLOOKUP(DATA_GOES_HERE!Y130,VENUEID!$A$2:$B$28,1,TRUE)</f>
        <v>#N/A</v>
      </c>
      <c r="B130" t="str">
        <f>IF(DATA_GOES_HERE!AH130="","",
IF(ISNUMBER(SEARCH("*ADULTS*",DATA_GOES_HERE!AH199)),"ADULTS",
IF(ISNUMBER(SEARCH("*CHILDREN*",DATA_GOES_HERE!AH199)),"CHILDREN",
IF(ISNUMBER(SEARCH("*TEENS*",DATA_GOES_HERE!AH199)),"TEENS"))))</f>
        <v/>
      </c>
      <c r="C130">
        <f>Table1[startdatetime]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VLOOKUP(DATA_GOES_HERE!Y131,VENUEID!$A$2:$B$28,1,TRUE)</f>
        <v>#N/A</v>
      </c>
      <c r="B131" t="str">
        <f>IF(DATA_GOES_HERE!AH131="","",
IF(ISNUMBER(SEARCH("*ADULTS*",DATA_GOES_HERE!AH200)),"ADULTS",
IF(ISNUMBER(SEARCH("*CHILDREN*",DATA_GOES_HERE!AH200)),"CHILDREN",
IF(ISNUMBER(SEARCH("*TEENS*",DATA_GOES_HERE!AH200)),"TEENS"))))</f>
        <v/>
      </c>
      <c r="C131">
        <f>Table1[startdatetime]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VLOOKUP(DATA_GOES_HERE!Y133,VENUEID!$A$2:$B$28,1,TRUE)</f>
        <v>#N/A</v>
      </c>
      <c r="B133" t="str">
        <f>IF(DATA_GOES_HERE!AH133="","",
IF(ISNUMBER(SEARCH("*ADULTS*",DATA_GOES_HERE!AH202)),"ADULTS",
IF(ISNUMBER(SEARCH("*CHILDREN*",DATA_GOES_HERE!AH202)),"CHILDREN",
IF(ISNUMBER(SEARCH("*TEENS*",DATA_GOES_HERE!AH202)),"TEENS"))))</f>
        <v/>
      </c>
      <c r="C133">
        <f>Table1[startdatetime]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VLOOKUP(DATA_GOES_HERE!Y138,VENUEID!$A$2:$B$28,1,TRUE)</f>
        <v>#N/A</v>
      </c>
      <c r="B138" t="str">
        <f>IF(DATA_GOES_HERE!AH138="","",
IF(ISNUMBER(SEARCH("*ADULTS*",DATA_GOES_HERE!AH207)),"ADULTS",
IF(ISNUMBER(SEARCH("*CHILDREN*",DATA_GOES_HERE!AH207)),"CHILDREN",
IF(ISNUMBER(SEARCH("*TEENS*",DATA_GOES_HERE!AH207)),"TEENS"))))</f>
        <v/>
      </c>
      <c r="C138">
        <f>Table1[startdatetime]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VLOOKUP(DATA_GOES_HERE!Y142,VENUEID!$A$2:$B$28,1,TRUE)</f>
        <v>#N/A</v>
      </c>
      <c r="B142" t="str">
        <f>IF(DATA_GOES_HERE!AH142="","",
IF(ISNUMBER(SEARCH("*ADULTS*",DATA_GOES_HERE!AH211)),"ADULTS",
IF(ISNUMBER(SEARCH("*CHILDREN*",DATA_GOES_HERE!AH211)),"CHILDREN",
IF(ISNUMBER(SEARCH("*TEENS*",DATA_GOES_HERE!AH211)),"TEENS"))))</f>
        <v/>
      </c>
      <c r="C142">
        <f>Table1[startdatetime]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VLOOKUP(DATA_GOES_HERE!Y147,VENUEID!$A$2:$B$28,1,TRUE)</f>
        <v>#N/A</v>
      </c>
      <c r="B147" t="str">
        <f>IF(DATA_GOES_HERE!AH147="","",
IF(ISNUMBER(SEARCH("*ADULTS*",DATA_GOES_HERE!AH216)),"ADULTS",
IF(ISNUMBER(SEARCH("*CHILDREN*",DATA_GOES_HERE!AH216)),"CHILDREN",
IF(ISNUMBER(SEARCH("*TEENS*",DATA_GOES_HERE!AH216)),"TEENS"))))</f>
        <v/>
      </c>
      <c r="C147">
        <f>Table1[startdatetime]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VLOOKUP(DATA_GOES_HERE!Y151,VENUEID!$A$2:$B$28,1,TRUE)</f>
        <v>#N/A</v>
      </c>
      <c r="B151" t="str">
        <f>IF(DATA_GOES_HERE!AH151="","",
IF(ISNUMBER(SEARCH("*ADULTS*",DATA_GOES_HERE!AH220)),"ADULTS",
IF(ISNUMBER(SEARCH("*CHILDREN*",DATA_GOES_HERE!AH220)),"CHILDREN",
IF(ISNUMBER(SEARCH("*TEENS*",DATA_GOES_HERE!AH220)),"TEENS"))))</f>
        <v/>
      </c>
      <c r="C151">
        <f>Table1[startdatetime]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VLOOKUP(DATA_GOES_HERE!Y152,VENUEID!$A$2:$B$28,1,TRUE)</f>
        <v>#N/A</v>
      </c>
      <c r="B152" t="str">
        <f>IF(DATA_GOES_HERE!AH152="","",
IF(ISNUMBER(SEARCH("*ADULTS*",DATA_GOES_HERE!AH221)),"ADULTS",
IF(ISNUMBER(SEARCH("*CHILDREN*",DATA_GOES_HERE!AH221)),"CHILDREN",
IF(ISNUMBER(SEARCH("*TEENS*",DATA_GOES_HERE!AH221)),"TEENS"))))</f>
        <v/>
      </c>
      <c r="C152">
        <f>Table1[startdatetime]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VLOOKUP(DATA_GOES_HERE!Y153,VENUEID!$A$2:$B$28,1,TRUE)</f>
        <v>#N/A</v>
      </c>
      <c r="B153" t="str">
        <f>IF(DATA_GOES_HERE!AH153="","",
IF(ISNUMBER(SEARCH("*ADULTS*",DATA_GOES_HERE!AH222)),"ADULTS",
IF(ISNUMBER(SEARCH("*CHILDREN*",DATA_GOES_HERE!AH222)),"CHILDREN",
IF(ISNUMBER(SEARCH("*TEENS*",DATA_GOES_HERE!AH222)),"TEENS"))))</f>
        <v/>
      </c>
      <c r="C153">
        <f>Table1[startdatetime]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VLOOKUP(DATA_GOES_HERE!Y157,VENUEID!$A$2:$B$28,1,TRUE)</f>
        <v>#N/A</v>
      </c>
      <c r="B157" t="str">
        <f>IF(DATA_GOES_HERE!AH157="","",
IF(ISNUMBER(SEARCH("*ADULTS*",DATA_GOES_HERE!AH226)),"ADULTS",
IF(ISNUMBER(SEARCH("*CHILDREN*",DATA_GOES_HERE!AH226)),"CHILDREN",
IF(ISNUMBER(SEARCH("*TEENS*",DATA_GOES_HERE!AH226)),"TEENS"))))</f>
        <v/>
      </c>
      <c r="C157">
        <f>Table1[startdatetime]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VLOOKUP(DATA_GOES_HERE!Y160,VENUEID!$A$2:$B$28,1,TRUE)</f>
        <v>#N/A</v>
      </c>
      <c r="B160" t="str">
        <f>IF(DATA_GOES_HERE!AH160="","",
IF(ISNUMBER(SEARCH("*ADULTS*",DATA_GOES_HERE!AH229)),"ADULTS",
IF(ISNUMBER(SEARCH("*CHILDREN*",DATA_GOES_HERE!AH229)),"CHILDREN",
IF(ISNUMBER(SEARCH("*TEENS*",DATA_GOES_HERE!AH229)),"TEENS"))))</f>
        <v/>
      </c>
      <c r="C160">
        <f>Table1[startdatetime]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VLOOKUP(DATA_GOES_HERE!Y165,VENUEID!$A$2:$B$28,1,TRUE)</f>
        <v>#N/A</v>
      </c>
      <c r="B165" t="str">
        <f>IF(DATA_GOES_HERE!AH165="","",
IF(ISNUMBER(SEARCH("*ADULTS*",DATA_GOES_HERE!AH234)),"ADULTS",
IF(ISNUMBER(SEARCH("*CHILDREN*",DATA_GOES_HERE!AH234)),"CHILDREN",
IF(ISNUMBER(SEARCH("*TEENS*",DATA_GOES_HERE!AH234)),"TEENS"))))</f>
        <v/>
      </c>
      <c r="C165">
        <f>Table1[startdatetime]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VLOOKUP(DATA_GOES_HERE!Y169,VENUEID!$A$2:$B$28,1,TRUE)</f>
        <v>#N/A</v>
      </c>
      <c r="B169" t="str">
        <f>IF(DATA_GOES_HERE!AH169="","",
IF(ISNUMBER(SEARCH("*ADULTS*",DATA_GOES_HERE!AH238)),"ADULTS",
IF(ISNUMBER(SEARCH("*CHILDREN*",DATA_GOES_HERE!AH238)),"CHILDREN",
IF(ISNUMBER(SEARCH("*TEENS*",DATA_GOES_HERE!AH238)),"TEENS"))))</f>
        <v/>
      </c>
      <c r="C169">
        <f>Table1[startdatetime]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VLOOKUP(DATA_GOES_HERE!Y170,VENUEID!$A$2:$B$28,1,TRUE)</f>
        <v>#N/A</v>
      </c>
      <c r="B170" t="str">
        <f>IF(DATA_GOES_HERE!AH170="","",
IF(ISNUMBER(SEARCH("*ADULTS*",DATA_GOES_HERE!AH239)),"ADULTS",
IF(ISNUMBER(SEARCH("*CHILDREN*",DATA_GOES_HERE!AH239)),"CHILDREN",
IF(ISNUMBER(SEARCH("*TEENS*",DATA_GOES_HERE!AH239)),"TEENS"))))</f>
        <v/>
      </c>
      <c r="C170">
        <f>Table1[startdatetime]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VLOOKUP(DATA_GOES_HERE!Y171,VENUEID!$A$2:$B$28,1,TRUE)</f>
        <v>#N/A</v>
      </c>
      <c r="B171" t="str">
        <f>IF(DATA_GOES_HERE!AH171="","",
IF(ISNUMBER(SEARCH("*ADULTS*",DATA_GOES_HERE!AH240)),"ADULTS",
IF(ISNUMBER(SEARCH("*CHILDREN*",DATA_GOES_HERE!AH240)),"CHILDREN",
IF(ISNUMBER(SEARCH("*TEENS*",DATA_GOES_HERE!AH240)),"TEENS"))))</f>
        <v/>
      </c>
      <c r="C171">
        <f>Table1[startdatetime]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VLOOKUP(DATA_GOES_HERE!Y177,VENUEID!$A$2:$B$28,1,TRUE)</f>
        <v>#N/A</v>
      </c>
      <c r="B177" t="str">
        <f>IF(DATA_GOES_HERE!AH177="","",
IF(ISNUMBER(SEARCH("*ADULTS*",DATA_GOES_HERE!AH246)),"ADULTS",
IF(ISNUMBER(SEARCH("*CHILDREN*",DATA_GOES_HERE!AH246)),"CHILDREN",
IF(ISNUMBER(SEARCH("*TEENS*",DATA_GOES_HERE!AH246)),"TEENS"))))</f>
        <v/>
      </c>
      <c r="C177">
        <f>Table1[startdatetime]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VLOOKUP(DATA_GOES_HERE!Y187,VENUEID!$A$2:$B$28,1,TRUE)</f>
        <v>#N/A</v>
      </c>
      <c r="B187" t="str">
        <f>IF(DATA_GOES_HERE!AH187="","",
IF(ISNUMBER(SEARCH("*ADULTS*",DATA_GOES_HERE!AH256)),"ADULTS",
IF(ISNUMBER(SEARCH("*CHILDREN*",DATA_GOES_HERE!AH256)),"CHILDREN",
IF(ISNUMBER(SEARCH("*TEENS*",DATA_GOES_HERE!AH256)),"TEENS"))))</f>
        <v/>
      </c>
      <c r="C187">
        <f>Table1[startdatetime]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VLOOKUP(DATA_GOES_HERE!Y188,VENUEID!$A$2:$B$28,1,TRUE)</f>
        <v>#N/A</v>
      </c>
      <c r="B188" t="str">
        <f>IF(DATA_GOES_HERE!AH188="","",
IF(ISNUMBER(SEARCH("*ADULTS*",DATA_GOES_HERE!AH257)),"ADULTS",
IF(ISNUMBER(SEARCH("*CHILDREN*",DATA_GOES_HERE!AH257)),"CHILDREN",
IF(ISNUMBER(SEARCH("*TEENS*",DATA_GOES_HERE!AH257)),"TEENS"))))</f>
        <v/>
      </c>
      <c r="C188">
        <f>Table1[startdatetime]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VLOOKUP(DATA_GOES_HERE!Y189,VENUEID!$A$2:$B$28,1,TRUE)</f>
        <v>#N/A</v>
      </c>
      <c r="B189" t="str">
        <f>IF(DATA_GOES_HERE!AH189="","",
IF(ISNUMBER(SEARCH("*ADULTS*",DATA_GOES_HERE!AH258)),"ADULTS",
IF(ISNUMBER(SEARCH("*CHILDREN*",DATA_GOES_HERE!AH258)),"CHILDREN",
IF(ISNUMBER(SEARCH("*TEENS*",DATA_GOES_HERE!AH258)),"TEENS"))))</f>
        <v/>
      </c>
      <c r="C189">
        <f>Table1[startdatetime]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VLOOKUP(DATA_GOES_HERE!Y193,VENUEID!$A$2:$B$28,1,TRUE)</f>
        <v>#N/A</v>
      </c>
      <c r="B193" t="str">
        <f>IF(DATA_GOES_HERE!AH193="","",
IF(ISNUMBER(SEARCH("*ADULTS*",DATA_GOES_HERE!AH262)),"ADULTS",
IF(ISNUMBER(SEARCH("*CHILDREN*",DATA_GOES_HERE!AH262)),"CHILDREN",
IF(ISNUMBER(SEARCH("*TEENS*",DATA_GOES_HERE!AH262)),"TEENS"))))</f>
        <v/>
      </c>
      <c r="C193">
        <f>Table1[startdatetime]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VLOOKUP(DATA_GOES_HERE!Y194,VENUEID!$A$2:$B$28,1,TRUE)</f>
        <v>#N/A</v>
      </c>
      <c r="B194" t="str">
        <f>IF(DATA_GOES_HERE!AH194="","",
IF(ISNUMBER(SEARCH("*ADULTS*",DATA_GOES_HERE!AH263)),"ADULTS",
IF(ISNUMBER(SEARCH("*CHILDREN*",DATA_GOES_HERE!AH263)),"CHILDREN",
IF(ISNUMBER(SEARCH("*TEENS*",DATA_GOES_HERE!AH263)),"TEENS"))))</f>
        <v/>
      </c>
      <c r="C194">
        <f>Table1[startdatetime]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VLOOKUP(DATA_GOES_HERE!Y198,VENUEID!$A$2:$B$28,1,TRUE)</f>
        <v>#N/A</v>
      </c>
      <c r="B198" t="str">
        <f>IF(DATA_GOES_HERE!AH198="","",
IF(ISNUMBER(SEARCH("*ADULTS*",DATA_GOES_HERE!AH267)),"ADULTS",
IF(ISNUMBER(SEARCH("*CHILDREN*",DATA_GOES_HERE!AH267)),"CHILDREN",
IF(ISNUMBER(SEARCH("*TEENS*",DATA_GOES_HERE!AH267)),"TEENS"))))</f>
        <v/>
      </c>
      <c r="C198">
        <f>Table1[startdatetime]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5"/>
  <sheetViews>
    <sheetView tabSelected="1" workbookViewId="0">
      <selection activeCell="A2" sqref="A2"/>
    </sheetView>
  </sheetViews>
  <sheetFormatPr defaultRowHeight="15" x14ac:dyDescent="0.25"/>
  <cols>
    <col min="3" max="3" width="11.5703125" customWidth="1"/>
  </cols>
  <sheetData>
    <row r="1" spans="1:4" x14ac:dyDescent="0.25">
      <c r="A1" t="s">
        <v>1273</v>
      </c>
      <c r="B1" t="s">
        <v>979</v>
      </c>
      <c r="C1" t="s">
        <v>1271</v>
      </c>
      <c r="D1" t="s">
        <v>1241</v>
      </c>
    </row>
    <row r="2" spans="1:4" x14ac:dyDescent="0.25">
      <c r="A2" t="str">
        <f>VLOOKUP(Table1[[#This Row],[locationaddress]],VENUEID!$A$2:$B$28,1,TRUE)</f>
        <v>BELLEVUE</v>
      </c>
      <c r="B2" t="str">
        <f>IF(Table1[[#This Row],[categories]]="","",
IF(ISNUMBER(SEARCH("*ADULTS*",Table1[categories])),"ADULTS",
IF(ISNUMBER(SEARCH("*CHILDREN*",Table1[categories])),"CHILDREN",
IF(ISNUMBER(SEARCH("*TEENS*",Table1[categories])),"TEENS"))))</f>
        <v>CHILDREN</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IF(Table1[[#This Row],[categories]]="","",
IF(ISNUMBER(SEARCH("*ADULTS*",Table1[categories])),"ADULTS",
IF(ISNUMBER(SEARCH("*CHILDREN*",Table1[categories])),"CHILDREN",
IF(ISNUMBER(SEARCH("*TEENS*",Table1[categories])),"TEENS"))))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IF(Table1[[#This Row],[categories]]="","",
IF(ISNUMBER(SEARCH("*ADULTS*",Table1[categories])),"ADULTS",
IF(ISNUMBER(SEARCH("*CHILDREN*",Table1[categories])),"CHILDREN",
IF(ISNUMBER(SEARCH("*TEENS*",Table1[categories])),"TEENS"))))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IF(Table1[[#This Row],[categories]]="","",
IF(ISNUMBER(SEARCH("*ADULTS*",Table1[categories])),"ADULTS",
IF(ISNUMBER(SEARCH("*CHILDREN*",Table1[categories])),"CHILDREN",
IF(ISNUMBER(SEARCH("*TEENS*",Table1[categories])),"TEENS"))))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IF(Table1[[#This Row],[categories]]="","",
IF(ISNUMBER(SEARCH("*ADULTS*",Table1[categories])),"ADULTS",
IF(ISNUMBER(SEARCH("*CHILDREN*",Table1[categories])),"CHILDREN",
IF(ISNUMBER(SEARCH("*TEENS*",Table1[categories])),"TEENS"))))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IF(Table1[[#This Row],[categories]]="","",
IF(ISNUMBER(SEARCH("*ADULTS*",Table1[categories])),"ADULTS",
IF(ISNUMBER(SEARCH("*CHILDREN*",Table1[categories])),"CHILDREN",
IF(ISNUMBER(SEARCH("*TEENS*",Table1[categories])),"TEENS"))))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IF(Table1[[#This Row],[categories]]="","",
IF(ISNUMBER(SEARCH("*ADULTS*",Table1[categories])),"ADULTS",
IF(ISNUMBER(SEARCH("*CHILDREN*",Table1[categories])),"CHILDREN",
IF(ISNUMBER(SEARCH("*TEENS*",Table1[categories])),"TEENS"))))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IF(Table1[[#This Row],[categories]]="","",
IF(ISNUMBER(SEARCH("*ADULTS*",Table1[categories])),"ADULTS",
IF(ISNUMBER(SEARCH("*CHILDREN*",Table1[categories])),"CHILDREN",
IF(ISNUMBER(SEARCH("*TEENS*",Table1[categories])),"TEENS"))))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IF(Table1[[#This Row],[categories]]="","",
IF(ISNUMBER(SEARCH("*ADULTS*",Table1[categories])),"ADULTS",
IF(ISNUMBER(SEARCH("*CHILDREN*",Table1[categories])),"CHILDREN",
IF(ISNUMBER(SEARCH("*TEENS*",Table1[categories])),"TEENS"))))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IF(Table1[[#This Row],[categories]]="","",
IF(ISNUMBER(SEARCH("*ADULTS*",Table1[categories])),"ADULTS",
IF(ISNUMBER(SEARCH("*CHILDREN*",Table1[categories])),"CHILDREN",
IF(ISNUMBER(SEARCH("*TEENS*",Table1[categories])),"TEENS"))))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VLOOKUP(Table1[[#This Row],[locationaddress]],VENUEID!$A$2:$B$28,1,TRUE)</f>
        <v>BELLEVUE</v>
      </c>
      <c r="B13" t="str">
        <f>IF(Table1[[#This Row],[categories]]="","",
IF(ISNUMBER(SEARCH("*ADULTS*",Table1[categories])),"ADULTS",
IF(ISNUMBER(SEARCH("*CHILDREN*",Table1[categories])),"CHILDREN",
IF(ISNUMBER(SEARCH("*TEENS*",Table1[categories])),"TEENS"))))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IF(Table1[[#This Row],[categories]]="","",
IF(ISNUMBER(SEARCH("*ADULTS*",Table1[categories])),"ADULTS",
IF(ISNUMBER(SEARCH("*CHILDREN*",Table1[categories])),"CHILDREN",
IF(ISNUMBER(SEARCH("*TEENS*",Table1[categories])),"TEENS"))))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VLOOKUP(Table1[[#This Row],[locationaddress]],VENUEID!$A$2:$B$28,1,TRUE)</f>
        <v>BELLEVUE</v>
      </c>
      <c r="B16" t="str">
        <f>IF(Table1[[#This Row],[categories]]="","",
IF(ISNUMBER(SEARCH("*ADULTS*",Table1[categories])),"ADULTS",
IF(ISNUMBER(SEARCH("*CHILDREN*",Table1[categories])),"CHILDREN",
IF(ISNUMBER(SEARCH("*TEENS*",Table1[categories])),"TEENS"))))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IF(Table1[[#This Row],[categories]]="","",
IF(ISNUMBER(SEARCH("*ADULTS*",Table1[categories])),"ADULTS",
IF(ISNUMBER(SEARCH("*CHILDREN*",Table1[categories])),"CHILDREN",
IF(ISNUMBER(SEARCH("*TEENS*",Table1[categories])),"TEENS"))))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IF(Table1[[#This Row],[categories]]="","",
IF(ISNUMBER(SEARCH("*ADULTS*",Table1[categories])),"ADULTS",
IF(ISNUMBER(SEARCH("*CHILDREN*",Table1[categories])),"CHILDREN",
IF(ISNUMBER(SEARCH("*TEENS*",Table1[categories])),"TEENS"))))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IF(Table1[[#This Row],[categories]]="","",
IF(ISNUMBER(SEARCH("*ADULTS*",Table1[categories])),"ADULTS",
IF(ISNUMBER(SEARCH("*CHILDREN*",Table1[categories])),"CHILDREN",
IF(ISNUMBER(SEARCH("*TEENS*",Table1[categories])),"TEENS"))))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IF(Table1[[#This Row],[categories]]="","",
IF(ISNUMBER(SEARCH("*ADULTS*",Table1[categories])),"ADULTS",
IF(ISNUMBER(SEARCH("*CHILDREN*",Table1[categories])),"CHILDREN",
IF(ISNUMBER(SEARCH("*TEENS*",Table1[categories])),"TEENS"))))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IF(Table1[[#This Row],[categories]]="","",
IF(ISNUMBER(SEARCH("*ADULTS*",Table1[categories])),"ADULTS",
IF(ISNUMBER(SEARCH("*CHILDREN*",Table1[categories])),"CHILDREN",
IF(ISNUMBER(SEARCH("*TEENS*",Table1[categories])),"TEENS"))))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VLOOKUP(Table1[[#This Row],[locationaddress]],VENUEID!$A$2:$B$28,1,TRUE)</f>
        <v>BELLEVUE</v>
      </c>
      <c r="B23" t="str">
        <f>IF(Table1[[#This Row],[categories]]="","",
IF(ISNUMBER(SEARCH("*ADULTS*",Table1[categories])),"ADULTS",
IF(ISNUMBER(SEARCH("*CHILDREN*",Table1[categories])),"CHILDREN",
IF(ISNUMBER(SEARCH("*TEENS*",Table1[categories])),"TEENS"))))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IF(Table1[[#This Row],[categories]]="","",
IF(ISNUMBER(SEARCH("*ADULTS*",Table1[categories])),"ADULTS",
IF(ISNUMBER(SEARCH("*CHILDREN*",Table1[categories])),"CHILDREN",
IF(ISNUMBER(SEARCH("*TEENS*",Table1[categories])),"TEENS"))))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IF(Table1[[#This Row],[categories]]="","",
IF(ISNUMBER(SEARCH("*ADULTS*",Table1[categories])),"ADULTS",
IF(ISNUMBER(SEARCH("*CHILDREN*",Table1[categories])),"CHILDREN",
IF(ISNUMBER(SEARCH("*TEENS*",Table1[categories])),"TEENS"))))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IF(Table1[[#This Row],[categories]]="","",
IF(ISNUMBER(SEARCH("*ADULTS*",Table1[categories])),"ADULTS",
IF(ISNUMBER(SEARCH("*CHILDREN*",Table1[categories])),"CHILDREN",
IF(ISNUMBER(SEARCH("*TEENS*",Table1[categories])),"TEENS"))))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IF(Table1[[#This Row],[categories]]="","",
IF(ISNUMBER(SEARCH("*ADULTS*",Table1[categories])),"ADULTS",
IF(ISNUMBER(SEARCH("*CHILDREN*",Table1[categories])),"CHILDREN",
IF(ISNUMBER(SEARCH("*TEENS*",Table1[categories])),"TEENS"))))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IF(Table1[[#This Row],[categories]]="","",
IF(ISNUMBER(SEARCH("*ADULTS*",Table1[categories])),"ADULTS",
IF(ISNUMBER(SEARCH("*CHILDREN*",Table1[categories])),"CHILDREN",
IF(ISNUMBER(SEARCH("*TEENS*",Table1[categories])),"TEENS"))))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IF(Table1[[#This Row],[categories]]="","",
IF(ISNUMBER(SEARCH("*ADULTS*",Table1[categories])),"ADULTS",
IF(ISNUMBER(SEARCH("*CHILDREN*",Table1[categories])),"CHILDREN",
IF(ISNUMBER(SEARCH("*TEENS*",Table1[categories])),"TEENS"))))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IF(Table1[[#This Row],[categories]]="","",
IF(ISNUMBER(SEARCH("*ADULTS*",Table1[categories])),"ADULTS",
IF(ISNUMBER(SEARCH("*CHILDREN*",Table1[categories])),"CHILDREN",
IF(ISNUMBER(SEARCH("*TEENS*",Table1[categories])),"TEENS"))))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VLOOKUP(Table1[[#This Row],[locationaddress]],VENUEID!$A$2:$B$28,1,TRUE)</f>
        <v>BELLEVUE</v>
      </c>
      <c r="B32" t="str">
        <f>IF(Table1[[#This Row],[categories]]="","",
IF(ISNUMBER(SEARCH("*ADULTS*",Table1[categories])),"ADULTS",
IF(ISNUMBER(SEARCH("*CHILDREN*",Table1[categories])),"CHILDREN",
IF(ISNUMBER(SEARCH("*TEENS*",Table1[categories])),"TEENS"))))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IF(Table1[[#This Row],[categories]]="","",
IF(ISNUMBER(SEARCH("*ADULTS*",Table1[categories])),"ADULTS",
IF(ISNUMBER(SEARCH("*CHILDREN*",Table1[categories])),"CHILDREN",
IF(ISNUMBER(SEARCH("*TEENS*",Table1[categories])),"TEENS"))))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IF(Table1[[#This Row],[categories]]="","",
IF(ISNUMBER(SEARCH("*ADULTS*",Table1[categories])),"ADULTS",
IF(ISNUMBER(SEARCH("*CHILDREN*",Table1[categories])),"CHILDREN",
IF(ISNUMBER(SEARCH("*TEENS*",Table1[categories])),"TEENS"))))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IF(Table1[[#This Row],[categories]]="","",
IF(ISNUMBER(SEARCH("*ADULTS*",Table1[categories])),"ADULTS",
IF(ISNUMBER(SEARCH("*CHILDREN*",Table1[categories])),"CHILDREN",
IF(ISNUMBER(SEARCH("*TEENS*",Table1[categories])),"TEENS"))))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IF(Table1[[#This Row],[categories]]="","",
IF(ISNUMBER(SEARCH("*ADULTS*",Table1[categories])),"ADULTS",
IF(ISNUMBER(SEARCH("*CHILDREN*",Table1[categories])),"CHILDREN",
IF(ISNUMBER(SEARCH("*TEENS*",Table1[categories])),"TEENS"))))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IF(Table1[[#This Row],[categories]]="","",
IF(ISNUMBER(SEARCH("*ADULTS*",Table1[categories])),"ADULTS",
IF(ISNUMBER(SEARCH("*CHILDREN*",Table1[categories])),"CHILDREN",
IF(ISNUMBER(SEARCH("*TEENS*",Table1[categories])),"TEENS"))))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VLOOKUP(Table1[[#This Row],[locationaddress]],VENUEID!$A$2:$B$28,1,TRUE)</f>
        <v>BELLEVUE</v>
      </c>
      <c r="B39" t="str">
        <f>IF(Table1[[#This Row],[categories]]="","",
IF(ISNUMBER(SEARCH("*ADULTS*",Table1[categories])),"ADULTS",
IF(ISNUMBER(SEARCH("*CHILDREN*",Table1[categories])),"CHILDREN",
IF(ISNUMBER(SEARCH("*TEENS*",Table1[categories])),"TEENS"))))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VLOOKUP(Table1[[#This Row],[locationaddress]],VENUEID!$A$2:$B$28,1,TRUE)</f>
        <v>BELLEVUE</v>
      </c>
      <c r="B40" t="str">
        <f>IF(Table1[[#This Row],[categories]]="","",
IF(ISNUMBER(SEARCH("*ADULTS*",Table1[categories])),"ADULTS",
IF(ISNUMBER(SEARCH("*CHILDREN*",Table1[categories])),"CHILDREN",
IF(ISNUMBER(SEARCH("*TEENS*",Table1[categories])),"TEENS"))))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IF(Table1[[#This Row],[categories]]="","",
IF(ISNUMBER(SEARCH("*ADULTS*",Table1[categories])),"ADULTS",
IF(ISNUMBER(SEARCH("*CHILDREN*",Table1[categories])),"CHILDREN",
IF(ISNUMBER(SEARCH("*TEENS*",Table1[categories])),"TEENS"))))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VLOOKUP(Table1[[#This Row],[locationaddress]],VENUEID!$A$2:$B$28,1,TRUE)</f>
        <v>BELLEVUE</v>
      </c>
      <c r="B43" t="str">
        <f>IF(Table1[[#This Row],[categories]]="","",
IF(ISNUMBER(SEARCH("*ADULTS*",Table1[categories])),"ADULTS",
IF(ISNUMBER(SEARCH("*CHILDREN*",Table1[categories])),"CHILDREN",
IF(ISNUMBER(SEARCH("*TEENS*",Table1[categories])),"TEENS"))))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IF(Table1[[#This Row],[categories]]="","",
IF(ISNUMBER(SEARCH("*ADULTS*",Table1[categories])),"ADULTS",
IF(ISNUMBER(SEARCH("*CHILDREN*",Table1[categories])),"CHILDREN",
IF(ISNUMBER(SEARCH("*TEENS*",Table1[categories])),"TEENS"))))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IF(Table1[[#This Row],[categories]]="","",
IF(ISNUMBER(SEARCH("*ADULTS*",Table1[categories])),"ADULTS",
IF(ISNUMBER(SEARCH("*CHILDREN*",Table1[categories])),"CHILDREN",
IF(ISNUMBER(SEARCH("*TEENS*",Table1[categories])),"TEENS"))))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IF(Table1[[#This Row],[categories]]="","",
IF(ISNUMBER(SEARCH("*ADULTS*",Table1[categories])),"ADULTS",
IF(ISNUMBER(SEARCH("*CHILDREN*",Table1[categories])),"CHILDREN",
IF(ISNUMBER(SEARCH("*TEENS*",Table1[categories])),"TEENS"))))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IF(Table1[[#This Row],[categories]]="","",
IF(ISNUMBER(SEARCH("*ADULTS*",Table1[categories])),"ADULTS",
IF(ISNUMBER(SEARCH("*CHILDREN*",Table1[categories])),"CHILDREN",
IF(ISNUMBER(SEARCH("*TEENS*",Table1[categories])),"TEENS"))))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IF(Table1[[#This Row],[categories]]="","",
IF(ISNUMBER(SEARCH("*ADULTS*",Table1[categories])),"ADULTS",
IF(ISNUMBER(SEARCH("*CHILDREN*",Table1[categories])),"CHILDREN",
IF(ISNUMBER(SEARCH("*TEENS*",Table1[categories])),"TEENS"))))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IF(Table1[[#This Row],[categories]]="","",
IF(ISNUMBER(SEARCH("*ADULTS*",Table1[categories])),"ADULTS",
IF(ISNUMBER(SEARCH("*CHILDREN*",Table1[categories])),"CHILDREN",
IF(ISNUMBER(SEARCH("*TEENS*",Table1[categories])),"TEENS"))))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VLOOKUP(Table1[[#This Row],[locationaddress]],VENUEID!$A$2:$B$28,1,TRUE)</f>
        <v>BELLEVUE</v>
      </c>
      <c r="B53" t="str">
        <f>IF(Table1[[#This Row],[categories]]="","",
IF(ISNUMBER(SEARCH("*ADULTS*",Table1[categories])),"ADULTS",
IF(ISNUMBER(SEARCH("*CHILDREN*",Table1[categories])),"CHILDREN",
IF(ISNUMBER(SEARCH("*TEENS*",Table1[categories])),"TEENS"))))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IF(Table1[[#This Row],[categories]]="","",
IF(ISNUMBER(SEARCH("*ADULTS*",Table1[categories])),"ADULTS",
IF(ISNUMBER(SEARCH("*CHILDREN*",Table1[categories])),"CHILDREN",
IF(ISNUMBER(SEARCH("*TEENS*",Table1[categories])),"TEENS"))))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IF(Table1[[#This Row],[categories]]="","",
IF(ISNUMBER(SEARCH("*ADULTS*",Table1[categories])),"ADULTS",
IF(ISNUMBER(SEARCH("*CHILDREN*",Table1[categories])),"CHILDREN",
IF(ISNUMBER(SEARCH("*TEENS*",Table1[categories])),"TEENS"))))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VLOOKUP(Table1[[#This Row],[locationaddress]],VENUEID!$A$2:$B$28,1,TRUE)</f>
        <v>BELLEVUE</v>
      </c>
      <c r="B57" t="str">
        <f>IF(Table1[[#This Row],[categories]]="","",
IF(ISNUMBER(SEARCH("*ADULTS*",Table1[categories])),"ADULTS",
IF(ISNUMBER(SEARCH("*CHILDREN*",Table1[categories])),"CHILDREN",
IF(ISNUMBER(SEARCH("*TEENS*",Table1[categories])),"TEENS"))))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IF(Table1[[#This Row],[categories]]="","",
IF(ISNUMBER(SEARCH("*ADULTS*",Table1[categories])),"ADULTS",
IF(ISNUMBER(SEARCH("*CHILDREN*",Table1[categories])),"CHILDREN",
IF(ISNUMBER(SEARCH("*TEENS*",Table1[categories])),"TEENS"))))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IF(Table1[[#This Row],[categories]]="","",
IF(ISNUMBER(SEARCH("*ADULTS*",Table1[categories])),"ADULTS",
IF(ISNUMBER(SEARCH("*CHILDREN*",Table1[categories])),"CHILDREN",
IF(ISNUMBER(SEARCH("*TEENS*",Table1[categories])),"TEENS"))))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IF(Table1[[#This Row],[categories]]="","",
IF(ISNUMBER(SEARCH("*ADULTS*",Table1[categories])),"ADULTS",
IF(ISNUMBER(SEARCH("*CHILDREN*",Table1[categories])),"CHILDREN",
IF(ISNUMBER(SEARCH("*TEENS*",Table1[categories])),"TEENS"))))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IF(Table1[[#This Row],[categories]]="","",
IF(ISNUMBER(SEARCH("*ADULTS*",Table1[categories])),"ADULTS",
IF(ISNUMBER(SEARCH("*CHILDREN*",Table1[categories])),"CHILDREN",
IF(ISNUMBER(SEARCH("*TEENS*",Table1[categories])),"TEENS"))))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IF(Table1[[#This Row],[categories]]="","",
IF(ISNUMBER(SEARCH("*ADULTS*",Table1[categories])),"ADULTS",
IF(ISNUMBER(SEARCH("*CHILDREN*",Table1[categories])),"CHILDREN",
IF(ISNUMBER(SEARCH("*TEENS*",Table1[categories])),"TEENS"))))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IF(Table1[[#This Row],[categories]]="","",
IF(ISNUMBER(SEARCH("*ADULTS*",Table1[categories])),"ADULTS",
IF(ISNUMBER(SEARCH("*CHILDREN*",Table1[categories])),"CHILDREN",
IF(ISNUMBER(SEARCH("*TEENS*",Table1[categories])),"TEENS"))))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IF(Table1[[#This Row],[categories]]="","",
IF(ISNUMBER(SEARCH("*ADULTS*",Table1[categories])),"ADULTS",
IF(ISNUMBER(SEARCH("*CHILDREN*",Table1[categories])),"CHILDREN",
IF(ISNUMBER(SEARCH("*TEENS*",Table1[categories])),"TEENS"))))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IF(Table1[[#This Row],[categories]]="","",
IF(ISNUMBER(SEARCH("*ADULTS*",Table1[categories])),"ADULTS",
IF(ISNUMBER(SEARCH("*CHILDREN*",Table1[categories])),"CHILDREN",
IF(ISNUMBER(SEARCH("*TEENS*",Table1[categories])),"TEENS"))))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IF(Table1[[#This Row],[categories]]="","",
IF(ISNUMBER(SEARCH("*ADULTS*",Table1[categories])),"ADULTS",
IF(ISNUMBER(SEARCH("*CHILDREN*",Table1[categories])),"CHILDREN",
IF(ISNUMBER(SEARCH("*TEENS*",Table1[categories])),"TEENS"))))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IF(Table1[[#This Row],[categories]]="","",
IF(ISNUMBER(SEARCH("*ADULTS*",Table1[categories])),"ADULTS",
IF(ISNUMBER(SEARCH("*CHILDREN*",Table1[categories])),"CHILDREN",
IF(ISNUMBER(SEARCH("*TEENS*",Table1[categories])),"TEENS"))))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IF(Table1[[#This Row],[categories]]="","",
IF(ISNUMBER(SEARCH("*ADULTS*",Table1[categories])),"ADULTS",
IF(ISNUMBER(SEARCH("*CHILDREN*",Table1[categories])),"CHILDREN",
IF(ISNUMBER(SEARCH("*TEENS*",Table1[categories])),"TEENS"))))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IF(Table1[[#This Row],[categories]]="","",
IF(ISNUMBER(SEARCH("*ADULTS*",Table1[categories])),"ADULTS",
IF(ISNUMBER(SEARCH("*CHILDREN*",Table1[categories])),"CHILDREN",
IF(ISNUMBER(SEARCH("*TEENS*",Table1[categories])),"TEENS"))))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IF(Table1[[#This Row],[categories]]="","",
IF(ISNUMBER(SEARCH("*ADULTS*",Table1[categories])),"ADULTS",
IF(ISNUMBER(SEARCH("*CHILDREN*",Table1[categories])),"CHILDREN",
IF(ISNUMBER(SEARCH("*TEENS*",Table1[categories])),"TEENS"))))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IF(Table1[[#This Row],[categories]]="","",
IF(ISNUMBER(SEARCH("*ADULTS*",Table1[categories])),"ADULTS",
IF(ISNUMBER(SEARCH("*CHILDREN*",Table1[categories])),"CHILDREN",
IF(ISNUMBER(SEARCH("*TEENS*",Table1[categories])),"TEENS"))))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IF(Table1[[#This Row],[categories]]="","",
IF(ISNUMBER(SEARCH("*ADULTS*",Table1[categories])),"ADULTS",
IF(ISNUMBER(SEARCH("*CHILDREN*",Table1[categories])),"CHILDREN",
IF(ISNUMBER(SEARCH("*TEENS*",Table1[categories])),"TEENS"))))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IF(Table1[[#This Row],[categories]]="","",
IF(ISNUMBER(SEARCH("*ADULTS*",Table1[categories])),"ADULTS",
IF(ISNUMBER(SEARCH("*CHILDREN*",Table1[categories])),"CHILDREN",
IF(ISNUMBER(SEARCH("*TEENS*",Table1[categories])),"TEENS"))))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IF(Table1[[#This Row],[categories]]="","",
IF(ISNUMBER(SEARCH("*ADULTS*",Table1[categories])),"ADULTS",
IF(ISNUMBER(SEARCH("*CHILDREN*",Table1[categories])),"CHILDREN",
IF(ISNUMBER(SEARCH("*TEENS*",Table1[categories])),"TEENS"))))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VLOOKUP(Table1[[#This Row],[locationaddress]],VENUEID!$A$2:$B$28,1,TRUE)</f>
        <v>BELLEVUE</v>
      </c>
      <c r="B76" t="str">
        <f>IF(Table1[[#This Row],[categories]]="","",
IF(ISNUMBER(SEARCH("*ADULTS*",Table1[categories])),"ADULTS",
IF(ISNUMBER(SEARCH("*CHILDREN*",Table1[categories])),"CHILDREN",
IF(ISNUMBER(SEARCH("*TEENS*",Table1[categories])),"TEENS"))))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IF(Table1[[#This Row],[categories]]="","",
IF(ISNUMBER(SEARCH("*ADULTS*",Table1[categories])),"ADULTS",
IF(ISNUMBER(SEARCH("*CHILDREN*",Table1[categories])),"CHILDREN",
IF(ISNUMBER(SEARCH("*TEENS*",Table1[categories])),"TEENS"))))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VLOOKUP(Table1[[#This Row],[locationaddress]],VENUEID!$A$2:$B$28,1,TRUE)</f>
        <v>BELLEVUE</v>
      </c>
      <c r="B79" t="str">
        <f>IF(Table1[[#This Row],[categories]]="","",
IF(ISNUMBER(SEARCH("*ADULTS*",Table1[categories])),"ADULTS",
IF(ISNUMBER(SEARCH("*CHILDREN*",Table1[categories])),"CHILDREN",
IF(ISNUMBER(SEARCH("*TEENS*",Table1[categories])),"TEENS"))))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IF(Table1[[#This Row],[categories]]="","",
IF(ISNUMBER(SEARCH("*ADULTS*",Table1[categories])),"ADULTS",
IF(ISNUMBER(SEARCH("*CHILDREN*",Table1[categories])),"CHILDREN",
IF(ISNUMBER(SEARCH("*TEENS*",Table1[categories])),"TEENS"))))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IF(Table1[[#This Row],[categories]]="","",
IF(ISNUMBER(SEARCH("*ADULTS*",Table1[categories])),"ADULTS",
IF(ISNUMBER(SEARCH("*CHILDREN*",Table1[categories])),"CHILDREN",
IF(ISNUMBER(SEARCH("*TEENS*",Table1[categories])),"TEENS"))))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VLOOKUP(Table1[[#This Row],[locationaddress]],VENUEID!$A$2:$B$28,1,TRUE)</f>
        <v>BELLEVUE</v>
      </c>
      <c r="B84" t="str">
        <f>IF(Table1[[#This Row],[categories]]="","",
IF(ISNUMBER(SEARCH("*ADULTS*",Table1[categories])),"ADULTS",
IF(ISNUMBER(SEARCH("*CHILDREN*",Table1[categories])),"CHILDREN",
IF(ISNUMBER(SEARCH("*TEENS*",Table1[categories])),"TEENS"))))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VLOOKUP(Table1[[#This Row],[locationaddress]],VENUEID!$A$2:$B$28,1,TRUE)</f>
        <v>BELLEVUE</v>
      </c>
      <c r="B86" t="str">
        <f>IF(Table1[[#This Row],[categories]]="","",
IF(ISNUMBER(SEARCH("*ADULTS*",Table1[categories])),"ADULTS",
IF(ISNUMBER(SEARCH("*CHILDREN*",Table1[categories])),"CHILDREN",
IF(ISNUMBER(SEARCH("*TEENS*",Table1[categories])),"TEENS"))))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IF(Table1[[#This Row],[categories]]="","",
IF(ISNUMBER(SEARCH("*ADULTS*",Table1[categories])),"ADULTS",
IF(ISNUMBER(SEARCH("*CHILDREN*",Table1[categories])),"CHILDREN",
IF(ISNUMBER(SEARCH("*TEENS*",Table1[categories])),"TEENS"))))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IF(Table1[[#This Row],[categories]]="","",
IF(ISNUMBER(SEARCH("*ADULTS*",Table1[categories])),"ADULTS",
IF(ISNUMBER(SEARCH("*CHILDREN*",Table1[categories])),"CHILDREN",
IF(ISNUMBER(SEARCH("*TEENS*",Table1[categories])),"TEENS"))))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IF(Table1[[#This Row],[categories]]="","",
IF(ISNUMBER(SEARCH("*ADULTS*",Table1[categories])),"ADULTS",
IF(ISNUMBER(SEARCH("*CHILDREN*",Table1[categories])),"CHILDREN",
IF(ISNUMBER(SEARCH("*TEENS*",Table1[categories])),"TEENS"))))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IF(Table1[[#This Row],[categories]]="","",
IF(ISNUMBER(SEARCH("*ADULTS*",Table1[categories])),"ADULTS",
IF(ISNUMBER(SEARCH("*CHILDREN*",Table1[categories])),"CHILDREN",
IF(ISNUMBER(SEARCH("*TEENS*",Table1[categories])),"TEENS"))))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IF(Table1[[#This Row],[categories]]="","",
IF(ISNUMBER(SEARCH("*ADULTS*",Table1[categories])),"ADULTS",
IF(ISNUMBER(SEARCH("*CHILDREN*",Table1[categories])),"CHILDREN",
IF(ISNUMBER(SEARCH("*TEENS*",Table1[categories])),"TEENS"))))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VLOOKUP(Table1[[#This Row],[locationaddress]],VENUEID!$A$2:$B$28,1,TRUE)</f>
        <v>BELLEVUE</v>
      </c>
      <c r="B93" t="str">
        <f>IF(Table1[[#This Row],[categories]]="","",
IF(ISNUMBER(SEARCH("*ADULTS*",Table1[categories])),"ADULTS",
IF(ISNUMBER(SEARCH("*CHILDREN*",Table1[categories])),"CHILDREN",
IF(ISNUMBER(SEARCH("*TEENS*",Table1[categories])),"TEENS"))))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IF(Table1[[#This Row],[categories]]="","",
IF(ISNUMBER(SEARCH("*ADULTS*",Table1[categories])),"ADULTS",
IF(ISNUMBER(SEARCH("*CHILDREN*",Table1[categories])),"CHILDREN",
IF(ISNUMBER(SEARCH("*TEENS*",Table1[categories])),"TEENS"))))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IF(Table1[[#This Row],[categories]]="","",
IF(ISNUMBER(SEARCH("*ADULTS*",Table1[categories])),"ADULTS",
IF(ISNUMBER(SEARCH("*CHILDREN*",Table1[categories])),"CHILDREN",
IF(ISNUMBER(SEARCH("*TEENS*",Table1[categories])),"TEENS"))))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VLOOKUP(Table1[[#This Row],[locationaddress]],VENUEID!$A$2:$B$28,1,TRUE)</f>
        <v>BELLEVUE</v>
      </c>
      <c r="B97" t="str">
        <f>IF(Table1[[#This Row],[categories]]="","",
IF(ISNUMBER(SEARCH("*ADULTS*",Table1[categories])),"ADULTS",
IF(ISNUMBER(SEARCH("*CHILDREN*",Table1[categories])),"CHILDREN",
IF(ISNUMBER(SEARCH("*TEENS*",Table1[categories])),"TEENS"))))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IF(Table1[[#This Row],[categories]]="","",
IF(ISNUMBER(SEARCH("*ADULTS*",Table1[categories])),"ADULTS",
IF(ISNUMBER(SEARCH("*CHILDREN*",Table1[categories])),"CHILDREN",
IF(ISNUMBER(SEARCH("*TEENS*",Table1[categories])),"TEENS"))))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IF(Table1[[#This Row],[categories]]="","",
IF(ISNUMBER(SEARCH("*ADULTS*",Table1[categories])),"ADULTS",
IF(ISNUMBER(SEARCH("*CHILDREN*",Table1[categories])),"CHILDREN",
IF(ISNUMBER(SEARCH("*TEENS*",Table1[categories])),"TEENS"))))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IF(Table1[[#This Row],[categories]]="","",
IF(ISNUMBER(SEARCH("*ADULTS*",Table1[categories])),"ADULTS",
IF(ISNUMBER(SEARCH("*CHILDREN*",Table1[categories])),"CHILDREN",
IF(ISNUMBER(SEARCH("*TEENS*",Table1[categories])),"TEENS"))))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IF(Table1[[#This Row],[categories]]="","",
IF(ISNUMBER(SEARCH("*ADULTS*",Table1[categories])),"ADULTS",
IF(ISNUMBER(SEARCH("*CHILDREN*",Table1[categories])),"CHILDREN",
IF(ISNUMBER(SEARCH("*TEENS*",Table1[categories])),"TEENS"))))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VLOOKUP(Table1[[#This Row],[locationaddress]],VENUEID!$A$2:$B$28,1,TRUE)</f>
        <v>BELLEVUE</v>
      </c>
      <c r="B103" t="str">
        <f>IF(Table1[[#This Row],[categories]]="","",
IF(ISNUMBER(SEARCH("*ADULTS*",Table1[categories])),"ADULTS",
IF(ISNUMBER(SEARCH("*CHILDREN*",Table1[categories])),"CHILDREN",
IF(ISNUMBER(SEARCH("*TEENS*",Table1[categories])),"TEENS"))))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IF(Table1[[#This Row],[categories]]="","",
IF(ISNUMBER(SEARCH("*ADULTS*",Table1[categories])),"ADULTS",
IF(ISNUMBER(SEARCH("*CHILDREN*",Table1[categories])),"CHILDREN",
IF(ISNUMBER(SEARCH("*TEENS*",Table1[categories])),"TEENS"))))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IF(Table1[[#This Row],[categories]]="","",
IF(ISNUMBER(SEARCH("*ADULTS*",Table1[categories])),"ADULTS",
IF(ISNUMBER(SEARCH("*CHILDREN*",Table1[categories])),"CHILDREN",
IF(ISNUMBER(SEARCH("*TEENS*",Table1[categories])),"TEENS"))))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IF(Table1[[#This Row],[categories]]="","",
IF(ISNUMBER(SEARCH("*ADULTS*",Table1[categories])),"ADULTS",
IF(ISNUMBER(SEARCH("*CHILDREN*",Table1[categories])),"CHILDREN",
IF(ISNUMBER(SEARCH("*TEENS*",Table1[categories])),"TEENS"))))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IF(Table1[[#This Row],[categories]]="","",
IF(ISNUMBER(SEARCH("*ADULTS*",Table1[categories])),"ADULTS",
IF(ISNUMBER(SEARCH("*CHILDREN*",Table1[categories])),"CHILDREN",
IF(ISNUMBER(SEARCH("*TEENS*",Table1[categories])),"TEENS"))))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VLOOKUP(Table1[[#This Row],[locationaddress]],VENUEID!$A$2:$B$28,1,TRUE)</f>
        <v>BELLEVUE</v>
      </c>
      <c r="B113" t="str">
        <f>IF(Table1[[#This Row],[categories]]="","",
IF(ISNUMBER(SEARCH("*ADULTS*",Table1[categories])),"ADULTS",
IF(ISNUMBER(SEARCH("*CHILDREN*",Table1[categories])),"CHILDREN",
IF(ISNUMBER(SEARCH("*TEENS*",Table1[categories])),"TEENS"))))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IF(Table1[[#This Row],[categories]]="","",
IF(ISNUMBER(SEARCH("*ADULTS*",Table1[categories])),"ADULTS",
IF(ISNUMBER(SEARCH("*CHILDREN*",Table1[categories])),"CHILDREN",
IF(ISNUMBER(SEARCH("*TEENS*",Table1[categories])),"TEENS"))))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VLOOKUP(Table1[[#This Row],[locationaddress]],VENUEID!$A$2:$B$28,1,TRUE)</f>
        <v>BELLEVUE</v>
      </c>
      <c r="B116" t="str">
        <f>IF(Table1[[#This Row],[categories]]="","",
IF(ISNUMBER(SEARCH("*ADULTS*",Table1[categories])),"ADULTS",
IF(ISNUMBER(SEARCH("*CHILDREN*",Table1[categories])),"CHILDREN",
IF(ISNUMBER(SEARCH("*TEENS*",Table1[categories])),"TEENS"))))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VLOOKUP(Table1[[#This Row],[locationaddress]],VENUEID!$A$2:$B$28,1,TRUE)</f>
        <v>BELLEVUE</v>
      </c>
      <c r="B119" t="str">
        <f>IF(Table1[[#This Row],[categories]]="","",
IF(ISNUMBER(SEARCH("*ADULTS*",Table1[categories])),"ADULTS",
IF(ISNUMBER(SEARCH("*CHILDREN*",Table1[categories])),"CHILDREN",
IF(ISNUMBER(SEARCH("*TEENS*",Table1[categories])),"TEENS"))))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IF(Table1[[#This Row],[categories]]="","",
IF(ISNUMBER(SEARCH("*ADULTS*",Table1[categories])),"ADULTS",
IF(ISNUMBER(SEARCH("*CHILDREN*",Table1[categories])),"CHILDREN",
IF(ISNUMBER(SEARCH("*TEENS*",Table1[categories])),"TEENS"))))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IF(Table1[[#This Row],[categories]]="","",
IF(ISNUMBER(SEARCH("*ADULTS*",Table1[categories])),"ADULTS",
IF(ISNUMBER(SEARCH("*CHILDREN*",Table1[categories])),"CHILDREN",
IF(ISNUMBER(SEARCH("*TEENS*",Table1[categories])),"TEENS"))))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IF(Table1[[#This Row],[categories]]="","",
IF(ISNUMBER(SEARCH("*ADULTS*",Table1[categories])),"ADULTS",
IF(ISNUMBER(SEARCH("*CHILDREN*",Table1[categories])),"CHILDREN",
IF(ISNUMBER(SEARCH("*TEENS*",Table1[categories])),"TEENS"))))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IF(Table1[[#This Row],[categories]]="","",
IF(ISNUMBER(SEARCH("*ADULTS*",Table1[categories])),"ADULTS",
IF(ISNUMBER(SEARCH("*CHILDREN*",Table1[categories])),"CHILDREN",
IF(ISNUMBER(SEARCH("*TEENS*",Table1[categories])),"TEENS"))))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IF(Table1[[#This Row],[categories]]="","",
IF(ISNUMBER(SEARCH("*ADULTS*",Table1[categories])),"ADULTS",
IF(ISNUMBER(SEARCH("*CHILDREN*",Table1[categories])),"CHILDREN",
IF(ISNUMBER(SEARCH("*TEENS*",Table1[categories])),"TEENS"))))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IF(Table1[[#This Row],[categories]]="","",
IF(ISNUMBER(SEARCH("*ADULTS*",Table1[categories])),"ADULTS",
IF(ISNUMBER(SEARCH("*CHILDREN*",Table1[categories])),"CHILDREN",
IF(ISNUMBER(SEARCH("*TEENS*",Table1[categories])),"TEENS"))))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VLOOKUP(Table1[[#This Row],[locationaddress]],VENUEID!$A$2:$B$28,1,TRUE)</f>
        <v>BELLEVUE</v>
      </c>
      <c r="B127" t="str">
        <f>IF(Table1[[#This Row],[categories]]="","",
IF(ISNUMBER(SEARCH("*ADULTS*",Table1[categories])),"ADULTS",
IF(ISNUMBER(SEARCH("*CHILDREN*",Table1[categories])),"CHILDREN",
IF(ISNUMBER(SEARCH("*TEENS*",Table1[categories])),"TEENS"))))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IF(Table1[[#This Row],[categories]]="","",
IF(ISNUMBER(SEARCH("*ADULTS*",Table1[categories])),"ADULTS",
IF(ISNUMBER(SEARCH("*CHILDREN*",Table1[categories])),"CHILDREN",
IF(ISNUMBER(SEARCH("*TEENS*",Table1[categories])),"TEENS"))))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IF(Table1[[#This Row],[categories]]="","",
IF(ISNUMBER(SEARCH("*ADULTS*",Table1[categories])),"ADULTS",
IF(ISNUMBER(SEARCH("*CHILDREN*",Table1[categories])),"CHILDREN",
IF(ISNUMBER(SEARCH("*TEENS*",Table1[categories])),"TEENS"))))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VLOOKUP(Table1[[#This Row],[locationaddress]],VENUEID!$A$2:$B$28,1,TRUE)</f>
        <v>BELLEVUE</v>
      </c>
      <c r="B132" t="str">
        <f>IF(Table1[[#This Row],[categories]]="","",
IF(ISNUMBER(SEARCH("*ADULTS*",Table1[categories])),"ADULTS",
IF(ISNUMBER(SEARCH("*CHILDREN*",Table1[categories])),"CHILDREN",
IF(ISNUMBER(SEARCH("*TEENS*",Table1[categories])),"TEENS"))))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VLOOKUP(Table1[[#This Row],[locationaddress]],VENUEID!$A$2:$B$28,1,TRUE)</f>
        <v>BELLEVUE</v>
      </c>
      <c r="B134" t="str">
        <f>IF(Table1[[#This Row],[categories]]="","",
IF(ISNUMBER(SEARCH("*ADULTS*",Table1[categories])),"ADULTS",
IF(ISNUMBER(SEARCH("*CHILDREN*",Table1[categories])),"CHILDREN",
IF(ISNUMBER(SEARCH("*TEENS*",Table1[categories])),"TEENS"))))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IF(Table1[[#This Row],[categories]]="","",
IF(ISNUMBER(SEARCH("*ADULTS*",Table1[categories])),"ADULTS",
IF(ISNUMBER(SEARCH("*CHILDREN*",Table1[categories])),"CHILDREN",
IF(ISNUMBER(SEARCH("*TEENS*",Table1[categories])),"TEENS"))))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IF(Table1[[#This Row],[categories]]="","",
IF(ISNUMBER(SEARCH("*ADULTS*",Table1[categories])),"ADULTS",
IF(ISNUMBER(SEARCH("*CHILDREN*",Table1[categories])),"CHILDREN",
IF(ISNUMBER(SEARCH("*TEENS*",Table1[categories])),"TEENS"))))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IF(Table1[[#This Row],[categories]]="","",
IF(ISNUMBER(SEARCH("*ADULTS*",Table1[categories])),"ADULTS",
IF(ISNUMBER(SEARCH("*CHILDREN*",Table1[categories])),"CHILDREN",
IF(ISNUMBER(SEARCH("*TEENS*",Table1[categories])),"TEENS"))))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VLOOKUP(Table1[[#This Row],[locationaddress]],VENUEID!$A$2:$B$28,1,TRUE)</f>
        <v>BELLEVUE</v>
      </c>
      <c r="B139" t="str">
        <f>IF(Table1[[#This Row],[categories]]="","",
IF(ISNUMBER(SEARCH("*ADULTS*",Table1[categories])),"ADULTS",
IF(ISNUMBER(SEARCH("*CHILDREN*",Table1[categories])),"CHILDREN",
IF(ISNUMBER(SEARCH("*TEENS*",Table1[categories])),"TEENS"))))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IF(Table1[[#This Row],[categories]]="","",
IF(ISNUMBER(SEARCH("*ADULTS*",Table1[categories])),"ADULTS",
IF(ISNUMBER(SEARCH("*CHILDREN*",Table1[categories])),"CHILDREN",
IF(ISNUMBER(SEARCH("*TEENS*",Table1[categories])),"TEENS"))))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IF(Table1[[#This Row],[categories]]="","",
IF(ISNUMBER(SEARCH("*ADULTS*",Table1[categories])),"ADULTS",
IF(ISNUMBER(SEARCH("*CHILDREN*",Table1[categories])),"CHILDREN",
IF(ISNUMBER(SEARCH("*TEENS*",Table1[categories])),"TEENS"))))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VLOOKUP(Table1[[#This Row],[locationaddress]],VENUEID!$A$2:$B$28,1,TRUE)</f>
        <v>BELLEVUE</v>
      </c>
      <c r="B143" t="str">
        <f>IF(Table1[[#This Row],[categories]]="","",
IF(ISNUMBER(SEARCH("*ADULTS*",Table1[categories])),"ADULTS",
IF(ISNUMBER(SEARCH("*CHILDREN*",Table1[categories])),"CHILDREN",
IF(ISNUMBER(SEARCH("*TEENS*",Table1[categories])),"TEENS"))))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IF(Table1[[#This Row],[categories]]="","",
IF(ISNUMBER(SEARCH("*ADULTS*",Table1[categories])),"ADULTS",
IF(ISNUMBER(SEARCH("*CHILDREN*",Table1[categories])),"CHILDREN",
IF(ISNUMBER(SEARCH("*TEENS*",Table1[categories])),"TEENS"))))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IF(Table1[[#This Row],[categories]]="","",
IF(ISNUMBER(SEARCH("*ADULTS*",Table1[categories])),"ADULTS",
IF(ISNUMBER(SEARCH("*CHILDREN*",Table1[categories])),"CHILDREN",
IF(ISNUMBER(SEARCH("*TEENS*",Table1[categories])),"TEENS"))))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IF(Table1[[#This Row],[categories]]="","",
IF(ISNUMBER(SEARCH("*ADULTS*",Table1[categories])),"ADULTS",
IF(ISNUMBER(SEARCH("*CHILDREN*",Table1[categories])),"CHILDREN",
IF(ISNUMBER(SEARCH("*TEENS*",Table1[categories])),"TEENS"))))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VLOOKUP(Table1[[#This Row],[locationaddress]],VENUEID!$A$2:$B$28,1,TRUE)</f>
        <v>BELLEVUE</v>
      </c>
      <c r="B148" t="str">
        <f>IF(Table1[[#This Row],[categories]]="","",
IF(ISNUMBER(SEARCH("*ADULTS*",Table1[categories])),"ADULTS",
IF(ISNUMBER(SEARCH("*CHILDREN*",Table1[categories])),"CHILDREN",
IF(ISNUMBER(SEARCH("*TEENS*",Table1[categories])),"TEENS"))))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IF(Table1[[#This Row],[categories]]="","",
IF(ISNUMBER(SEARCH("*ADULTS*",Table1[categories])),"ADULTS",
IF(ISNUMBER(SEARCH("*CHILDREN*",Table1[categories])),"CHILDREN",
IF(ISNUMBER(SEARCH("*TEENS*",Table1[categories])),"TEENS"))))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IF(Table1[[#This Row],[categories]]="","",
IF(ISNUMBER(SEARCH("*ADULTS*",Table1[categories])),"ADULTS",
IF(ISNUMBER(SEARCH("*CHILDREN*",Table1[categories])),"CHILDREN",
IF(ISNUMBER(SEARCH("*TEENS*",Table1[categories])),"TEENS"))))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VLOOKUP(Table1[[#This Row],[locationaddress]],VENUEID!$A$2:$B$28,1,TRUE)</f>
        <v>BELLEVUE</v>
      </c>
      <c r="B154" t="str">
        <f>IF(Table1[[#This Row],[categories]]="","",
IF(ISNUMBER(SEARCH("*ADULTS*",Table1[categories])),"ADULTS",
IF(ISNUMBER(SEARCH("*CHILDREN*",Table1[categories])),"CHILDREN",
IF(ISNUMBER(SEARCH("*TEENS*",Table1[categories])),"TEENS"))))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IF(Table1[[#This Row],[categories]]="","",
IF(ISNUMBER(SEARCH("*ADULTS*",Table1[categories])),"ADULTS",
IF(ISNUMBER(SEARCH("*CHILDREN*",Table1[categories])),"CHILDREN",
IF(ISNUMBER(SEARCH("*TEENS*",Table1[categories])),"TEENS"))))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IF(Table1[[#This Row],[categories]]="","",
IF(ISNUMBER(SEARCH("*ADULTS*",Table1[categories])),"ADULTS",
IF(ISNUMBER(SEARCH("*CHILDREN*",Table1[categories])),"CHILDREN",
IF(ISNUMBER(SEARCH("*TEENS*",Table1[categories])),"TEENS"))))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VLOOKUP(Table1[[#This Row],[locationaddress]],VENUEID!$A$2:$B$28,1,TRUE)</f>
        <v>BELLEVUE</v>
      </c>
      <c r="B158" t="str">
        <f>IF(Table1[[#This Row],[categories]]="","",
IF(ISNUMBER(SEARCH("*ADULTS*",Table1[categories])),"ADULTS",
IF(ISNUMBER(SEARCH("*CHILDREN*",Table1[categories])),"CHILDREN",
IF(ISNUMBER(SEARCH("*TEENS*",Table1[categories])),"TEENS"))))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IF(Table1[[#This Row],[categories]]="","",
IF(ISNUMBER(SEARCH("*ADULTS*",Table1[categories])),"ADULTS",
IF(ISNUMBER(SEARCH("*CHILDREN*",Table1[categories])),"CHILDREN",
IF(ISNUMBER(SEARCH("*TEENS*",Table1[categories])),"TEENS"))))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VLOOKUP(Table1[[#This Row],[locationaddress]],VENUEID!$A$2:$B$28,1,TRUE)</f>
        <v>BELLEVUE</v>
      </c>
      <c r="B161" t="str">
        <f>IF(Table1[[#This Row],[categories]]="","",
IF(ISNUMBER(SEARCH("*ADULTS*",Table1[categories])),"ADULTS",
IF(ISNUMBER(SEARCH("*CHILDREN*",Table1[categories])),"CHILDREN",
IF(ISNUMBER(SEARCH("*TEENS*",Table1[categories])),"TEENS"))))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IF(Table1[[#This Row],[categories]]="","",
IF(ISNUMBER(SEARCH("*ADULTS*",Table1[categories])),"ADULTS",
IF(ISNUMBER(SEARCH("*CHILDREN*",Table1[categories])),"CHILDREN",
IF(ISNUMBER(SEARCH("*TEENS*",Table1[categories])),"TEENS"))))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IF(Table1[[#This Row],[categories]]="","",
IF(ISNUMBER(SEARCH("*ADULTS*",Table1[categories])),"ADULTS",
IF(ISNUMBER(SEARCH("*CHILDREN*",Table1[categories])),"CHILDREN",
IF(ISNUMBER(SEARCH("*TEENS*",Table1[categories])),"TEENS"))))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IF(Table1[[#This Row],[categories]]="","",
IF(ISNUMBER(SEARCH("*ADULTS*",Table1[categories])),"ADULTS",
IF(ISNUMBER(SEARCH("*CHILDREN*",Table1[categories])),"CHILDREN",
IF(ISNUMBER(SEARCH("*TEENS*",Table1[categories])),"TEENS"))))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VLOOKUP(Table1[[#This Row],[locationaddress]],VENUEID!$A$2:$B$28,1,TRUE)</f>
        <v>BELLEVUE</v>
      </c>
      <c r="B166" t="str">
        <f>IF(Table1[[#This Row],[categories]]="","",
IF(ISNUMBER(SEARCH("*ADULTS*",Table1[categories])),"ADULTS",
IF(ISNUMBER(SEARCH("*CHILDREN*",Table1[categories])),"CHILDREN",
IF(ISNUMBER(SEARCH("*TEENS*",Table1[categories])),"TEENS"))))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IF(Table1[[#This Row],[categories]]="","",
IF(ISNUMBER(SEARCH("*ADULTS*",Table1[categories])),"ADULTS",
IF(ISNUMBER(SEARCH("*CHILDREN*",Table1[categories])),"CHILDREN",
IF(ISNUMBER(SEARCH("*TEENS*",Table1[categories])),"TEENS"))))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IF(Table1[[#This Row],[categories]]="","",
IF(ISNUMBER(SEARCH("*ADULTS*",Table1[categories])),"ADULTS",
IF(ISNUMBER(SEARCH("*CHILDREN*",Table1[categories])),"CHILDREN",
IF(ISNUMBER(SEARCH("*TEENS*",Table1[categories])),"TEENS"))))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VLOOKUP(Table1[[#This Row],[locationaddress]],VENUEID!$A$2:$B$28,1,TRUE)</f>
        <v>BELLEVUE</v>
      </c>
      <c r="B172" t="str">
        <f>IF(Table1[[#This Row],[categories]]="","",
IF(ISNUMBER(SEARCH("*ADULTS*",Table1[categories])),"ADULTS",
IF(ISNUMBER(SEARCH("*CHILDREN*",Table1[categories])),"CHILDREN",
IF(ISNUMBER(SEARCH("*TEENS*",Table1[categories])),"TEENS"))))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IF(Table1[[#This Row],[categories]]="","",
IF(ISNUMBER(SEARCH("*ADULTS*",Table1[categories])),"ADULTS",
IF(ISNUMBER(SEARCH("*CHILDREN*",Table1[categories])),"CHILDREN",
IF(ISNUMBER(SEARCH("*TEENS*",Table1[categories])),"TEENS"))))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IF(Table1[[#This Row],[categories]]="","",
IF(ISNUMBER(SEARCH("*ADULTS*",Table1[categories])),"ADULTS",
IF(ISNUMBER(SEARCH("*CHILDREN*",Table1[categories])),"CHILDREN",
IF(ISNUMBER(SEARCH("*TEENS*",Table1[categories])),"TEENS"))))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IF(Table1[[#This Row],[categories]]="","",
IF(ISNUMBER(SEARCH("*ADULTS*",Table1[categories])),"ADULTS",
IF(ISNUMBER(SEARCH("*CHILDREN*",Table1[categories])),"CHILDREN",
IF(ISNUMBER(SEARCH("*TEENS*",Table1[categories])),"TEENS"))))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IF(Table1[[#This Row],[categories]]="","",
IF(ISNUMBER(SEARCH("*ADULTS*",Table1[categories])),"ADULTS",
IF(ISNUMBER(SEARCH("*CHILDREN*",Table1[categories])),"CHILDREN",
IF(ISNUMBER(SEARCH("*TEENS*",Table1[categories])),"TEENS"))))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BELLEVUE</v>
      </c>
      <c r="B178" t="str">
        <f>IF(Table1[[#This Row],[categories]]="","",
IF(ISNUMBER(SEARCH("*ADULTS*",Table1[categories])),"ADULTS",
IF(ISNUMBER(SEARCH("*CHILDREN*",Table1[categories])),"CHILDREN",
IF(ISNUMBER(SEARCH("*TEENS*",Table1[categories])),"TEENS"))))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IF(Table1[[#This Row],[categories]]="","",
IF(ISNUMBER(SEARCH("*ADULTS*",Table1[categories])),"ADULTS",
IF(ISNUMBER(SEARCH("*CHILDREN*",Table1[categories])),"CHILDREN",
IF(ISNUMBER(SEARCH("*TEENS*",Table1[categories])),"TEENS"))))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IF(Table1[[#This Row],[categories]]="","",
IF(ISNUMBER(SEARCH("*ADULTS*",Table1[categories])),"ADULTS",
IF(ISNUMBER(SEARCH("*CHILDREN*",Table1[categories])),"CHILDREN",
IF(ISNUMBER(SEARCH("*TEENS*",Table1[categories])),"TEENS"))))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IF(Table1[[#This Row],[categories]]="","",
IF(ISNUMBER(SEARCH("*ADULTS*",Table1[categories])),"ADULTS",
IF(ISNUMBER(SEARCH("*CHILDREN*",Table1[categories])),"CHILDREN",
IF(ISNUMBER(SEARCH("*TEENS*",Table1[categories])),"TEENS"))))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IF(Table1[[#This Row],[categories]]="","",
IF(ISNUMBER(SEARCH("*ADULTS*",Table1[categories])),"ADULTS",
IF(ISNUMBER(SEARCH("*CHILDREN*",Table1[categories])),"CHILDREN",
IF(ISNUMBER(SEARCH("*TEENS*",Table1[categories])),"TEENS"))))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IF(Table1[[#This Row],[categories]]="","",
IF(ISNUMBER(SEARCH("*ADULTS*",Table1[categories])),"ADULTS",
IF(ISNUMBER(SEARCH("*CHILDREN*",Table1[categories])),"CHILDREN",
IF(ISNUMBER(SEARCH("*TEENS*",Table1[categories])),"TEENS"))))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IF(Table1[[#This Row],[categories]]="","",
IF(ISNUMBER(SEARCH("*ADULTS*",Table1[categories])),"ADULTS",
IF(ISNUMBER(SEARCH("*CHILDREN*",Table1[categories])),"CHILDREN",
IF(ISNUMBER(SEARCH("*TEENS*",Table1[categories])),"TEENS"))))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IF(Table1[[#This Row],[categories]]="","",
IF(ISNUMBER(SEARCH("*ADULTS*",Table1[categories])),"ADULTS",
IF(ISNUMBER(SEARCH("*CHILDREN*",Table1[categories])),"CHILDREN",
IF(ISNUMBER(SEARCH("*TEENS*",Table1[categories])),"TEENS"))))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IF(Table1[[#This Row],[categories]]="","",
IF(ISNUMBER(SEARCH("*ADULTS*",Table1[categories])),"ADULTS",
IF(ISNUMBER(SEARCH("*CHILDREN*",Table1[categories])),"CHILDREN",
IF(ISNUMBER(SEARCH("*TEENS*",Table1[categories])),"TEENS"))))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VLOOKUP(Table1[[#This Row],[locationaddress]],VENUEID!$A$2:$B$28,1,TRUE)</f>
        <v>BELLEVUE</v>
      </c>
      <c r="B190" t="str">
        <f>IF(Table1[[#This Row],[categories]]="","",
IF(ISNUMBER(SEARCH("*ADULTS*",Table1[categories])),"ADULTS",
IF(ISNUMBER(SEARCH("*CHILDREN*",Table1[categories])),"CHILDREN",
IF(ISNUMBER(SEARCH("*TEENS*",Table1[categories])),"TEENS"))))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IF(Table1[[#This Row],[categories]]="","",
IF(ISNUMBER(SEARCH("*ADULTS*",Table1[categories])),"ADULTS",
IF(ISNUMBER(SEARCH("*CHILDREN*",Table1[categories])),"CHILDREN",
IF(ISNUMBER(SEARCH("*TEENS*",Table1[categories])),"TEENS"))))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IF(Table1[[#This Row],[categories]]="","",
IF(ISNUMBER(SEARCH("*ADULTS*",Table1[categories])),"ADULTS",
IF(ISNUMBER(SEARCH("*CHILDREN*",Table1[categories])),"CHILDREN",
IF(ISNUMBER(SEARCH("*TEENS*",Table1[categories])),"TEENS"))))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VLOOKUP(Table1[[#This Row],[locationaddress]],VENUEID!$A$2:$B$28,1,TRUE)</f>
        <v>BELLEVUE</v>
      </c>
      <c r="B195" t="str">
        <f>IF(Table1[[#This Row],[categories]]="","",
IF(ISNUMBER(SEARCH("*ADULTS*",Table1[categories])),"ADULTS",
IF(ISNUMBER(SEARCH("*CHILDREN*",Table1[categories])),"CHILDREN",
IF(ISNUMBER(SEARCH("*TEENS*",Table1[categories])),"TEENS"))))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IF(Table1[[#This Row],[categories]]="","",
IF(ISNUMBER(SEARCH("*ADULTS*",Table1[categories])),"ADULTS",
IF(ISNUMBER(SEARCH("*CHILDREN*",Table1[categories])),"CHILDREN",
IF(ISNUMBER(SEARCH("*TEENS*",Table1[categories])),"TEENS"))))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IF(Table1[[#This Row],[categories]]="","",
IF(ISNUMBER(SEARCH("*ADULTS*",Table1[categories])),"ADULTS",
IF(ISNUMBER(SEARCH("*CHILDREN*",Table1[categories])),"CHILDREN",
IF(ISNUMBER(SEARCH("*TEENS*",Table1[categories])),"TEENS"))))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VLOOKUP(Table1[[#This Row],[locationaddress]],VENUEID!$A$2:$B$28,1,TRUE)</f>
        <v>BELLEVUE</v>
      </c>
      <c r="B199" t="str">
        <f>IF(Table1[[#This Row],[categories]]="","",
IF(ISNUMBER(SEARCH("*ADULTS*",Table1[categories])),"ADULTS",
IF(ISNUMBER(SEARCH("*CHILDREN*",Table1[categories])),"CHILDREN",
IF(ISNUMBER(SEARCH("*TEENS*",Table1[categories])),"TEENS"))))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IF(Table1[[#This Row],[categories]]="","",
IF(ISNUMBER(SEARCH("*ADULTS*",Table1[categories])),"ADULTS",
IF(ISNUMBER(SEARCH("*CHILDREN*",Table1[categories])),"CHILDREN",
IF(ISNUMBER(SEARCH("*TEENS*",Table1[categories])),"TEENS"))))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IF(Table1[[#This Row],[categories]]="","",
IF(ISNUMBER(SEARCH("*ADULTS*",Table1[categories])),"ADULTS",
IF(ISNUMBER(SEARCH("*CHILDREN*",Table1[categories])),"CHILDREN",
IF(ISNUMBER(SEARCH("*TEENS*",Table1[categories])),"TEENS"))))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e">
        <f>IF(Table1[[#This Row],[categories]]="","",
IF(ISNUMBER(SEARCH("*ADULTS*",Table1[categories])),"ADULTS",
IF(ISNUMBER(SEARCH("*CHILDREN*",Table1[categories])),"CHILDREN",
IF(ISNUMBER(SEARCH("*TEENS*",Table1[categories])),"TEENS"))))</f>
        <v>#VALUE!</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e">
        <f>IF(Table1[[#This Row],[categories]]="","",
IF(ISNUMBER(SEARCH("*ADULTS*",Table1[categories])),"ADULTS",
IF(ISNUMBER(SEARCH("*CHILDREN*",Table1[categories])),"CHILDREN",
IF(ISNUMBER(SEARCH("*TEENS*",Table1[categories])),"TEENS"))))</f>
        <v>#VALUE!</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e">
        <f>IF(Table1[[#This Row],[categories]]="","",
IF(ISNUMBER(SEARCH("*ADULTS*",Table1[categories])),"ADULTS",
IF(ISNUMBER(SEARCH("*CHILDREN*",Table1[categories])),"CHILDREN",
IF(ISNUMBER(SEARCH("*TEENS*",Table1[categories])),"TEENS"))))</f>
        <v>#VALUE!</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e">
        <f>IF(Table1[[#This Row],[categories]]="","",
IF(ISNUMBER(SEARCH("*ADULTS*",Table1[categories])),"ADULTS",
IF(ISNUMBER(SEARCH("*CHILDREN*",Table1[categories])),"CHILDREN",
IF(ISNUMBER(SEARCH("*TEENS*",Table1[categories])),"TEENS"))))</f>
        <v>#VALUE!</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e">
        <f>IF(Table1[[#This Row],[categories]]="","",
IF(ISNUMBER(SEARCH("*ADULTS*",Table1[categories])),"ADULTS",
IF(ISNUMBER(SEARCH("*CHILDREN*",Table1[categories])),"CHILDREN",
IF(ISNUMBER(SEARCH("*TEENS*",Table1[categories])),"TEENS"))))</f>
        <v>#VALUE!</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e">
        <f>IF(Table1[[#This Row],[categories]]="","",
IF(ISNUMBER(SEARCH("*ADULTS*",Table1[categories])),"ADULTS",
IF(ISNUMBER(SEARCH("*CHILDREN*",Table1[categories])),"CHILDREN",
IF(ISNUMBER(SEARCH("*TEENS*",Table1[categories])),"TEENS"))))</f>
        <v>#VALUE!</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e">
        <f>IF(Table1[[#This Row],[categories]]="","",
IF(ISNUMBER(SEARCH("*ADULTS*",Table1[categories])),"ADULTS",
IF(ISNUMBER(SEARCH("*CHILDREN*",Table1[categories])),"CHILDREN",
IF(ISNUMBER(SEARCH("*TEENS*",Table1[categories])),"TEENS"))))</f>
        <v>#VALUE!</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e">
        <f>IF(Table1[[#This Row],[categories]]="","",
IF(ISNUMBER(SEARCH("*ADULTS*",Table1[categories])),"ADULTS",
IF(ISNUMBER(SEARCH("*CHILDREN*",Table1[categories])),"CHILDREN",
IF(ISNUMBER(SEARCH("*TEENS*",Table1[categories])),"TEENS"))))</f>
        <v>#VALUE!</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e">
        <f>IF(Table1[[#This Row],[categories]]="","",
IF(ISNUMBER(SEARCH("*ADULTS*",Table1[categories])),"ADULTS",
IF(ISNUMBER(SEARCH("*CHILDREN*",Table1[categories])),"CHILDREN",
IF(ISNUMBER(SEARCH("*TEENS*",Table1[categories])),"TEENS"))))</f>
        <v>#VALUE!</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e">
        <f>IF(Table1[[#This Row],[categories]]="","",
IF(ISNUMBER(SEARCH("*ADULTS*",Table1[categories])),"ADULTS",
IF(ISNUMBER(SEARCH("*CHILDREN*",Table1[categories])),"CHILDREN",
IF(ISNUMBER(SEARCH("*TEENS*",Table1[categories])),"TEENS"))))</f>
        <v>#VALUE!</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e">
        <f>IF(Table1[[#This Row],[categories]]="","",
IF(ISNUMBER(SEARCH("*ADULTS*",Table1[categories])),"ADULTS",
IF(ISNUMBER(SEARCH("*CHILDREN*",Table1[categories])),"CHILDREN",
IF(ISNUMBER(SEARCH("*TEENS*",Table1[categories])),"TEENS"))))</f>
        <v>#VALUE!</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e">
        <f>IF(Table1[[#This Row],[categories]]="","",
IF(ISNUMBER(SEARCH("*ADULTS*",Table1[categories])),"ADULTS",
IF(ISNUMBER(SEARCH("*CHILDREN*",Table1[categories])),"CHILDREN",
IF(ISNUMBER(SEARCH("*TEENS*",Table1[categories])),"TEENS"))))</f>
        <v>#VALUE!</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e">
        <f>IF(Table1[[#This Row],[categories]]="","",
IF(ISNUMBER(SEARCH("*ADULTS*",Table1[categories])),"ADULTS",
IF(ISNUMBER(SEARCH("*CHILDREN*",Table1[categories])),"CHILDREN",
IF(ISNUMBER(SEARCH("*TEENS*",Table1[categories])),"TEENS"))))</f>
        <v>#VALUE!</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e">
        <f>IF(Table1[[#This Row],[categories]]="","",
IF(ISNUMBER(SEARCH("*ADULTS*",Table1[categories])),"ADULTS",
IF(ISNUMBER(SEARCH("*CHILDREN*",Table1[categories])),"CHILDREN",
IF(ISNUMBER(SEARCH("*TEENS*",Table1[categories])),"TEENS"))))</f>
        <v>#VALUE!</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e">
        <f>IF(Table1[[#This Row],[categories]]="","",
IF(ISNUMBER(SEARCH("*ADULTS*",Table1[categories])),"ADULTS",
IF(ISNUMBER(SEARCH("*CHILDREN*",Table1[categories])),"CHILDREN",
IF(ISNUMBER(SEARCH("*TEENS*",Table1[categories])),"TEENS"))))</f>
        <v>#VALUE!</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e">
        <f>IF(Table1[[#This Row],[categories]]="","",
IF(ISNUMBER(SEARCH("*ADULTS*",Table1[categories])),"ADULTS",
IF(ISNUMBER(SEARCH("*CHILDREN*",Table1[categories])),"CHILDREN",
IF(ISNUMBER(SEARCH("*TEENS*",Table1[categories])),"TEENS"))))</f>
        <v>#VALUE!</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e">
        <f>IF(Table1[[#This Row],[categories]]="","",
IF(ISNUMBER(SEARCH("*ADULTS*",Table1[categories])),"ADULTS",
IF(ISNUMBER(SEARCH("*CHILDREN*",Table1[categories])),"CHILDREN",
IF(ISNUMBER(SEARCH("*TEENS*",Table1[categories])),"TEENS"))))</f>
        <v>#VALUE!</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e">
        <f>IF(Table1[[#This Row],[categories]]="","",
IF(ISNUMBER(SEARCH("*ADULTS*",Table1[categories])),"ADULTS",
IF(ISNUMBER(SEARCH("*CHILDREN*",Table1[categories])),"CHILDREN",
IF(ISNUMBER(SEARCH("*TEENS*",Table1[categories])),"TEENS"))))</f>
        <v>#VALUE!</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e">
        <f>IF(Table1[[#This Row],[categories]]="","",
IF(ISNUMBER(SEARCH("*ADULTS*",Table1[categories])),"ADULTS",
IF(ISNUMBER(SEARCH("*CHILDREN*",Table1[categories])),"CHILDREN",
IF(ISNUMBER(SEARCH("*TEENS*",Table1[categories])),"TEENS"))))</f>
        <v>#VALUE!</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e">
        <f>IF(Table1[[#This Row],[categories]]="","",
IF(ISNUMBER(SEARCH("*ADULTS*",Table1[categories])),"ADULTS",
IF(ISNUMBER(SEARCH("*CHILDREN*",Table1[categories])),"CHILDREN",
IF(ISNUMBER(SEARCH("*TEENS*",Table1[categories])),"TEENS"))))</f>
        <v>#VALUE!</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e">
        <f>IF(Table1[[#This Row],[categories]]="","",
IF(ISNUMBER(SEARCH("*ADULTS*",Table1[categories])),"ADULTS",
IF(ISNUMBER(SEARCH("*CHILDREN*",Table1[categories])),"CHILDREN",
IF(ISNUMBER(SEARCH("*TEENS*",Table1[categories])),"TEENS"))))</f>
        <v>#VALUE!</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e">
        <f>IF(Table1[[#This Row],[categories]]="","",
IF(ISNUMBER(SEARCH("*ADULTS*",Table1[categories])),"ADULTS",
IF(ISNUMBER(SEARCH("*CHILDREN*",Table1[categories])),"CHILDREN",
IF(ISNUMBER(SEARCH("*TEENS*",Table1[categories])),"TEENS"))))</f>
        <v>#VALUE!</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e">
        <f>IF(Table1[[#This Row],[categories]]="","",
IF(ISNUMBER(SEARCH("*ADULTS*",Table1[categories])),"ADULTS",
IF(ISNUMBER(SEARCH("*CHILDREN*",Table1[categories])),"CHILDREN",
IF(ISNUMBER(SEARCH("*TEENS*",Table1[categories])),"TEENS"))))</f>
        <v>#VALUE!</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e">
        <f>IF(Table1[[#This Row],[categories]]="","",
IF(ISNUMBER(SEARCH("*ADULTS*",Table1[categories])),"ADULTS",
IF(ISNUMBER(SEARCH("*CHILDREN*",Table1[categories])),"CHILDREN",
IF(ISNUMBER(SEARCH("*TEENS*",Table1[categories])),"TEENS"))))</f>
        <v>#VALUE!</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e">
        <f>IF(Table1[[#This Row],[categories]]="","",
IF(ISNUMBER(SEARCH("*ADULTS*",Table1[categories])),"ADULTS",
IF(ISNUMBER(SEARCH("*CHILDREN*",Table1[categories])),"CHILDREN",
IF(ISNUMBER(SEARCH("*TEENS*",Table1[categories])),"TEENS"))))</f>
        <v>#VALUE!</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e">
        <f>IF(Table1[[#This Row],[categories]]="","",
IF(ISNUMBER(SEARCH("*ADULTS*",Table1[categories])),"ADULTS",
IF(ISNUMBER(SEARCH("*CHILDREN*",Table1[categories])),"CHILDREN",
IF(ISNUMBER(SEARCH("*TEENS*",Table1[categories])),"TEENS"))))</f>
        <v>#VALUE!</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e">
        <f>IF(Table1[[#This Row],[categories]]="","",
IF(ISNUMBER(SEARCH("*ADULTS*",Table1[categories])),"ADULTS",
IF(ISNUMBER(SEARCH("*CHILDREN*",Table1[categories])),"CHILDREN",
IF(ISNUMBER(SEARCH("*TEENS*",Table1[categories])),"TEENS"))))</f>
        <v>#VALUE!</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e">
        <f>IF(Table1[[#This Row],[categories]]="","",
IF(ISNUMBER(SEARCH("*ADULTS*",Table1[categories])),"ADULTS",
IF(ISNUMBER(SEARCH("*CHILDREN*",Table1[categories])),"CHILDREN",
IF(ISNUMBER(SEARCH("*TEENS*",Table1[categories])),"TEENS"))))</f>
        <v>#VALUE!</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e">
        <f>IF(Table1[[#This Row],[categories]]="","",
IF(ISNUMBER(SEARCH("*ADULTS*",Table1[categories])),"ADULTS",
IF(ISNUMBER(SEARCH("*CHILDREN*",Table1[categories])),"CHILDREN",
IF(ISNUMBER(SEARCH("*TEENS*",Table1[categories])),"TEENS"))))</f>
        <v>#VALUE!</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e">
        <f>IF(Table1[[#This Row],[categories]]="","",
IF(ISNUMBER(SEARCH("*ADULTS*",Table1[categories])),"ADULTS",
IF(ISNUMBER(SEARCH("*CHILDREN*",Table1[categories])),"CHILDREN",
IF(ISNUMBER(SEARCH("*TEENS*",Table1[categories])),"TEENS"))))</f>
        <v>#VALUE!</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e">
        <f>IF(Table1[[#This Row],[categories]]="","",
IF(ISNUMBER(SEARCH("*ADULTS*",Table1[categories])),"ADULTS",
IF(ISNUMBER(SEARCH("*CHILDREN*",Table1[categories])),"CHILDREN",
IF(ISNUMBER(SEARCH("*TEENS*",Table1[categories])),"TEENS"))))</f>
        <v>#VALUE!</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e">
        <f>IF(Table1[[#This Row],[categories]]="","",
IF(ISNUMBER(SEARCH("*ADULTS*",Table1[categories])),"ADULTS",
IF(ISNUMBER(SEARCH("*CHILDREN*",Table1[categories])),"CHILDREN",
IF(ISNUMBER(SEARCH("*TEENS*",Table1[categories])),"TEENS"))))</f>
        <v>#VALUE!</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e">
        <f>IF(Table1[[#This Row],[categories]]="","",
IF(ISNUMBER(SEARCH("*ADULTS*",Table1[categories])),"ADULTS",
IF(ISNUMBER(SEARCH("*CHILDREN*",Table1[categories])),"CHILDREN",
IF(ISNUMBER(SEARCH("*TEENS*",Table1[categories])),"TEENS"))))</f>
        <v>#VALUE!</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e">
        <f>IF(Table1[[#This Row],[categories]]="","",
IF(ISNUMBER(SEARCH("*ADULTS*",Table1[categories])),"ADULTS",
IF(ISNUMBER(SEARCH("*CHILDREN*",Table1[categories])),"CHILDREN",
IF(ISNUMBER(SEARCH("*TEENS*",Table1[categories])),"TEENS"))))</f>
        <v>#VALUE!</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e">
        <f>IF(Table1[[#This Row],[categories]]="","",
IF(ISNUMBER(SEARCH("*ADULTS*",Table1[categories])),"ADULTS",
IF(ISNUMBER(SEARCH("*CHILDREN*",Table1[categories])),"CHILDREN",
IF(ISNUMBER(SEARCH("*TEENS*",Table1[categories])),"TEENS"))))</f>
        <v>#VALUE!</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e">
        <f>IF(Table1[[#This Row],[categories]]="","",
IF(ISNUMBER(SEARCH("*ADULTS*",Table1[categories])),"ADULTS",
IF(ISNUMBER(SEARCH("*CHILDREN*",Table1[categories])),"CHILDREN",
IF(ISNUMBER(SEARCH("*TEENS*",Table1[categories])),"TEENS"))))</f>
        <v>#VALUE!</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e">
        <f>IF(Table1[[#This Row],[categories]]="","",
IF(ISNUMBER(SEARCH("*ADULTS*",Table1[categories])),"ADULTS",
IF(ISNUMBER(SEARCH("*CHILDREN*",Table1[categories])),"CHILDREN",
IF(ISNUMBER(SEARCH("*TEENS*",Table1[categories])),"TEENS"))))</f>
        <v>#VALUE!</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e">
        <f>IF(Table1[[#This Row],[categories]]="","",
IF(ISNUMBER(SEARCH("*ADULTS*",Table1[categories])),"ADULTS",
IF(ISNUMBER(SEARCH("*CHILDREN*",Table1[categories])),"CHILDREN",
IF(ISNUMBER(SEARCH("*TEENS*",Table1[categories])),"TEENS"))))</f>
        <v>#VALUE!</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e">
        <f>IF(Table1[[#This Row],[categories]]="","",
IF(ISNUMBER(SEARCH("*ADULTS*",Table1[categories])),"ADULTS",
IF(ISNUMBER(SEARCH("*CHILDREN*",Table1[categories])),"CHILDREN",
IF(ISNUMBER(SEARCH("*TEENS*",Table1[categories])),"TEENS"))))</f>
        <v>#VALUE!</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e">
        <f>IF(Table1[[#This Row],[categories]]="","",
IF(ISNUMBER(SEARCH("*ADULTS*",Table1[categories])),"ADULTS",
IF(ISNUMBER(SEARCH("*CHILDREN*",Table1[categories])),"CHILDREN",
IF(ISNUMBER(SEARCH("*TEENS*",Table1[categories])),"TEENS"))))</f>
        <v>#VALUE!</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e">
        <f>IF(Table1[[#This Row],[categories]]="","",
IF(ISNUMBER(SEARCH("*ADULTS*",Table1[categories])),"ADULTS",
IF(ISNUMBER(SEARCH("*CHILDREN*",Table1[categories])),"CHILDREN",
IF(ISNUMBER(SEARCH("*TEENS*",Table1[categories])),"TEENS"))))</f>
        <v>#VALUE!</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e">
        <f>IF(Table1[[#This Row],[categories]]="","",
IF(ISNUMBER(SEARCH("*ADULTS*",Table1[categories])),"ADULTS",
IF(ISNUMBER(SEARCH("*CHILDREN*",Table1[categories])),"CHILDREN",
IF(ISNUMBER(SEARCH("*TEENS*",Table1[categories])),"TEENS"))))</f>
        <v>#VALUE!</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e">
        <f>IF(Table1[[#This Row],[categories]]="","",
IF(ISNUMBER(SEARCH("*ADULTS*",Table1[categories])),"ADULTS",
IF(ISNUMBER(SEARCH("*CHILDREN*",Table1[categories])),"CHILDREN",
IF(ISNUMBER(SEARCH("*TEENS*",Table1[categories])),"TEENS"))))</f>
        <v>#VALUE!</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e">
        <f>IF(Table1[[#This Row],[categories]]="","",
IF(ISNUMBER(SEARCH("*ADULTS*",Table1[categories])),"ADULTS",
IF(ISNUMBER(SEARCH("*CHILDREN*",Table1[categories])),"CHILDREN",
IF(ISNUMBER(SEARCH("*TEENS*",Table1[categories])),"TEENS"))))</f>
        <v>#VALUE!</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e">
        <f>IF(Table1[[#This Row],[categories]]="","",
IF(ISNUMBER(SEARCH("*ADULTS*",Table1[categories])),"ADULTS",
IF(ISNUMBER(SEARCH("*CHILDREN*",Table1[categories])),"CHILDREN",
IF(ISNUMBER(SEARCH("*TEENS*",Table1[categories])),"TEENS"))))</f>
        <v>#VALUE!</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e">
        <f>IF(Table1[[#This Row],[categories]]="","",
IF(ISNUMBER(SEARCH("*ADULTS*",Table1[categories])),"ADULTS",
IF(ISNUMBER(SEARCH("*CHILDREN*",Table1[categories])),"CHILDREN",
IF(ISNUMBER(SEARCH("*TEENS*",Table1[categories])),"TEENS"))))</f>
        <v>#VALUE!</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e">
        <f>IF(Table1[[#This Row],[categories]]="","",
IF(ISNUMBER(SEARCH("*ADULTS*",Table1[categories])),"ADULTS",
IF(ISNUMBER(SEARCH("*CHILDREN*",Table1[categories])),"CHILDREN",
IF(ISNUMBER(SEARCH("*TEENS*",Table1[categories])),"TEENS"))))</f>
        <v>#VALUE!</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e">
        <f>IF(Table1[[#This Row],[categories]]="","",
IF(ISNUMBER(SEARCH("*ADULTS*",Table1[categories])),"ADULTS",
IF(ISNUMBER(SEARCH("*CHILDREN*",Table1[categories])),"CHILDREN",
IF(ISNUMBER(SEARCH("*TEENS*",Table1[categories])),"TEENS"))))</f>
        <v>#VALUE!</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e">
        <f>IF(Table1[[#This Row],[categories]]="","",
IF(ISNUMBER(SEARCH("*ADULTS*",Table1[categories])),"ADULTS",
IF(ISNUMBER(SEARCH("*CHILDREN*",Table1[categories])),"CHILDREN",
IF(ISNUMBER(SEARCH("*TEENS*",Table1[categories])),"TEENS"))))</f>
        <v>#VALUE!</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e">
        <f>IF(Table1[[#This Row],[categories]]="","",
IF(ISNUMBER(SEARCH("*ADULTS*",Table1[categories])),"ADULTS",
IF(ISNUMBER(SEARCH("*CHILDREN*",Table1[categories])),"CHILDREN",
IF(ISNUMBER(SEARCH("*TEENS*",Table1[categories])),"TEENS"))))</f>
        <v>#VALUE!</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e">
        <f>IF(Table1[[#This Row],[categories]]="","",
IF(ISNUMBER(SEARCH("*ADULTS*",Table1[categories])),"ADULTS",
IF(ISNUMBER(SEARCH("*CHILDREN*",Table1[categories])),"CHILDREN",
IF(ISNUMBER(SEARCH("*TEENS*",Table1[categories])),"TEENS"))))</f>
        <v>#VALUE!</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e">
        <f>IF(Table1[[#This Row],[categories]]="","",
IF(ISNUMBER(SEARCH("*ADULTS*",Table1[categories])),"ADULTS",
IF(ISNUMBER(SEARCH("*CHILDREN*",Table1[categories])),"CHILDREN",
IF(ISNUMBER(SEARCH("*TEENS*",Table1[categories])),"TEENS"))))</f>
        <v>#VALUE!</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e">
        <f>IF(Table1[[#This Row],[categories]]="","",
IF(ISNUMBER(SEARCH("*ADULTS*",Table1[categories])),"ADULTS",
IF(ISNUMBER(SEARCH("*CHILDREN*",Table1[categories])),"CHILDREN",
IF(ISNUMBER(SEARCH("*TEENS*",Table1[categories])),"TEENS"))))</f>
        <v>#VALUE!</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e">
        <f>IF(Table1[[#This Row],[categories]]="","",
IF(ISNUMBER(SEARCH("*ADULTS*",Table1[categories])),"ADULTS",
IF(ISNUMBER(SEARCH("*CHILDREN*",Table1[categories])),"CHILDREN",
IF(ISNUMBER(SEARCH("*TEENS*",Table1[categories])),"TEENS"))))</f>
        <v>#VALUE!</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e">
        <f>IF(Table1[[#This Row],[categories]]="","",
IF(ISNUMBER(SEARCH("*ADULTS*",Table1[categories])),"ADULTS",
IF(ISNUMBER(SEARCH("*CHILDREN*",Table1[categories])),"CHILDREN",
IF(ISNUMBER(SEARCH("*TEENS*",Table1[categories])),"TEENS"))))</f>
        <v>#VALUE!</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e">
        <f>IF(Table1[[#This Row],[categories]]="","",
IF(ISNUMBER(SEARCH("*ADULTS*",Table1[categories])),"ADULTS",
IF(ISNUMBER(SEARCH("*CHILDREN*",Table1[categories])),"CHILDREN",
IF(ISNUMBER(SEARCH("*TEENS*",Table1[categories])),"TEENS"))))</f>
        <v>#VALUE!</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e">
        <f>IF(Table1[[#This Row],[categories]]="","",
IF(ISNUMBER(SEARCH("*ADULTS*",Table1[categories])),"ADULTS",
IF(ISNUMBER(SEARCH("*CHILDREN*",Table1[categories])),"CHILDREN",
IF(ISNUMBER(SEARCH("*TEENS*",Table1[categories])),"TEENS"))))</f>
        <v>#VALUE!</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e">
        <f>IF(Table1[[#This Row],[categories]]="","",
IF(ISNUMBER(SEARCH("*ADULTS*",Table1[categories])),"ADULTS",
IF(ISNUMBER(SEARCH("*CHILDREN*",Table1[categories])),"CHILDREN",
IF(ISNUMBER(SEARCH("*TEENS*",Table1[categories])),"TEENS"))))</f>
        <v>#VALUE!</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e">
        <f>IF(Table1[[#This Row],[categories]]="","",
IF(ISNUMBER(SEARCH("*ADULTS*",Table1[categories])),"ADULTS",
IF(ISNUMBER(SEARCH("*CHILDREN*",Table1[categories])),"CHILDREN",
IF(ISNUMBER(SEARCH("*TEENS*",Table1[categories])),"TEENS"))))</f>
        <v>#VALUE!</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e">
        <f>IF(Table1[[#This Row],[categories]]="","",
IF(ISNUMBER(SEARCH("*ADULTS*",Table1[categories])),"ADULTS",
IF(ISNUMBER(SEARCH("*CHILDREN*",Table1[categories])),"CHILDREN",
IF(ISNUMBER(SEARCH("*TEENS*",Table1[categories])),"TEENS"))))</f>
        <v>#VALUE!</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e">
        <f>IF(Table1[[#This Row],[categories]]="","",
IF(ISNUMBER(SEARCH("*ADULTS*",Table1[categories])),"ADULTS",
IF(ISNUMBER(SEARCH("*CHILDREN*",Table1[categories])),"CHILDREN",
IF(ISNUMBER(SEARCH("*TEENS*",Table1[categories])),"TEENS"))))</f>
        <v>#VALUE!</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e">
        <f>IF(Table1[[#This Row],[categories]]="","",
IF(ISNUMBER(SEARCH("*ADULTS*",Table1[categories])),"ADULTS",
IF(ISNUMBER(SEARCH("*CHILDREN*",Table1[categories])),"CHILDREN",
IF(ISNUMBER(SEARCH("*TEENS*",Table1[categories])),"TEENS"))))</f>
        <v>#VALUE!</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e">
        <f>IF(Table1[[#This Row],[categories]]="","",
IF(ISNUMBER(SEARCH("*ADULTS*",Table1[categories])),"ADULTS",
IF(ISNUMBER(SEARCH("*CHILDREN*",Table1[categories])),"CHILDREN",
IF(ISNUMBER(SEARCH("*TEENS*",Table1[categories])),"TEENS"))))</f>
        <v>#VALUE!</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e">
        <f>IF(Table1[[#This Row],[categories]]="","",
IF(ISNUMBER(SEARCH("*ADULTS*",Table1[categories])),"ADULTS",
IF(ISNUMBER(SEARCH("*CHILDREN*",Table1[categories])),"CHILDREN",
IF(ISNUMBER(SEARCH("*TEENS*",Table1[categories])),"TEENS"))))</f>
        <v>#VALUE!</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e">
        <f>IF(Table1[[#This Row],[categories]]="","",
IF(ISNUMBER(SEARCH("*ADULTS*",Table1[categories])),"ADULTS",
IF(ISNUMBER(SEARCH("*CHILDREN*",Table1[categories])),"CHILDREN",
IF(ISNUMBER(SEARCH("*TEENS*",Table1[categories])),"TEENS"))))</f>
        <v>#VALUE!</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e">
        <f>IF(Table1[[#This Row],[categories]]="","",
IF(ISNUMBER(SEARCH("*ADULTS*",Table1[categories])),"ADULTS",
IF(ISNUMBER(SEARCH("*CHILDREN*",Table1[categories])),"CHILDREN",
IF(ISNUMBER(SEARCH("*TEENS*",Table1[categories])),"TEENS"))))</f>
        <v>#VALUE!</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e">
        <f>IF(Table1[[#This Row],[categories]]="","",
IF(ISNUMBER(SEARCH("*ADULTS*",Table1[categories])),"ADULTS",
IF(ISNUMBER(SEARCH("*CHILDREN*",Table1[categories])),"CHILDREN",
IF(ISNUMBER(SEARCH("*TEENS*",Table1[categories])),"TEENS"))))</f>
        <v>#VALUE!</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e">
        <f>IF(Table1[[#This Row],[categories]]="","",
IF(ISNUMBER(SEARCH("*ADULTS*",Table1[categories])),"ADULTS",
IF(ISNUMBER(SEARCH("*CHILDREN*",Table1[categories])),"CHILDREN",
IF(ISNUMBER(SEARCH("*TEENS*",Table1[categories])),"TEENS"))))</f>
        <v>#VALUE!</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e">
        <f>IF(Table1[[#This Row],[categories]]="","",
IF(ISNUMBER(SEARCH("*ADULTS*",Table1[categories])),"ADULTS",
IF(ISNUMBER(SEARCH("*CHILDREN*",Table1[categories])),"CHILDREN",
IF(ISNUMBER(SEARCH("*TEENS*",Table1[categories])),"TEENS"))))</f>
        <v>#VALUE!</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e">
        <f>IF(Table1[[#This Row],[categories]]="","",
IF(ISNUMBER(SEARCH("*ADULTS*",Table1[categories])),"ADULTS",
IF(ISNUMBER(SEARCH("*CHILDREN*",Table1[categories])),"CHILDREN",
IF(ISNUMBER(SEARCH("*TEENS*",Table1[categories])),"TEENS"))))</f>
        <v>#VALUE!</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e">
        <f>IF(Table1[[#This Row],[categories]]="","",
IF(ISNUMBER(SEARCH("*ADULTS*",Table1[categories])),"ADULTS",
IF(ISNUMBER(SEARCH("*CHILDREN*",Table1[categories])),"CHILDREN",
IF(ISNUMBER(SEARCH("*TEENS*",Table1[categories])),"TEENS"))))</f>
        <v>#VALUE!</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e">
        <f>IF(Table1[[#This Row],[categories]]="","",
IF(ISNUMBER(SEARCH("*ADULTS*",Table1[categories])),"ADULTS",
IF(ISNUMBER(SEARCH("*CHILDREN*",Table1[categories])),"CHILDREN",
IF(ISNUMBER(SEARCH("*TEENS*",Table1[categories])),"TEENS"))))</f>
        <v>#VALUE!</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e">
        <f>IF(Table1[[#This Row],[categories]]="","",
IF(ISNUMBER(SEARCH("*ADULTS*",Table1[categories])),"ADULTS",
IF(ISNUMBER(SEARCH("*CHILDREN*",Table1[categories])),"CHILDREN",
IF(ISNUMBER(SEARCH("*TEENS*",Table1[categories])),"TEENS"))))</f>
        <v>#VALUE!</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e">
        <f>IF(Table1[[#This Row],[categories]]="","",
IF(ISNUMBER(SEARCH("*ADULTS*",Table1[categories])),"ADULTS",
IF(ISNUMBER(SEARCH("*CHILDREN*",Table1[categories])),"CHILDREN",
IF(ISNUMBER(SEARCH("*TEENS*",Table1[categories])),"TEENS"))))</f>
        <v>#VALUE!</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e">
        <f>IF(Table1[[#This Row],[categories]]="","",
IF(ISNUMBER(SEARCH("*ADULTS*",Table1[categories])),"ADULTS",
IF(ISNUMBER(SEARCH("*CHILDREN*",Table1[categories])),"CHILDREN",
IF(ISNUMBER(SEARCH("*TEENS*",Table1[categories])),"TEENS"))))</f>
        <v>#VALUE!</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e">
        <f>IF(Table1[[#This Row],[categories]]="","",
IF(ISNUMBER(SEARCH("*ADULTS*",Table1[categories])),"ADULTS",
IF(ISNUMBER(SEARCH("*CHILDREN*",Table1[categories])),"CHILDREN",
IF(ISNUMBER(SEARCH("*TEENS*",Table1[categories])),"TEENS"))))</f>
        <v>#VALUE!</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 sqref="C2"/>
    </sheetView>
  </sheetViews>
  <sheetFormatPr defaultRowHeight="15" x14ac:dyDescent="0.25"/>
  <sheetData>
    <row r="1" spans="1:3" x14ac:dyDescent="0.25">
      <c r="A1" t="s">
        <v>952</v>
      </c>
      <c r="B1" s="4" t="s">
        <v>43</v>
      </c>
      <c r="C1" t="s">
        <v>1254</v>
      </c>
    </row>
    <row r="2" spans="1:3" x14ac:dyDescent="0.25">
      <c r="A2" t="s">
        <v>953</v>
      </c>
      <c r="B2" t="s">
        <v>46</v>
      </c>
      <c r="C2" t="s">
        <v>957</v>
      </c>
    </row>
    <row r="3" spans="1:3" x14ac:dyDescent="0.25">
      <c r="A3" t="s">
        <v>954</v>
      </c>
      <c r="B3" t="s">
        <v>48</v>
      </c>
    </row>
    <row r="4" spans="1:3" x14ac:dyDescent="0.25">
      <c r="A4" t="s">
        <v>955</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26"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956</v>
      </c>
    </row>
    <row r="2" spans="1:4" x14ac:dyDescent="0.25">
      <c r="A2" t="s">
        <v>46</v>
      </c>
      <c r="B2">
        <v>34423</v>
      </c>
      <c r="C2" t="s">
        <v>47</v>
      </c>
      <c r="D2" t="s">
        <v>957</v>
      </c>
    </row>
    <row r="3" spans="1:4" x14ac:dyDescent="0.25">
      <c r="A3" t="s">
        <v>48</v>
      </c>
      <c r="B3">
        <v>32113</v>
      </c>
      <c r="C3" t="s">
        <v>49</v>
      </c>
      <c r="D3" t="s">
        <v>958</v>
      </c>
    </row>
    <row r="4" spans="1:4" x14ac:dyDescent="0.25">
      <c r="A4" t="s">
        <v>50</v>
      </c>
      <c r="B4">
        <v>32949</v>
      </c>
      <c r="C4" t="s">
        <v>51</v>
      </c>
      <c r="D4" t="s">
        <v>959</v>
      </c>
    </row>
    <row r="5" spans="1:4" x14ac:dyDescent="0.25">
      <c r="A5" t="s">
        <v>52</v>
      </c>
      <c r="B5">
        <v>32913</v>
      </c>
      <c r="C5" t="s">
        <v>53</v>
      </c>
      <c r="D5" t="s">
        <v>960</v>
      </c>
    </row>
    <row r="6" spans="1:4" x14ac:dyDescent="0.25">
      <c r="A6" t="s">
        <v>54</v>
      </c>
      <c r="B6">
        <v>32185</v>
      </c>
      <c r="C6" t="s">
        <v>55</v>
      </c>
      <c r="D6" t="s">
        <v>961</v>
      </c>
    </row>
    <row r="7" spans="1:4" x14ac:dyDescent="0.25">
      <c r="A7" t="s">
        <v>56</v>
      </c>
      <c r="B7">
        <v>31246</v>
      </c>
      <c r="C7" t="s">
        <v>57</v>
      </c>
      <c r="D7" t="s">
        <v>962</v>
      </c>
    </row>
    <row r="8" spans="1:4" x14ac:dyDescent="0.25">
      <c r="A8" t="s">
        <v>58</v>
      </c>
      <c r="B8">
        <v>31250</v>
      </c>
      <c r="C8" t="s">
        <v>59</v>
      </c>
      <c r="D8" t="s">
        <v>963</v>
      </c>
    </row>
    <row r="9" spans="1:4" x14ac:dyDescent="0.25">
      <c r="A9" t="s">
        <v>60</v>
      </c>
      <c r="B9">
        <v>30928</v>
      </c>
      <c r="C9" t="s">
        <v>61</v>
      </c>
      <c r="D9" t="s">
        <v>964</v>
      </c>
    </row>
    <row r="10" spans="1:4" x14ac:dyDescent="0.25">
      <c r="A10" t="s">
        <v>62</v>
      </c>
      <c r="B10">
        <v>33367</v>
      </c>
      <c r="C10" t="s">
        <v>63</v>
      </c>
      <c r="D10" t="s">
        <v>965</v>
      </c>
    </row>
    <row r="11" spans="1:4" x14ac:dyDescent="0.25">
      <c r="A11" t="s">
        <v>64</v>
      </c>
      <c r="B11">
        <v>31249</v>
      </c>
      <c r="C11" t="s">
        <v>65</v>
      </c>
      <c r="D11" t="s">
        <v>966</v>
      </c>
    </row>
    <row r="12" spans="1:4" x14ac:dyDescent="0.25">
      <c r="A12" t="s">
        <v>66</v>
      </c>
      <c r="B12">
        <v>31248</v>
      </c>
      <c r="C12" t="s">
        <v>67</v>
      </c>
      <c r="D12" t="s">
        <v>967</v>
      </c>
    </row>
    <row r="13" spans="1:4" x14ac:dyDescent="0.25">
      <c r="A13" t="s">
        <v>68</v>
      </c>
      <c r="B13">
        <v>33365</v>
      </c>
      <c r="C13" t="s">
        <v>69</v>
      </c>
      <c r="D13" t="s">
        <v>968</v>
      </c>
    </row>
    <row r="14" spans="1:4" x14ac:dyDescent="0.25">
      <c r="A14" t="s">
        <v>70</v>
      </c>
      <c r="B14">
        <v>31587</v>
      </c>
      <c r="C14" t="s">
        <v>71</v>
      </c>
      <c r="D14" t="s">
        <v>969</v>
      </c>
    </row>
    <row r="15" spans="1:4" x14ac:dyDescent="0.25">
      <c r="A15" t="s">
        <v>72</v>
      </c>
      <c r="B15">
        <v>30605</v>
      </c>
      <c r="C15" t="s">
        <v>73</v>
      </c>
      <c r="D15" t="s">
        <v>970</v>
      </c>
    </row>
    <row r="16" spans="1:4" x14ac:dyDescent="0.25">
      <c r="A16" t="s">
        <v>74</v>
      </c>
      <c r="B16">
        <v>35194</v>
      </c>
      <c r="C16" t="s">
        <v>75</v>
      </c>
      <c r="D16" t="s">
        <v>971</v>
      </c>
    </row>
    <row r="17" spans="1:4" x14ac:dyDescent="0.25">
      <c r="A17" t="s">
        <v>76</v>
      </c>
      <c r="B17">
        <v>34850</v>
      </c>
      <c r="C17" t="s">
        <v>77</v>
      </c>
      <c r="D17" t="s">
        <v>972</v>
      </c>
    </row>
    <row r="18" spans="1:4" x14ac:dyDescent="0.25">
      <c r="A18" t="s">
        <v>78</v>
      </c>
      <c r="B18">
        <v>34851</v>
      </c>
      <c r="C18" t="s">
        <v>79</v>
      </c>
      <c r="D18" t="s">
        <v>973</v>
      </c>
    </row>
    <row r="19" spans="1:4" x14ac:dyDescent="0.25">
      <c r="A19" t="s">
        <v>80</v>
      </c>
      <c r="B19">
        <v>31403</v>
      </c>
      <c r="C19" t="s">
        <v>81</v>
      </c>
      <c r="D19" t="s">
        <v>974</v>
      </c>
    </row>
    <row r="20" spans="1:4" x14ac:dyDescent="0.25">
      <c r="A20" t="s">
        <v>82</v>
      </c>
      <c r="B20">
        <v>31881</v>
      </c>
      <c r="C20" t="s">
        <v>83</v>
      </c>
      <c r="D20" t="s">
        <v>975</v>
      </c>
    </row>
    <row r="21" spans="1:4" x14ac:dyDescent="0.25">
      <c r="A21" t="s">
        <v>84</v>
      </c>
      <c r="B21">
        <v>31252</v>
      </c>
      <c r="C21" t="s">
        <v>85</v>
      </c>
      <c r="D21" t="s">
        <v>976</v>
      </c>
    </row>
    <row r="22" spans="1:4" x14ac:dyDescent="0.25">
      <c r="A22" t="s">
        <v>86</v>
      </c>
      <c r="B22">
        <v>33795</v>
      </c>
      <c r="C22" t="s">
        <v>87</v>
      </c>
      <c r="D22" t="s">
        <v>977</v>
      </c>
    </row>
    <row r="23" spans="1:4" x14ac:dyDescent="0.25">
      <c r="A23" t="s">
        <v>88</v>
      </c>
      <c r="B23">
        <v>32115</v>
      </c>
      <c r="C23" t="s">
        <v>89</v>
      </c>
      <c r="D23" t="s">
        <v>978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90</v>
      </c>
      <c r="B1" s="5" t="s">
        <v>91</v>
      </c>
      <c r="C1" s="5" t="s">
        <v>92</v>
      </c>
    </row>
    <row r="2" spans="1:3" x14ac:dyDescent="0.25">
      <c r="A2" t="s">
        <v>93</v>
      </c>
      <c r="B2" t="s">
        <v>94</v>
      </c>
      <c r="C2" s="4">
        <v>11</v>
      </c>
    </row>
    <row r="3" spans="1:3" x14ac:dyDescent="0.25">
      <c r="A3" t="s">
        <v>95</v>
      </c>
      <c r="B3" t="s">
        <v>96</v>
      </c>
      <c r="C3">
        <v>6</v>
      </c>
    </row>
    <row r="4" spans="1:3" x14ac:dyDescent="0.25">
      <c r="A4" t="s">
        <v>97</v>
      </c>
      <c r="B4" t="s">
        <v>96</v>
      </c>
      <c r="C4">
        <v>6</v>
      </c>
    </row>
    <row r="5" spans="1:3" x14ac:dyDescent="0.25">
      <c r="A5" s="6" t="s">
        <v>99</v>
      </c>
      <c r="B5" t="s">
        <v>98</v>
      </c>
      <c r="C5">
        <v>7</v>
      </c>
    </row>
    <row r="6" spans="1:3" x14ac:dyDescent="0.25">
      <c r="A6" t="s">
        <v>100</v>
      </c>
      <c r="B6" t="s">
        <v>101</v>
      </c>
      <c r="C6">
        <v>11</v>
      </c>
    </row>
    <row r="7" spans="1:3" x14ac:dyDescent="0.25">
      <c r="A7" t="s">
        <v>102</v>
      </c>
      <c r="B7" t="s">
        <v>94</v>
      </c>
      <c r="C7">
        <v>11</v>
      </c>
    </row>
    <row r="8" spans="1:3" x14ac:dyDescent="0.25">
      <c r="A8" t="s">
        <v>103</v>
      </c>
      <c r="B8" t="s">
        <v>104</v>
      </c>
      <c r="C8">
        <v>4</v>
      </c>
    </row>
    <row r="9" spans="1:3" x14ac:dyDescent="0.25">
      <c r="A9" t="s">
        <v>105</v>
      </c>
      <c r="B9" t="s">
        <v>106</v>
      </c>
      <c r="C9">
        <v>13</v>
      </c>
    </row>
    <row r="10" spans="1:3" x14ac:dyDescent="0.25">
      <c r="A10" t="s">
        <v>107</v>
      </c>
      <c r="B10" t="s">
        <v>108</v>
      </c>
      <c r="C10">
        <v>12</v>
      </c>
    </row>
    <row r="11" spans="1:3" x14ac:dyDescent="0.25">
      <c r="A11" t="s">
        <v>109</v>
      </c>
      <c r="B11" t="s">
        <v>110</v>
      </c>
      <c r="C11">
        <v>47</v>
      </c>
    </row>
    <row r="12" spans="1:3" x14ac:dyDescent="0.25">
      <c r="A12" t="s">
        <v>111</v>
      </c>
      <c r="B12" t="s">
        <v>112</v>
      </c>
      <c r="C12">
        <v>5</v>
      </c>
    </row>
    <row r="13" spans="1:3" x14ac:dyDescent="0.25">
      <c r="A13" t="s">
        <v>113</v>
      </c>
      <c r="B13" t="s">
        <v>114</v>
      </c>
      <c r="C13">
        <v>3</v>
      </c>
    </row>
    <row r="14" spans="1:3" x14ac:dyDescent="0.25">
      <c r="A14" t="s">
        <v>115</v>
      </c>
      <c r="B14" t="s">
        <v>116</v>
      </c>
      <c r="C14">
        <v>34</v>
      </c>
    </row>
    <row r="15" spans="1:3" x14ac:dyDescent="0.25">
      <c r="A15" t="s">
        <v>117</v>
      </c>
      <c r="C15">
        <v>49</v>
      </c>
    </row>
    <row r="16" spans="1:3" x14ac:dyDescent="0.25">
      <c r="A16" t="s">
        <v>118</v>
      </c>
      <c r="B16" t="s">
        <v>119</v>
      </c>
      <c r="C16">
        <v>44</v>
      </c>
    </row>
    <row r="17" spans="1:3" x14ac:dyDescent="0.25">
      <c r="A17" t="s">
        <v>120</v>
      </c>
      <c r="B17" t="s">
        <v>121</v>
      </c>
      <c r="C17">
        <v>35</v>
      </c>
    </row>
    <row r="18" spans="1:3" x14ac:dyDescent="0.25">
      <c r="A18" t="s">
        <v>122</v>
      </c>
      <c r="B18" t="s">
        <v>123</v>
      </c>
      <c r="C18">
        <v>2</v>
      </c>
    </row>
    <row r="19" spans="1:3" x14ac:dyDescent="0.25">
      <c r="B19" t="s">
        <v>124</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125</v>
      </c>
      <c r="C38">
        <v>31</v>
      </c>
    </row>
    <row r="39" spans="2:3" x14ac:dyDescent="0.25">
      <c r="B39" t="s">
        <v>126</v>
      </c>
      <c r="C39">
        <v>32</v>
      </c>
    </row>
    <row r="40" spans="2:3" x14ac:dyDescent="0.25">
      <c r="C40">
        <v>33</v>
      </c>
    </row>
    <row r="41" spans="2:3" x14ac:dyDescent="0.25">
      <c r="C41">
        <v>36</v>
      </c>
    </row>
    <row r="42" spans="2:3" x14ac:dyDescent="0.25">
      <c r="C42">
        <v>37</v>
      </c>
    </row>
    <row r="43" spans="2:3" x14ac:dyDescent="0.25">
      <c r="B43" t="s">
        <v>127</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128</v>
      </c>
      <c r="C49">
        <v>45</v>
      </c>
    </row>
    <row r="50" spans="2:3" x14ac:dyDescent="0.25">
      <c r="B50" t="s">
        <v>129</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153" activePane="bottomLeft" state="frozen"/>
      <selection pane="bottomLeft" activeCell="A173" sqref="A173"/>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151</v>
      </c>
      <c r="B1" s="5" t="s">
        <v>150</v>
      </c>
      <c r="C1" s="5" t="s">
        <v>149</v>
      </c>
      <c r="D1" s="15" t="s">
        <v>148</v>
      </c>
      <c r="E1" s="14" t="s">
        <v>147</v>
      </c>
      <c r="F1" s="5" t="s">
        <v>31</v>
      </c>
      <c r="G1" s="13" t="s">
        <v>146</v>
      </c>
      <c r="H1" s="5" t="s">
        <v>145</v>
      </c>
      <c r="I1" s="12" t="s">
        <v>144</v>
      </c>
      <c r="J1" s="12" t="s">
        <v>143</v>
      </c>
      <c r="K1" s="12" t="s">
        <v>142</v>
      </c>
      <c r="L1" s="12" t="s">
        <v>141</v>
      </c>
      <c r="M1" s="5" t="s">
        <v>140</v>
      </c>
      <c r="N1" s="5" t="s">
        <v>139</v>
      </c>
      <c r="O1" t="s">
        <v>138</v>
      </c>
      <c r="P1" t="s">
        <v>137</v>
      </c>
      <c r="Q1" t="s">
        <v>136</v>
      </c>
      <c r="R1" t="s">
        <v>135</v>
      </c>
      <c r="S1" t="s">
        <v>134</v>
      </c>
      <c r="T1" t="s">
        <v>133</v>
      </c>
      <c r="U1" t="s">
        <v>132</v>
      </c>
      <c r="V1" t="s">
        <v>131</v>
      </c>
      <c r="W1" t="s">
        <v>38</v>
      </c>
      <c r="X1" t="s">
        <v>39</v>
      </c>
      <c r="Y1" t="s">
        <v>40</v>
      </c>
      <c r="Z1" t="s">
        <v>41</v>
      </c>
      <c r="AA1" t="s">
        <v>42</v>
      </c>
      <c r="AB1" t="s">
        <v>34</v>
      </c>
      <c r="AC1" t="s">
        <v>35</v>
      </c>
      <c r="AD1" t="s">
        <v>130</v>
      </c>
    </row>
    <row r="2" spans="1:30" x14ac:dyDescent="0.25">
      <c r="A2" s="7" t="s">
        <v>152</v>
      </c>
      <c r="B2" t="str">
        <f>DATA_GOES_HERE!A2</f>
        <v>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42440</v>
      </c>
      <c r="J2">
        <v>0</v>
      </c>
      <c r="K2">
        <v>31158</v>
      </c>
      <c r="L2" t="s">
        <v>158</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152</v>
      </c>
      <c r="B3" t="str">
        <f>DATA_GOES_HERE!A3</f>
        <v>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42440</v>
      </c>
      <c r="J3">
        <v>0</v>
      </c>
      <c r="K3">
        <v>31158</v>
      </c>
      <c r="L3" t="s">
        <v>158</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152</v>
      </c>
      <c r="B4" t="str">
        <f>DATA_GOES_HERE!A4</f>
        <v>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42440</v>
      </c>
      <c r="J4">
        <v>0</v>
      </c>
      <c r="K4">
        <v>31158</v>
      </c>
      <c r="L4" t="s">
        <v>158</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152</v>
      </c>
      <c r="B5" t="str">
        <f>DATA_GOES_HERE!A5</f>
        <v xml:space="preserve">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42440</v>
      </c>
      <c r="J5">
        <v>0</v>
      </c>
      <c r="K5">
        <v>31158</v>
      </c>
      <c r="L5" t="s">
        <v>158</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152</v>
      </c>
      <c r="B6" t="str">
        <f>DATA_GOES_HERE!A6</f>
        <v>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42440</v>
      </c>
      <c r="J6">
        <v>0</v>
      </c>
      <c r="K6">
        <v>31158</v>
      </c>
      <c r="L6" t="s">
        <v>158</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152</v>
      </c>
      <c r="B7" t="str">
        <f>DATA_GOES_HERE!A7</f>
        <v>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42440</v>
      </c>
      <c r="J7">
        <v>0</v>
      </c>
      <c r="K7">
        <v>31158</v>
      </c>
      <c r="L7" t="s">
        <v>158</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152</v>
      </c>
      <c r="B8" t="str">
        <f>DATA_GOES_HERE!A8</f>
        <v>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42440</v>
      </c>
      <c r="J8">
        <v>0</v>
      </c>
      <c r="K8">
        <v>31158</v>
      </c>
      <c r="L8" t="s">
        <v>158</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152</v>
      </c>
      <c r="B9" t="str">
        <f>DATA_GOES_HERE!A9</f>
        <v>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42440</v>
      </c>
      <c r="J9">
        <v>0</v>
      </c>
      <c r="K9">
        <v>31158</v>
      </c>
      <c r="L9" t="s">
        <v>158</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152</v>
      </c>
      <c r="B10" t="str">
        <f>DATA_GOES_HERE!A10</f>
        <v>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42440</v>
      </c>
      <c r="J10">
        <v>0</v>
      </c>
      <c r="K10">
        <v>31158</v>
      </c>
      <c r="L10" t="s">
        <v>158</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152</v>
      </c>
      <c r="B11" t="str">
        <f>DATA_GOES_HERE!A11</f>
        <v>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42440</v>
      </c>
      <c r="J11">
        <v>0</v>
      </c>
      <c r="K11">
        <v>31158</v>
      </c>
      <c r="L11" t="s">
        <v>158</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152</v>
      </c>
      <c r="B12">
        <f>DATA_GOES_HERE!A12</f>
        <v>0</v>
      </c>
      <c r="E12" s="9" t="str">
        <f>IF((ISTEXT(DATA_GOES_HERE!F12)),(DATA_GOES_HERE!F12),"")</f>
        <v/>
      </c>
      <c r="F12">
        <f>DATA_GOES_HERE!AI12</f>
        <v>0</v>
      </c>
      <c r="G12" s="1">
        <f>DATA_GOES_HERE!J12</f>
        <v>0</v>
      </c>
      <c r="H12" s="1">
        <f>DATA_GOES_HERE!R12</f>
        <v>0</v>
      </c>
      <c r="I12" s="1">
        <f t="shared" ca="1" si="0"/>
        <v>42440</v>
      </c>
      <c r="J12">
        <v>0</v>
      </c>
      <c r="K12">
        <v>31158</v>
      </c>
      <c r="L12" t="s">
        <v>158</v>
      </c>
      <c r="M12" t="e">
        <f>VLOOKUP(DATA_GOES_HERE!Y12,VENUEID!$A$2:$B$28,2,TRUE)</f>
        <v>#N/A</v>
      </c>
      <c r="N12" t="e">
        <f>VLOOKUP(DATA_GOES_HERE!AH12,eventTypeID!$A:$C,3,TRUE)</f>
        <v>#N/A</v>
      </c>
      <c r="O12">
        <v>12</v>
      </c>
      <c r="Q12" t="e">
        <f>VLOOKUP(DATA_GOES_HERE!Y12,VENUEID!$A$2:$C35,3,TRUE)</f>
        <v>#N/A</v>
      </c>
      <c r="R12" s="8">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7" t="s">
        <v>152</v>
      </c>
      <c r="B13" t="str">
        <f>DATA_GOES_HERE!A13</f>
        <v>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42440</v>
      </c>
      <c r="J13">
        <v>0</v>
      </c>
      <c r="K13">
        <v>31158</v>
      </c>
      <c r="L13" t="s">
        <v>158</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152</v>
      </c>
      <c r="B14" t="str">
        <f>DATA_GOES_HERE!A14</f>
        <v>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42440</v>
      </c>
      <c r="J14">
        <v>0</v>
      </c>
      <c r="K14">
        <v>31158</v>
      </c>
      <c r="L14" t="s">
        <v>158</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152</v>
      </c>
      <c r="B15">
        <f>DATA_GOES_HERE!A15</f>
        <v>0</v>
      </c>
      <c r="E15" s="9" t="str">
        <f>IF((ISTEXT(DATA_GOES_HERE!F15)),(DATA_GOES_HERE!F15),"")</f>
        <v/>
      </c>
      <c r="F15">
        <f>DATA_GOES_HERE!AI15</f>
        <v>0</v>
      </c>
      <c r="G15" s="1">
        <f>DATA_GOES_HERE!J15</f>
        <v>0</v>
      </c>
      <c r="H15" s="1">
        <f>DATA_GOES_HERE!R15</f>
        <v>0</v>
      </c>
      <c r="I15" s="1">
        <f t="shared" ca="1" si="0"/>
        <v>42440</v>
      </c>
      <c r="J15">
        <v>0</v>
      </c>
      <c r="K15">
        <v>31158</v>
      </c>
      <c r="L15" t="s">
        <v>158</v>
      </c>
      <c r="M15" t="e">
        <f>VLOOKUP(DATA_GOES_HERE!Y15,VENUEID!$A$2:$B$28,2,TRUE)</f>
        <v>#N/A</v>
      </c>
      <c r="N15" t="e">
        <f>VLOOKUP(DATA_GOES_HERE!AH15,eventTypeID!$A:$C,3,TRUE)</f>
        <v>#N/A</v>
      </c>
      <c r="O15">
        <v>12</v>
      </c>
      <c r="Q15" t="e">
        <f>VLOOKUP(DATA_GOES_HERE!Y15,VENUEID!$A$2:$C38,3,TRUE)</f>
        <v>#N/A</v>
      </c>
      <c r="R15" s="8">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7" t="s">
        <v>152</v>
      </c>
      <c r="B16" t="str">
        <f>DATA_GOES_HERE!A16</f>
        <v>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42440</v>
      </c>
      <c r="J16">
        <v>0</v>
      </c>
      <c r="K16">
        <v>31158</v>
      </c>
      <c r="L16" t="s">
        <v>158</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152</v>
      </c>
      <c r="B17" t="str">
        <f>DATA_GOES_HERE!A17</f>
        <v>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42440</v>
      </c>
      <c r="J17">
        <v>0</v>
      </c>
      <c r="K17">
        <v>31158</v>
      </c>
      <c r="L17" t="s">
        <v>158</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152</v>
      </c>
      <c r="B18" t="str">
        <f>DATA_GOES_HERE!A18</f>
        <v>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42440</v>
      </c>
      <c r="J18">
        <v>0</v>
      </c>
      <c r="K18">
        <v>31158</v>
      </c>
      <c r="L18" t="s">
        <v>158</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152</v>
      </c>
      <c r="B19" t="str">
        <f>DATA_GOES_HERE!A19</f>
        <v>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42440</v>
      </c>
      <c r="J19">
        <v>0</v>
      </c>
      <c r="K19">
        <v>31158</v>
      </c>
      <c r="L19" t="s">
        <v>158</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152</v>
      </c>
      <c r="B20" t="str">
        <f>DATA_GOES_HERE!A20</f>
        <v>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42440</v>
      </c>
      <c r="J20">
        <v>0</v>
      </c>
      <c r="K20">
        <v>31158</v>
      </c>
      <c r="L20" t="s">
        <v>158</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152</v>
      </c>
      <c r="B21" t="str">
        <f>DATA_GOES_HERE!A21</f>
        <v>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42440</v>
      </c>
      <c r="J21">
        <v>0</v>
      </c>
      <c r="K21">
        <v>31158</v>
      </c>
      <c r="L21" t="s">
        <v>158</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152</v>
      </c>
      <c r="B22">
        <f>DATA_GOES_HERE!A22</f>
        <v>0</v>
      </c>
      <c r="E22" s="9" t="str">
        <f>IF((ISTEXT(DATA_GOES_HERE!F20)),(DATA_GOES_HERE!F20),"")</f>
        <v/>
      </c>
      <c r="F22">
        <f>DATA_GOES_HERE!AI22</f>
        <v>0</v>
      </c>
      <c r="G22" s="1">
        <f>DATA_GOES_HERE!J22</f>
        <v>0</v>
      </c>
      <c r="H22" s="1">
        <f>DATA_GOES_HERE!R22</f>
        <v>0</v>
      </c>
      <c r="I22" s="1">
        <f t="shared" ca="1" si="0"/>
        <v>42440</v>
      </c>
      <c r="J22">
        <v>0</v>
      </c>
      <c r="K22">
        <v>31158</v>
      </c>
      <c r="L22" t="s">
        <v>158</v>
      </c>
      <c r="M22" t="e">
        <f>VLOOKUP(DATA_GOES_HERE!Y22,VENUEID!$A$2:$B$28,2,TRUE)</f>
        <v>#N/A</v>
      </c>
      <c r="N22" t="e">
        <f>VLOOKUP(DATA_GOES_HERE!AH22,eventTypeID!$A:$C,3,TRUE)</f>
        <v>#N/A</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152</v>
      </c>
      <c r="B23" t="str">
        <f>DATA_GOES_HERE!A23</f>
        <v>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42440</v>
      </c>
      <c r="J23">
        <v>0</v>
      </c>
      <c r="K23">
        <v>31158</v>
      </c>
      <c r="L23" t="s">
        <v>158</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152</v>
      </c>
      <c r="B24" t="str">
        <f>DATA_GOES_HERE!A24</f>
        <v>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42440</v>
      </c>
      <c r="J24">
        <v>0</v>
      </c>
      <c r="K24">
        <v>31158</v>
      </c>
      <c r="L24" t="s">
        <v>158</v>
      </c>
      <c r="M24">
        <f>VLOOKUP(DATA_GOES_HERE!Y24,VENUEID!$A$2:$B$28,2,TRUE)</f>
        <v>34423</v>
      </c>
      <c r="N24">
        <f>VLOOKUP(DATA_GOES_HERE!AH24,eventTypeID!$A:$C,3,TRUE)</f>
        <v>47</v>
      </c>
      <c r="O24">
        <v>12</v>
      </c>
      <c r="Q24" t="e">
        <f>VLOOKUP(DATA_GOES_HERE!Y22,VENUEID!$A$2:$C47,3,TRUE)</f>
        <v>#N/A</v>
      </c>
      <c r="R24" s="8">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152</v>
      </c>
      <c r="B25" t="str">
        <f>DATA_GOES_HERE!A25</f>
        <v>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42440</v>
      </c>
      <c r="J25">
        <v>0</v>
      </c>
      <c r="K25">
        <v>31158</v>
      </c>
      <c r="L25" t="s">
        <v>158</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152</v>
      </c>
      <c r="B26" t="str">
        <f>DATA_GOES_HERE!A26</f>
        <v>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42440</v>
      </c>
      <c r="J26">
        <v>0</v>
      </c>
      <c r="K26">
        <v>31158</v>
      </c>
      <c r="L26" t="s">
        <v>158</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152</v>
      </c>
      <c r="B27" t="str">
        <f>DATA_GOES_HERE!A27</f>
        <v>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42440</v>
      </c>
      <c r="J27">
        <v>0</v>
      </c>
      <c r="K27">
        <v>31158</v>
      </c>
      <c r="L27" t="s">
        <v>158</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152</v>
      </c>
      <c r="B28" t="str">
        <f>DATA_GOES_HERE!A28</f>
        <v>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42440</v>
      </c>
      <c r="J28">
        <v>0</v>
      </c>
      <c r="K28">
        <v>31158</v>
      </c>
      <c r="L28" t="s">
        <v>158</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152</v>
      </c>
      <c r="B29" t="str">
        <f>DATA_GOES_HERE!A29</f>
        <v>Gentle Yoga for All Levels</v>
      </c>
      <c r="E29" s="9"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42440</v>
      </c>
      <c r="J29">
        <v>0</v>
      </c>
      <c r="K29">
        <v>31158</v>
      </c>
      <c r="L29" t="s">
        <v>158</v>
      </c>
      <c r="M29">
        <f>VLOOKUP(DATA_GOES_HERE!Y29,VENUEID!$A$2:$B$28,2,TRUE)</f>
        <v>34423</v>
      </c>
      <c r="N29">
        <f>VLOOKUP(DATA_GOES_HERE!AH29,eventTypeID!$A:$C,3,TRUE)</f>
        <v>11</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152</v>
      </c>
      <c r="B30" t="str">
        <f>DATA_GOES_HERE!A30</f>
        <v>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42440</v>
      </c>
      <c r="J30">
        <v>0</v>
      </c>
      <c r="K30">
        <v>31158</v>
      </c>
      <c r="L30" t="s">
        <v>158</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152</v>
      </c>
      <c r="B31">
        <f>DATA_GOES_HERE!A31</f>
        <v>0</v>
      </c>
      <c r="E31" s="9" t="str">
        <f>IF((ISTEXT(DATA_GOES_HERE!#REF!)),(DATA_GOES_HERE!#REF!),"")</f>
        <v/>
      </c>
      <c r="F31">
        <f>DATA_GOES_HERE!AI31</f>
        <v>0</v>
      </c>
      <c r="G31" s="1">
        <f>DATA_GOES_HERE!J31</f>
        <v>0</v>
      </c>
      <c r="H31" s="1">
        <f>DATA_GOES_HERE!R31</f>
        <v>0</v>
      </c>
      <c r="I31" s="1">
        <f t="shared" ca="1" si="0"/>
        <v>42440</v>
      </c>
      <c r="J31">
        <v>0</v>
      </c>
      <c r="K31">
        <v>31158</v>
      </c>
      <c r="L31" t="s">
        <v>158</v>
      </c>
      <c r="M31" t="e">
        <f>VLOOKUP(DATA_GOES_HERE!Y31,VENUEID!$A$2:$B$28,2,TRUE)</f>
        <v>#N/A</v>
      </c>
      <c r="N31" t="e">
        <f>VLOOKUP(DATA_GOES_HERE!AH31,eventTypeID!$A:$C,3,TRUE)</f>
        <v>#N/A</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152</v>
      </c>
      <c r="B32" t="str">
        <f>DATA_GOES_HERE!A32</f>
        <v>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42440</v>
      </c>
      <c r="J32">
        <v>0</v>
      </c>
      <c r="K32">
        <v>31158</v>
      </c>
      <c r="L32" t="s">
        <v>158</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152</v>
      </c>
      <c r="B33" t="str">
        <f>DATA_GOES_HERE!A33</f>
        <v>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42440</v>
      </c>
      <c r="J33">
        <v>0</v>
      </c>
      <c r="K33">
        <v>31158</v>
      </c>
      <c r="L33" t="s">
        <v>158</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152</v>
      </c>
      <c r="B34" t="str">
        <f>DATA_GOES_HERE!A34</f>
        <v>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42440</v>
      </c>
      <c r="J34">
        <v>0</v>
      </c>
      <c r="K34">
        <v>31158</v>
      </c>
      <c r="L34" t="s">
        <v>158</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152</v>
      </c>
      <c r="B35" t="str">
        <f>DATA_GOES_HERE!A35</f>
        <v>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42440</v>
      </c>
      <c r="J35">
        <v>0</v>
      </c>
      <c r="K35">
        <v>31158</v>
      </c>
      <c r="L35" t="s">
        <v>158</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152</v>
      </c>
      <c r="B36" t="str">
        <f>DATA_GOES_HERE!A36</f>
        <v>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42440</v>
      </c>
      <c r="J36">
        <v>0</v>
      </c>
      <c r="K36">
        <v>31158</v>
      </c>
      <c r="L36" t="s">
        <v>158</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152</v>
      </c>
      <c r="B37" t="str">
        <f>DATA_GOES_HERE!A37</f>
        <v>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42440</v>
      </c>
      <c r="J37">
        <v>0</v>
      </c>
      <c r="K37">
        <v>31158</v>
      </c>
      <c r="L37" t="s">
        <v>158</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152</v>
      </c>
      <c r="B38">
        <f>DATA_GOES_HERE!A38</f>
        <v>0</v>
      </c>
      <c r="E38" s="9" t="str">
        <f>IF((ISTEXT(DATA_GOES_HERE!#REF!)),(DATA_GOES_HERE!#REF!),"")</f>
        <v/>
      </c>
      <c r="F38">
        <f>DATA_GOES_HERE!AI38</f>
        <v>0</v>
      </c>
      <c r="G38" s="1">
        <f>DATA_GOES_HERE!J38</f>
        <v>0</v>
      </c>
      <c r="H38" s="1">
        <f>DATA_GOES_HERE!R38</f>
        <v>0</v>
      </c>
      <c r="I38" s="1">
        <f t="shared" ca="1" si="1"/>
        <v>42440</v>
      </c>
      <c r="J38">
        <v>0</v>
      </c>
      <c r="K38">
        <v>31158</v>
      </c>
      <c r="L38" t="s">
        <v>158</v>
      </c>
      <c r="M38" t="e">
        <f>VLOOKUP(DATA_GOES_HERE!Y38,VENUEID!$A$2:$B$28,2,TRUE)</f>
        <v>#N/A</v>
      </c>
      <c r="N38" t="e">
        <f>VLOOKUP(DATA_GOES_HERE!AH38,eventTypeID!$A:$C,3,TRUE)</f>
        <v>#N/A</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152</v>
      </c>
      <c r="B39" t="str">
        <f>DATA_GOES_HERE!A39</f>
        <v>First-Time Homebuyers Workshop</v>
      </c>
      <c r="E39" s="9" t="str">
        <f>IF((ISTEXT(DATA_GOES_HERE!#REF!)),(DATA_GOES_HERE!#REF!),"")</f>
        <v/>
      </c>
      <c r="F39" t="str">
        <f>DATA_GOES_HERE!AI39</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39" s="1">
        <f>DATA_GOES_HERE!J39</f>
        <v>42443</v>
      </c>
      <c r="H39" s="1">
        <f>DATA_GOES_HERE!R39</f>
        <v>42443</v>
      </c>
      <c r="I39" s="1">
        <f t="shared" ca="1" si="1"/>
        <v>42440</v>
      </c>
      <c r="J39">
        <v>0</v>
      </c>
      <c r="K39">
        <v>31158</v>
      </c>
      <c r="L39" t="s">
        <v>158</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152</v>
      </c>
      <c r="B40" t="str">
        <f>DATA_GOES_HERE!A40</f>
        <v>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42440</v>
      </c>
      <c r="J40">
        <v>0</v>
      </c>
      <c r="K40">
        <v>31158</v>
      </c>
      <c r="L40" t="s">
        <v>158</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152</v>
      </c>
      <c r="B41" t="str">
        <f>DATA_GOES_HERE!A41</f>
        <v>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42440</v>
      </c>
      <c r="J41">
        <v>0</v>
      </c>
      <c r="K41">
        <v>31158</v>
      </c>
      <c r="L41" t="s">
        <v>158</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152</v>
      </c>
      <c r="B42">
        <f>DATA_GOES_HERE!A42</f>
        <v>0</v>
      </c>
      <c r="E42" s="9" t="str">
        <f>IF((ISTEXT(DATA_GOES_HERE!F27)),(DATA_GOES_HERE!F27),"")</f>
        <v/>
      </c>
      <c r="F42">
        <f>DATA_GOES_HERE!AI42</f>
        <v>0</v>
      </c>
      <c r="G42" s="1">
        <f>DATA_GOES_HERE!J42</f>
        <v>0</v>
      </c>
      <c r="H42" s="1">
        <f>DATA_GOES_HERE!R42</f>
        <v>0</v>
      </c>
      <c r="I42" s="1">
        <f t="shared" ca="1" si="1"/>
        <v>42440</v>
      </c>
      <c r="J42">
        <v>0</v>
      </c>
      <c r="K42">
        <v>31158</v>
      </c>
      <c r="L42" t="s">
        <v>158</v>
      </c>
      <c r="M42" t="e">
        <f>VLOOKUP(DATA_GOES_HERE!Y42,VENUEID!$A$2:$B$28,2,TRUE)</f>
        <v>#N/A</v>
      </c>
      <c r="N42" t="e">
        <f>VLOOKUP(DATA_GOES_HERE!AH42,eventTypeID!$A:$C,3,TRUE)</f>
        <v>#N/A</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152</v>
      </c>
      <c r="B43" t="str">
        <f>DATA_GOES_HERE!A43</f>
        <v>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42440</v>
      </c>
      <c r="J43">
        <v>0</v>
      </c>
      <c r="K43">
        <v>31158</v>
      </c>
      <c r="L43" t="s">
        <v>158</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152</v>
      </c>
      <c r="B44" t="str">
        <f>DATA_GOES_HERE!A44</f>
        <v>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42440</v>
      </c>
      <c r="J44">
        <v>0</v>
      </c>
      <c r="K44">
        <v>31158</v>
      </c>
      <c r="L44" t="s">
        <v>158</v>
      </c>
      <c r="M44">
        <f>VLOOKUP(DATA_GOES_HERE!Y44,VENUEID!$A$2:$B$28,2,TRUE)</f>
        <v>34423</v>
      </c>
      <c r="N44">
        <f>VLOOKUP(DATA_GOES_HERE!AH44,eventTypeID!$A:$C,3,TRUE)</f>
        <v>47</v>
      </c>
      <c r="O44">
        <v>12</v>
      </c>
      <c r="Q44" t="str">
        <f>VLOOKUP(DATA_GOES_HERE!Y29,VENUEID!$A$2:$C67,3,TRUE)</f>
        <v>(615) 862-5854</v>
      </c>
      <c r="R44" s="8">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7" t="s">
        <v>152</v>
      </c>
      <c r="B45" t="str">
        <f>DATA_GOES_HERE!A45</f>
        <v>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42440</v>
      </c>
      <c r="J45">
        <v>0</v>
      </c>
      <c r="K45">
        <v>31158</v>
      </c>
      <c r="L45" t="s">
        <v>158</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152</v>
      </c>
      <c r="B46" t="str">
        <f>DATA_GOES_HERE!A46</f>
        <v>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42440</v>
      </c>
      <c r="J46">
        <v>0</v>
      </c>
      <c r="K46">
        <v>31158</v>
      </c>
      <c r="L46" t="s">
        <v>158</v>
      </c>
      <c r="M46">
        <f>VLOOKUP(DATA_GOES_HERE!Y46,VENUEID!$A$2:$B$28,2,TRUE)</f>
        <v>34423</v>
      </c>
      <c r="N46">
        <f>VLOOKUP(DATA_GOES_HERE!AH46,eventTypeID!$A:$C,3,TRUE)</f>
        <v>47</v>
      </c>
      <c r="O46">
        <v>12</v>
      </c>
      <c r="Q46" t="e">
        <f>VLOOKUP(DATA_GOES_HERE!Y31,VENUEID!$A$2:$C69,3,TRUE)</f>
        <v>#N/A</v>
      </c>
      <c r="R46" s="8">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7" t="s">
        <v>152</v>
      </c>
      <c r="B47" t="str">
        <f>DATA_GOES_HERE!A47</f>
        <v>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42440</v>
      </c>
      <c r="J47">
        <v>0</v>
      </c>
      <c r="K47">
        <v>31158</v>
      </c>
      <c r="L47" t="s">
        <v>158</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152</v>
      </c>
      <c r="B48" t="str">
        <f>DATA_GOES_HERE!A48</f>
        <v>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42440</v>
      </c>
      <c r="J48">
        <v>0</v>
      </c>
      <c r="K48">
        <v>31158</v>
      </c>
      <c r="L48" t="s">
        <v>158</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152</v>
      </c>
      <c r="B49" t="str">
        <f>DATA_GOES_HERE!A49</f>
        <v>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42440</v>
      </c>
      <c r="J49">
        <v>0</v>
      </c>
      <c r="K49">
        <v>31158</v>
      </c>
      <c r="L49" t="s">
        <v>158</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152</v>
      </c>
      <c r="B50">
        <f>DATA_GOES_HERE!A50</f>
        <v>0</v>
      </c>
      <c r="E50" s="9" t="str">
        <f>IF((ISTEXT(DATA_GOES_HERE!#REF!)),(DATA_GOES_HERE!#REF!),"")</f>
        <v/>
      </c>
      <c r="F50">
        <f>DATA_GOES_HERE!AI50</f>
        <v>0</v>
      </c>
      <c r="G50" s="1">
        <f>DATA_GOES_HERE!J50</f>
        <v>0</v>
      </c>
      <c r="H50" s="1">
        <f>DATA_GOES_HERE!R50</f>
        <v>0</v>
      </c>
      <c r="I50" s="1">
        <f t="shared" ca="1" si="1"/>
        <v>42440</v>
      </c>
      <c r="J50">
        <v>0</v>
      </c>
      <c r="K50">
        <v>31158</v>
      </c>
      <c r="L50" t="s">
        <v>158</v>
      </c>
      <c r="M50" t="e">
        <f>VLOOKUP(DATA_GOES_HERE!Y50,VENUEID!$A$2:$B$28,2,TRUE)</f>
        <v>#N/A</v>
      </c>
      <c r="N50" t="e">
        <f>VLOOKUP(DATA_GOES_HERE!AH50,eventTypeID!$A:$C,3,TRUE)</f>
        <v>#N/A</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152</v>
      </c>
      <c r="B51">
        <f>DATA_GOES_HERE!A51</f>
        <v>0</v>
      </c>
      <c r="E51" s="9" t="str">
        <f>IF((ISTEXT(DATA_GOES_HERE!#REF!)),(DATA_GOES_HERE!#REF!),"")</f>
        <v/>
      </c>
      <c r="F51">
        <f>DATA_GOES_HERE!AI51</f>
        <v>0</v>
      </c>
      <c r="G51" s="1">
        <f>DATA_GOES_HERE!J51</f>
        <v>0</v>
      </c>
      <c r="H51" s="1">
        <f>DATA_GOES_HERE!R51</f>
        <v>0</v>
      </c>
      <c r="I51" s="1">
        <f t="shared" ca="1" si="1"/>
        <v>42440</v>
      </c>
      <c r="J51">
        <v>0</v>
      </c>
      <c r="K51">
        <v>31158</v>
      </c>
      <c r="L51" t="s">
        <v>158</v>
      </c>
      <c r="M51" t="e">
        <f>VLOOKUP(DATA_GOES_HERE!Y51,VENUEID!$A$2:$B$28,2,TRUE)</f>
        <v>#N/A</v>
      </c>
      <c r="N51" t="e">
        <f>VLOOKUP(DATA_GOES_HERE!AH51,eventTypeID!$A:$C,3,TRUE)</f>
        <v>#N/A</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152</v>
      </c>
      <c r="B52">
        <f>DATA_GOES_HERE!A52</f>
        <v>0</v>
      </c>
      <c r="E52" s="9" t="str">
        <f>IF((ISTEXT(DATA_GOES_HERE!#REF!)),(DATA_GOES_HERE!#REF!),"")</f>
        <v/>
      </c>
      <c r="F52">
        <f>DATA_GOES_HERE!AI52</f>
        <v>0</v>
      </c>
      <c r="G52" s="1">
        <f>DATA_GOES_HERE!J52</f>
        <v>0</v>
      </c>
      <c r="H52" s="1">
        <f>DATA_GOES_HERE!R52</f>
        <v>0</v>
      </c>
      <c r="I52" s="1">
        <f t="shared" ca="1" si="1"/>
        <v>42440</v>
      </c>
      <c r="J52">
        <v>0</v>
      </c>
      <c r="K52">
        <v>31158</v>
      </c>
      <c r="L52" t="s">
        <v>158</v>
      </c>
      <c r="M52" t="e">
        <f>VLOOKUP(DATA_GOES_HERE!Y52,VENUEID!$A$2:$B$28,2,TRUE)</f>
        <v>#N/A</v>
      </c>
      <c r="N52" t="e">
        <f>VLOOKUP(DATA_GOES_HERE!AH52,eventTypeID!$A:$C,3,TRUE)</f>
        <v>#N/A</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152</v>
      </c>
      <c r="B53" t="str">
        <f>DATA_GOES_HERE!A53</f>
        <v>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42440</v>
      </c>
      <c r="J53">
        <v>0</v>
      </c>
      <c r="K53">
        <v>31158</v>
      </c>
      <c r="L53" t="s">
        <v>158</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152</v>
      </c>
      <c r="B54" t="str">
        <f>DATA_GOES_HERE!A54</f>
        <v>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42440</v>
      </c>
      <c r="J54">
        <v>0</v>
      </c>
      <c r="K54">
        <v>31158</v>
      </c>
      <c r="L54" t="s">
        <v>158</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152</v>
      </c>
      <c r="B55" t="str">
        <f>DATA_GOES_HERE!A55</f>
        <v>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42440</v>
      </c>
      <c r="J55">
        <v>0</v>
      </c>
      <c r="K55">
        <v>31158</v>
      </c>
      <c r="L55" t="s">
        <v>158</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152</v>
      </c>
      <c r="B56">
        <f>DATA_GOES_HERE!A56</f>
        <v>0</v>
      </c>
      <c r="E56" s="9" t="str">
        <f>IF((ISTEXT(DATA_GOES_HERE!F32)),(DATA_GOES_HERE!F32),"")</f>
        <v/>
      </c>
      <c r="F56">
        <f>DATA_GOES_HERE!AI56</f>
        <v>0</v>
      </c>
      <c r="G56" s="1">
        <f>DATA_GOES_HERE!J56</f>
        <v>0</v>
      </c>
      <c r="H56" s="1">
        <f>DATA_GOES_HERE!R56</f>
        <v>0</v>
      </c>
      <c r="I56" s="1">
        <f t="shared" ca="1" si="1"/>
        <v>42440</v>
      </c>
      <c r="J56">
        <v>0</v>
      </c>
      <c r="K56">
        <v>31158</v>
      </c>
      <c r="L56" t="s">
        <v>158</v>
      </c>
      <c r="M56" t="e">
        <f>VLOOKUP(DATA_GOES_HERE!Y56,VENUEID!$A$2:$B$28,2,TRUE)</f>
        <v>#N/A</v>
      </c>
      <c r="N56" t="e">
        <f>VLOOKUP(DATA_GOES_HERE!AH56,eventTypeID!$A:$C,3,TRUE)</f>
        <v>#N/A</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152</v>
      </c>
      <c r="B57" t="str">
        <f>DATA_GOES_HERE!A57</f>
        <v>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42440</v>
      </c>
      <c r="J57">
        <v>0</v>
      </c>
      <c r="K57">
        <v>31158</v>
      </c>
      <c r="L57" t="s">
        <v>158</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152</v>
      </c>
      <c r="B58" t="str">
        <f>DATA_GOES_HERE!A58</f>
        <v>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42440</v>
      </c>
      <c r="J58">
        <v>0</v>
      </c>
      <c r="K58">
        <v>31158</v>
      </c>
      <c r="L58" t="s">
        <v>158</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152</v>
      </c>
      <c r="B59" t="str">
        <f>DATA_GOES_HERE!A59</f>
        <v>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42440</v>
      </c>
      <c r="J59">
        <v>0</v>
      </c>
      <c r="K59">
        <v>31158</v>
      </c>
      <c r="L59" t="s">
        <v>158</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152</v>
      </c>
      <c r="B60" t="str">
        <f>DATA_GOES_HERE!A60</f>
        <v>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42440</v>
      </c>
      <c r="J60">
        <v>0</v>
      </c>
      <c r="K60">
        <v>31158</v>
      </c>
      <c r="L60" t="s">
        <v>158</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152</v>
      </c>
      <c r="B61" t="str">
        <f>DATA_GOES_HERE!A61</f>
        <v>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42440</v>
      </c>
      <c r="J61">
        <v>0</v>
      </c>
      <c r="K61">
        <v>31158</v>
      </c>
      <c r="L61" t="s">
        <v>158</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152</v>
      </c>
      <c r="B62" t="str">
        <f>DATA_GOES_HERE!A62</f>
        <v>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42440</v>
      </c>
      <c r="J62">
        <v>0</v>
      </c>
      <c r="K62">
        <v>31158</v>
      </c>
      <c r="L62" t="s">
        <v>158</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152</v>
      </c>
      <c r="B63" t="str">
        <f>DATA_GOES_HERE!A63</f>
        <v>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42440</v>
      </c>
      <c r="J63">
        <v>0</v>
      </c>
      <c r="K63">
        <v>31158</v>
      </c>
      <c r="L63" t="s">
        <v>158</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152</v>
      </c>
      <c r="B64" t="str">
        <f>DATA_GOES_HERE!A64</f>
        <v>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42440</v>
      </c>
      <c r="J64">
        <v>0</v>
      </c>
      <c r="K64">
        <v>31158</v>
      </c>
      <c r="L64" t="s">
        <v>158</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152</v>
      </c>
      <c r="B65" t="str">
        <f>DATA_GOES_HERE!A65</f>
        <v>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42440</v>
      </c>
      <c r="J65">
        <v>0</v>
      </c>
      <c r="K65">
        <v>31158</v>
      </c>
      <c r="L65" t="s">
        <v>158</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152</v>
      </c>
      <c r="B66" t="str">
        <f>DATA_GOES_HERE!A66</f>
        <v>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42440</v>
      </c>
      <c r="J66">
        <v>0</v>
      </c>
      <c r="K66">
        <v>31158</v>
      </c>
      <c r="L66" t="s">
        <v>158</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152</v>
      </c>
      <c r="B67" t="str">
        <f>DATA_GOES_HERE!A67</f>
        <v>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42440</v>
      </c>
      <c r="J67">
        <v>0</v>
      </c>
      <c r="K67">
        <v>31158</v>
      </c>
      <c r="L67" t="s">
        <v>158</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152</v>
      </c>
      <c r="B68" t="str">
        <f>DATA_GOES_HERE!A68</f>
        <v>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42440</v>
      </c>
      <c r="J68">
        <v>0</v>
      </c>
      <c r="K68">
        <v>31158</v>
      </c>
      <c r="L68" t="s">
        <v>158</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152</v>
      </c>
      <c r="B69" t="str">
        <f>DATA_GOES_HERE!A69</f>
        <v>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42440</v>
      </c>
      <c r="J69">
        <v>0</v>
      </c>
      <c r="K69">
        <v>31158</v>
      </c>
      <c r="L69" t="s">
        <v>158</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152</v>
      </c>
      <c r="B70" t="str">
        <f>DATA_GOES_HERE!A70</f>
        <v>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42440</v>
      </c>
      <c r="J70">
        <v>0</v>
      </c>
      <c r="K70">
        <v>31158</v>
      </c>
      <c r="L70" t="s">
        <v>158</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152</v>
      </c>
      <c r="B71" t="str">
        <f>DATA_GOES_HERE!A71</f>
        <v>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42440</v>
      </c>
      <c r="J71">
        <v>0</v>
      </c>
      <c r="K71">
        <v>31158</v>
      </c>
      <c r="L71" t="s">
        <v>158</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152</v>
      </c>
      <c r="B72" t="str">
        <f>DATA_GOES_HERE!A72</f>
        <v>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42440</v>
      </c>
      <c r="J72">
        <v>0</v>
      </c>
      <c r="K72">
        <v>31158</v>
      </c>
      <c r="L72" t="s">
        <v>158</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152</v>
      </c>
      <c r="B73" t="str">
        <f>DATA_GOES_HERE!A73</f>
        <v>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42440</v>
      </c>
      <c r="J73">
        <v>0</v>
      </c>
      <c r="K73">
        <v>31158</v>
      </c>
      <c r="L73" t="s">
        <v>158</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152</v>
      </c>
      <c r="B74" t="str">
        <f>DATA_GOES_HERE!A74</f>
        <v>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42440</v>
      </c>
      <c r="J74">
        <v>0</v>
      </c>
      <c r="K74">
        <v>31158</v>
      </c>
      <c r="L74" t="s">
        <v>158</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152</v>
      </c>
      <c r="B75">
        <f>DATA_GOES_HERE!A75</f>
        <v>0</v>
      </c>
      <c r="E75" s="9" t="str">
        <f>IF((ISTEXT(DATA_GOES_HERE!F37)),(DATA_GOES_HERE!F37),"")</f>
        <v/>
      </c>
      <c r="F75">
        <f>DATA_GOES_HERE!AI75</f>
        <v>0</v>
      </c>
      <c r="G75" s="1">
        <f>DATA_GOES_HERE!J75</f>
        <v>0</v>
      </c>
      <c r="H75" s="1">
        <f>DATA_GOES_HERE!R75</f>
        <v>0</v>
      </c>
      <c r="I75" s="1">
        <f t="shared" ca="1" si="1"/>
        <v>42440</v>
      </c>
      <c r="J75">
        <v>0</v>
      </c>
      <c r="K75">
        <v>31158</v>
      </c>
      <c r="L75" t="s">
        <v>158</v>
      </c>
      <c r="M75" t="e">
        <f>VLOOKUP(DATA_GOES_HERE!Y75,VENUEID!$A$2:$B$28,2,TRUE)</f>
        <v>#N/A</v>
      </c>
      <c r="N75" t="e">
        <f>VLOOKUP(DATA_GOES_HERE!AH75,eventTypeID!$A:$C,3,TRUE)</f>
        <v>#N/A</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152</v>
      </c>
      <c r="B76" t="str">
        <f>DATA_GOES_HERE!A76</f>
        <v>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42440</v>
      </c>
      <c r="J76">
        <v>0</v>
      </c>
      <c r="K76">
        <v>31158</v>
      </c>
      <c r="L76" t="s">
        <v>158</v>
      </c>
      <c r="M76">
        <f>VLOOKUP(DATA_GOES_HERE!Y76,VENUEID!$A$2:$B$28,2,TRUE)</f>
        <v>34423</v>
      </c>
      <c r="N76">
        <f>VLOOKUP(DATA_GOES_HERE!AH76,eventTypeID!$A:$C,3,TRUE)</f>
        <v>47</v>
      </c>
      <c r="O76">
        <v>12</v>
      </c>
      <c r="Q76" t="e">
        <f>VLOOKUP(DATA_GOES_HERE!Y38,VENUEID!$A$2:$C99,3,TRUE)</f>
        <v>#N/A</v>
      </c>
      <c r="R76" s="8">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152</v>
      </c>
      <c r="B77" t="str">
        <f>DATA_GOES_HERE!A77</f>
        <v>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42440</v>
      </c>
      <c r="J77">
        <v>0</v>
      </c>
      <c r="K77">
        <v>31158</v>
      </c>
      <c r="L77" t="s">
        <v>158</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152</v>
      </c>
      <c r="B78">
        <f>DATA_GOES_HERE!A78</f>
        <v>0</v>
      </c>
      <c r="E78" s="9" t="str">
        <f>IF((ISTEXT(DATA_GOES_HERE!F40)),(DATA_GOES_HERE!F40),"")</f>
        <v/>
      </c>
      <c r="F78">
        <f>DATA_GOES_HERE!AI78</f>
        <v>0</v>
      </c>
      <c r="G78" s="1">
        <f>DATA_GOES_HERE!J78</f>
        <v>0</v>
      </c>
      <c r="H78" s="1">
        <f>DATA_GOES_HERE!R78</f>
        <v>0</v>
      </c>
      <c r="I78" s="1">
        <f t="shared" ca="1" si="1"/>
        <v>42440</v>
      </c>
      <c r="J78">
        <v>0</v>
      </c>
      <c r="K78">
        <v>31158</v>
      </c>
      <c r="L78" t="s">
        <v>158</v>
      </c>
      <c r="M78" t="e">
        <f>VLOOKUP(DATA_GOES_HERE!Y78,VENUEID!$A$2:$B$28,2,TRUE)</f>
        <v>#N/A</v>
      </c>
      <c r="N78" t="e">
        <f>VLOOKUP(DATA_GOES_HERE!AH78,eventTypeID!$A:$C,3,TRUE)</f>
        <v>#N/A</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152</v>
      </c>
      <c r="B79" t="str">
        <f>DATA_GOES_HERE!A79</f>
        <v>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42440</v>
      </c>
      <c r="J79">
        <v>0</v>
      </c>
      <c r="K79">
        <v>31158</v>
      </c>
      <c r="L79" t="s">
        <v>158</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152</v>
      </c>
      <c r="B80" t="str">
        <f>DATA_GOES_HERE!A80</f>
        <v>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42440</v>
      </c>
      <c r="J80">
        <v>0</v>
      </c>
      <c r="K80">
        <v>31158</v>
      </c>
      <c r="L80" t="s">
        <v>158</v>
      </c>
      <c r="M80">
        <f>VLOOKUP(DATA_GOES_HERE!Y80,VENUEID!$A$2:$B$28,2,TRUE)</f>
        <v>34423</v>
      </c>
      <c r="N80">
        <f>VLOOKUP(DATA_GOES_HERE!AH80,eventTypeID!$A:$C,3,TRUE)</f>
        <v>11</v>
      </c>
      <c r="O80">
        <v>12</v>
      </c>
      <c r="Q80" t="e">
        <f>VLOOKUP(DATA_GOES_HERE!Y42,VENUEID!$A$2:$C103,3,TRUE)</f>
        <v>#N/A</v>
      </c>
      <c r="R80" s="8">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152</v>
      </c>
      <c r="B81" t="str">
        <f>DATA_GOES_HERE!A81</f>
        <v>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42440</v>
      </c>
      <c r="J81">
        <v>0</v>
      </c>
      <c r="K81">
        <v>31158</v>
      </c>
      <c r="L81" t="s">
        <v>158</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152</v>
      </c>
      <c r="B82">
        <f>DATA_GOES_HERE!A82</f>
        <v>0</v>
      </c>
      <c r="E82" s="9" t="str">
        <f>IF((ISTEXT(DATA_GOES_HERE!F44)),(DATA_GOES_HERE!F44),"")</f>
        <v/>
      </c>
      <c r="F82">
        <f>DATA_GOES_HERE!AI82</f>
        <v>0</v>
      </c>
      <c r="G82" s="1">
        <f>DATA_GOES_HERE!J82</f>
        <v>0</v>
      </c>
      <c r="H82" s="1">
        <f>DATA_GOES_HERE!R82</f>
        <v>0</v>
      </c>
      <c r="I82" s="1">
        <f t="shared" ca="1" si="1"/>
        <v>42440</v>
      </c>
      <c r="J82">
        <v>0</v>
      </c>
      <c r="K82">
        <v>31158</v>
      </c>
      <c r="L82" t="s">
        <v>158</v>
      </c>
      <c r="M82" t="e">
        <f>VLOOKUP(DATA_GOES_HERE!Y82,VENUEID!$A$2:$B$28,2,TRUE)</f>
        <v>#N/A</v>
      </c>
      <c r="N82" t="e">
        <f>VLOOKUP(DATA_GOES_HERE!AH82,eventTypeID!$A:$C,3,TRUE)</f>
        <v>#N/A</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152</v>
      </c>
      <c r="B83">
        <f>DATA_GOES_HERE!A83</f>
        <v>0</v>
      </c>
      <c r="E83" s="9" t="str">
        <f>IF((ISTEXT(DATA_GOES_HERE!F45)),(DATA_GOES_HERE!F45),"")</f>
        <v/>
      </c>
      <c r="F83">
        <f>DATA_GOES_HERE!AI83</f>
        <v>0</v>
      </c>
      <c r="G83" s="1">
        <f>DATA_GOES_HERE!J83</f>
        <v>0</v>
      </c>
      <c r="H83" s="1">
        <f>DATA_GOES_HERE!R83</f>
        <v>0</v>
      </c>
      <c r="I83" s="1">
        <f t="shared" ca="1" si="1"/>
        <v>42440</v>
      </c>
      <c r="J83">
        <v>0</v>
      </c>
      <c r="K83">
        <v>31158</v>
      </c>
      <c r="L83" t="s">
        <v>158</v>
      </c>
      <c r="M83" t="e">
        <f>VLOOKUP(DATA_GOES_HERE!Y83,VENUEID!$A$2:$B$28,2,TRUE)</f>
        <v>#N/A</v>
      </c>
      <c r="N83" t="e">
        <f>VLOOKUP(DATA_GOES_HERE!AH83,eventTypeID!$A:$C,3,TRUE)</f>
        <v>#N/A</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152</v>
      </c>
      <c r="B84" t="str">
        <f>DATA_GOES_HERE!A84</f>
        <v>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42440</v>
      </c>
      <c r="J84">
        <v>0</v>
      </c>
      <c r="K84">
        <v>31158</v>
      </c>
      <c r="L84" t="s">
        <v>158</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152</v>
      </c>
      <c r="B85">
        <f>DATA_GOES_HERE!A85</f>
        <v>0</v>
      </c>
      <c r="E85" s="9" t="str">
        <f>IF((ISTEXT(DATA_GOES_HERE!#REF!)),(DATA_GOES_HERE!#REF!),"")</f>
        <v/>
      </c>
      <c r="F85">
        <f>DATA_GOES_HERE!AI85</f>
        <v>0</v>
      </c>
      <c r="G85" s="1">
        <f>DATA_GOES_HERE!J85</f>
        <v>0</v>
      </c>
      <c r="H85" s="1">
        <f>DATA_GOES_HERE!R85</f>
        <v>0</v>
      </c>
      <c r="I85" s="1">
        <f t="shared" ca="1" si="1"/>
        <v>42440</v>
      </c>
      <c r="J85">
        <v>0</v>
      </c>
      <c r="K85">
        <v>31158</v>
      </c>
      <c r="L85" t="s">
        <v>158</v>
      </c>
      <c r="M85" t="e">
        <f>VLOOKUP(DATA_GOES_HERE!Y85,VENUEID!$A$2:$B$28,2,TRUE)</f>
        <v>#N/A</v>
      </c>
      <c r="N85" t="e">
        <f>VLOOKUP(DATA_GOES_HERE!AH85,eventTypeID!$A:$C,3,TRUE)</f>
        <v>#N/A</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152</v>
      </c>
      <c r="B86" t="str">
        <f>DATA_GOES_HERE!A86</f>
        <v>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42440</v>
      </c>
      <c r="J86">
        <v>0</v>
      </c>
      <c r="K86">
        <v>31158</v>
      </c>
      <c r="L86" t="s">
        <v>158</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152</v>
      </c>
      <c r="B87" t="str">
        <f>DATA_GOES_HERE!A87</f>
        <v>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42440</v>
      </c>
      <c r="J87">
        <v>0</v>
      </c>
      <c r="K87">
        <v>31158</v>
      </c>
      <c r="L87" t="s">
        <v>158</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152</v>
      </c>
      <c r="B88" t="str">
        <f>DATA_GOES_HERE!A88</f>
        <v>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42440</v>
      </c>
      <c r="J88">
        <v>0</v>
      </c>
      <c r="K88">
        <v>31158</v>
      </c>
      <c r="L88" t="s">
        <v>158</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152</v>
      </c>
      <c r="B89" t="str">
        <f>DATA_GOES_HERE!A89</f>
        <v>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42440</v>
      </c>
      <c r="J89">
        <v>0</v>
      </c>
      <c r="K89">
        <v>31158</v>
      </c>
      <c r="L89" t="s">
        <v>158</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152</v>
      </c>
      <c r="B90" t="str">
        <f>DATA_GOES_HERE!A90</f>
        <v>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42440</v>
      </c>
      <c r="J90">
        <v>0</v>
      </c>
      <c r="K90">
        <v>31158</v>
      </c>
      <c r="L90" t="s">
        <v>158</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152</v>
      </c>
      <c r="B91" t="str">
        <f>DATA_GOES_HERE!A91</f>
        <v>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42440</v>
      </c>
      <c r="J91">
        <v>0</v>
      </c>
      <c r="K91">
        <v>31158</v>
      </c>
      <c r="L91" t="s">
        <v>158</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152</v>
      </c>
      <c r="B92">
        <f>DATA_GOES_HERE!A92</f>
        <v>0</v>
      </c>
      <c r="E92" s="9" t="str">
        <f>IF((ISTEXT(DATA_GOES_HERE!#REF!)),(DATA_GOES_HERE!#REF!),"")</f>
        <v/>
      </c>
      <c r="F92">
        <f>DATA_GOES_HERE!AI92</f>
        <v>0</v>
      </c>
      <c r="G92" s="1">
        <f>DATA_GOES_HERE!J92</f>
        <v>0</v>
      </c>
      <c r="H92" s="1">
        <f>DATA_GOES_HERE!R92</f>
        <v>0</v>
      </c>
      <c r="I92" s="1">
        <f t="shared" ca="1" si="1"/>
        <v>42440</v>
      </c>
      <c r="J92">
        <v>0</v>
      </c>
      <c r="K92">
        <v>31158</v>
      </c>
      <c r="L92" t="s">
        <v>158</v>
      </c>
      <c r="M92" t="e">
        <f>VLOOKUP(DATA_GOES_HERE!Y92,VENUEID!$A$2:$B$28,2,TRUE)</f>
        <v>#N/A</v>
      </c>
      <c r="N92" t="e">
        <f>VLOOKUP(DATA_GOES_HERE!AH92,eventTypeID!$A:$C,3,TRUE)</f>
        <v>#N/A</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152</v>
      </c>
      <c r="B93" t="str">
        <f>DATA_GOES_HERE!A93</f>
        <v>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42440</v>
      </c>
      <c r="J93">
        <v>0</v>
      </c>
      <c r="K93">
        <v>31158</v>
      </c>
      <c r="L93" t="s">
        <v>158</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152</v>
      </c>
      <c r="B94" t="str">
        <f>DATA_GOES_HERE!A94</f>
        <v>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42440</v>
      </c>
      <c r="J94">
        <v>0</v>
      </c>
      <c r="K94">
        <v>31158</v>
      </c>
      <c r="L94" t="s">
        <v>158</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152</v>
      </c>
      <c r="B95" t="str">
        <f>DATA_GOES_HERE!A95</f>
        <v>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42440</v>
      </c>
      <c r="J95">
        <v>0</v>
      </c>
      <c r="K95">
        <v>31158</v>
      </c>
      <c r="L95" t="s">
        <v>158</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152</v>
      </c>
      <c r="B96">
        <f>DATA_GOES_HERE!A96</f>
        <v>0</v>
      </c>
      <c r="E96" s="9" t="str">
        <f>IF((ISTEXT(DATA_GOES_HERE!F48)),(DATA_GOES_HERE!F48),"")</f>
        <v/>
      </c>
      <c r="F96">
        <f>DATA_GOES_HERE!AI96</f>
        <v>0</v>
      </c>
      <c r="G96" s="1">
        <f>DATA_GOES_HERE!J96</f>
        <v>0</v>
      </c>
      <c r="H96" s="1">
        <f>DATA_GOES_HERE!R96</f>
        <v>0</v>
      </c>
      <c r="I96" s="1">
        <f t="shared" ca="1" si="1"/>
        <v>42440</v>
      </c>
      <c r="J96">
        <v>0</v>
      </c>
      <c r="K96">
        <v>31158</v>
      </c>
      <c r="L96" t="s">
        <v>158</v>
      </c>
      <c r="M96" t="e">
        <f>VLOOKUP(DATA_GOES_HERE!Y96,VENUEID!$A$2:$B$28,2,TRUE)</f>
        <v>#N/A</v>
      </c>
      <c r="N96" t="e">
        <f>VLOOKUP(DATA_GOES_HERE!AH96,eventTypeID!$A:$C,3,TRUE)</f>
        <v>#N/A</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152</v>
      </c>
      <c r="B97" t="str">
        <f>DATA_GOES_HERE!A97</f>
        <v>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42440</v>
      </c>
      <c r="J97">
        <v>0</v>
      </c>
      <c r="K97">
        <v>31158</v>
      </c>
      <c r="L97" t="s">
        <v>158</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152</v>
      </c>
      <c r="B98" t="str">
        <f>DATA_GOES_HERE!A98</f>
        <v>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42440</v>
      </c>
      <c r="J98">
        <v>0</v>
      </c>
      <c r="K98">
        <v>31158</v>
      </c>
      <c r="L98" t="s">
        <v>158</v>
      </c>
      <c r="M98">
        <f>VLOOKUP(DATA_GOES_HERE!Y98,VENUEID!$A$2:$B$28,2,TRUE)</f>
        <v>34423</v>
      </c>
      <c r="N98">
        <f>VLOOKUP(DATA_GOES_HERE!AH98,eventTypeID!$A:$C,3,TRUE)</f>
        <v>11</v>
      </c>
      <c r="Q98" t="e">
        <f>VLOOKUP(DATA_GOES_HERE!Y50,VENUEID!$A$2:$C121,3,TRUE)</f>
        <v>#N/A</v>
      </c>
      <c r="R98" s="8">
        <f>DATA_GOES_HERE!M50</f>
        <v>0</v>
      </c>
      <c r="W98" t="str">
        <f>IF(DATA_GOES_HERE!L50="Monday",1," ")</f>
        <v xml:space="preserve"> </v>
      </c>
      <c r="X98" t="str">
        <f>IF(DATA_GOES_HERE!L50="Tuesday",1," ")</f>
        <v xml:space="preserve"> </v>
      </c>
      <c r="Y98" t="str">
        <f>IF(DATA_GOES_HERE!L50="Wednesday",1," ")</f>
        <v xml:space="preserve"> </v>
      </c>
      <c r="Z98" t="str">
        <f>IF(DATA_GOES_HERE!L50="Thursday",1," ")</f>
        <v xml:space="preserve"> </v>
      </c>
      <c r="AA98" t="str">
        <f>IF(DATA_GOES_HERE!L50="Friday",1," ")</f>
        <v xml:space="preserve"> </v>
      </c>
      <c r="AB98" t="str">
        <f>IF(DATA_GOES_HERE!L50="Saturday",1," ")</f>
        <v xml:space="preserve"> </v>
      </c>
      <c r="AC98" t="str">
        <f>IF(DATA_GOES_HERE!L50="Sunday",1," ")</f>
        <v xml:space="preserve"> </v>
      </c>
    </row>
    <row r="99" spans="1:29" x14ac:dyDescent="0.25">
      <c r="A99" s="7" t="s">
        <v>152</v>
      </c>
      <c r="B99" t="str">
        <f>DATA_GOES_HERE!A99</f>
        <v>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42440</v>
      </c>
      <c r="J99">
        <v>0</v>
      </c>
      <c r="K99">
        <v>31158</v>
      </c>
      <c r="L99" t="s">
        <v>158</v>
      </c>
      <c r="M99">
        <f>VLOOKUP(DATA_GOES_HERE!Y99,VENUEID!$A$2:$B$28,2,TRUE)</f>
        <v>34423</v>
      </c>
      <c r="N99">
        <f>VLOOKUP(DATA_GOES_HERE!AH99,eventTypeID!$A:$C,3,TRUE)</f>
        <v>47</v>
      </c>
      <c r="Q99" t="e">
        <f>VLOOKUP(DATA_GOES_HERE!Y51,VENUEID!$A$2:$C122,3,TRUE)</f>
        <v>#N/A</v>
      </c>
      <c r="R99" s="8">
        <f>DATA_GOES_HERE!M51</f>
        <v>0</v>
      </c>
      <c r="W99" t="str">
        <f>IF(DATA_GOES_HERE!L51="Monday",1," ")</f>
        <v xml:space="preserve"> </v>
      </c>
      <c r="X99" t="str">
        <f>IF(DATA_GOES_HERE!L51="Tuesday",1," ")</f>
        <v xml:space="preserve"> </v>
      </c>
      <c r="Y99" t="str">
        <f>IF(DATA_GOES_HERE!L51="Wednesday",1," ")</f>
        <v xml:space="preserve"> </v>
      </c>
      <c r="Z99" t="str">
        <f>IF(DATA_GOES_HERE!L51="Thursday",1," ")</f>
        <v xml:space="preserve"> </v>
      </c>
      <c r="AA99" t="str">
        <f>IF(DATA_GOES_HERE!L51="Friday",1," ")</f>
        <v xml:space="preserve"> </v>
      </c>
      <c r="AB99" t="str">
        <f>IF(DATA_GOES_HERE!L51="Saturday",1," ")</f>
        <v xml:space="preserve"> </v>
      </c>
      <c r="AC99" t="str">
        <f>IF(DATA_GOES_HERE!L51="Sunday",1," ")</f>
        <v xml:space="preserve"> </v>
      </c>
    </row>
    <row r="100" spans="1:29" x14ac:dyDescent="0.25">
      <c r="A100" s="7" t="s">
        <v>152</v>
      </c>
      <c r="B100" t="str">
        <f>DATA_GOES_HERE!A100</f>
        <v>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42440</v>
      </c>
      <c r="J100">
        <v>0</v>
      </c>
      <c r="K100">
        <v>31158</v>
      </c>
      <c r="L100" t="s">
        <v>158</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152</v>
      </c>
      <c r="B101" t="str">
        <f>DATA_GOES_HERE!A101</f>
        <v xml:space="preserve">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42440</v>
      </c>
      <c r="J101">
        <v>0</v>
      </c>
      <c r="K101">
        <v>31158</v>
      </c>
      <c r="L101" t="s">
        <v>158</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152</v>
      </c>
      <c r="B102">
        <f>DATA_GOES_HERE!A102</f>
        <v>0</v>
      </c>
      <c r="E102" s="9" t="str">
        <f>IF((ISTEXT(DATA_GOES_HERE!#REF!)),(DATA_GOES_HERE!#REF!),"")</f>
        <v/>
      </c>
      <c r="F102">
        <f>DATA_GOES_HERE!AI102</f>
        <v>0</v>
      </c>
      <c r="G102" s="1">
        <f>DATA_GOES_HERE!J102</f>
        <v>0</v>
      </c>
      <c r="H102" s="1">
        <f>DATA_GOES_HERE!R102</f>
        <v>0</v>
      </c>
      <c r="I102" s="1">
        <f t="shared" ca="1" si="2"/>
        <v>42440</v>
      </c>
      <c r="J102">
        <v>0</v>
      </c>
      <c r="K102">
        <v>31158</v>
      </c>
      <c r="L102" t="s">
        <v>158</v>
      </c>
      <c r="M102" t="e">
        <f>VLOOKUP(DATA_GOES_HERE!Y102,VENUEID!$A$2:$B$28,2,TRUE)</f>
        <v>#N/A</v>
      </c>
      <c r="N102" t="e">
        <f>VLOOKUP(DATA_GOES_HERE!AH102,eventTypeID!$A:$C,3,TRUE)</f>
        <v>#N/A</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152</v>
      </c>
      <c r="B103" t="str">
        <f>DATA_GOES_HERE!A103</f>
        <v>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42440</v>
      </c>
      <c r="J103">
        <v>0</v>
      </c>
      <c r="K103">
        <v>31158</v>
      </c>
      <c r="L103" t="s">
        <v>158</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152</v>
      </c>
      <c r="B104" t="str">
        <f>DATA_GOES_HERE!A104</f>
        <v>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42440</v>
      </c>
      <c r="J104">
        <v>0</v>
      </c>
      <c r="K104">
        <v>31158</v>
      </c>
      <c r="L104" t="s">
        <v>158</v>
      </c>
      <c r="M104">
        <f>VLOOKUP(DATA_GOES_HERE!Y104,VENUEID!$A$2:$B$28,2,TRUE)</f>
        <v>34423</v>
      </c>
      <c r="N104">
        <f>VLOOKUP(DATA_GOES_HERE!AH104,eventTypeID!$A:$C,3,TRUE)</f>
        <v>11</v>
      </c>
      <c r="Q104" t="e">
        <f>VLOOKUP(DATA_GOES_HERE!Y52,VENUEID!$A$2:$C127,3,TRUE)</f>
        <v>#N/A</v>
      </c>
      <c r="R104" s="8">
        <f>DATA_GOES_HERE!M52</f>
        <v>0</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t="str">
        <f>IF(DATA_GOES_HERE!L52="Friday",1," ")</f>
        <v xml:space="preserve"> </v>
      </c>
      <c r="AB104" t="str">
        <f>IF(DATA_GOES_HERE!L52="Saturday",1," ")</f>
        <v xml:space="preserve"> </v>
      </c>
      <c r="AC104" t="str">
        <f>IF(DATA_GOES_HERE!L52="Sunday",1," ")</f>
        <v xml:space="preserve"> </v>
      </c>
    </row>
    <row r="105" spans="1:29" x14ac:dyDescent="0.25">
      <c r="A105" s="7" t="s">
        <v>152</v>
      </c>
      <c r="B105" t="str">
        <f>DATA_GOES_HERE!A105</f>
        <v>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42440</v>
      </c>
      <c r="J105">
        <v>0</v>
      </c>
      <c r="K105">
        <v>31158</v>
      </c>
      <c r="L105" t="s">
        <v>158</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152</v>
      </c>
      <c r="B106" t="str">
        <f>DATA_GOES_HERE!A106</f>
        <v>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42440</v>
      </c>
      <c r="J106">
        <v>0</v>
      </c>
      <c r="K106">
        <v>31158</v>
      </c>
      <c r="L106" t="s">
        <v>158</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152</v>
      </c>
      <c r="B107" t="str">
        <f>DATA_GOES_HERE!A107</f>
        <v>Book Sale | Friends of the Bellevue Branch Library</v>
      </c>
      <c r="E107" s="9" t="str">
        <f>IF((ISTEXT(DATA_GOES_HERE!F55)),(DATA_GOES_HERE!F55),"")</f>
        <v/>
      </c>
      <c r="F107" t="str">
        <f>DATA_GOES_HERE!AI107</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42440</v>
      </c>
      <c r="J107">
        <v>0</v>
      </c>
      <c r="K107">
        <v>31158</v>
      </c>
      <c r="L107" t="s">
        <v>158</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152</v>
      </c>
      <c r="B108">
        <f>DATA_GOES_HERE!A108</f>
        <v>0</v>
      </c>
      <c r="E108" s="9" t="str">
        <f>IF((ISTEXT(DATA_GOES_HERE!F56)),(DATA_GOES_HERE!F56),"")</f>
        <v/>
      </c>
      <c r="F108">
        <f>DATA_GOES_HERE!AI108</f>
        <v>0</v>
      </c>
      <c r="G108" s="1">
        <f>DATA_GOES_HERE!J108</f>
        <v>0</v>
      </c>
      <c r="H108" s="1">
        <f>DATA_GOES_HERE!R108</f>
        <v>0</v>
      </c>
      <c r="I108" s="1">
        <f t="shared" ca="1" si="2"/>
        <v>42440</v>
      </c>
      <c r="J108">
        <v>0</v>
      </c>
      <c r="K108">
        <v>31158</v>
      </c>
      <c r="L108" t="s">
        <v>158</v>
      </c>
      <c r="M108" t="e">
        <f>VLOOKUP(DATA_GOES_HERE!Y108,VENUEID!$A$2:$B$28,2,TRUE)</f>
        <v>#N/A</v>
      </c>
      <c r="N108" t="e">
        <f>VLOOKUP(DATA_GOES_HERE!AH108,eventTypeID!$A:$C,3,TRUE)</f>
        <v>#N/A</v>
      </c>
      <c r="Q108" t="e">
        <f>VLOOKUP(DATA_GOES_HERE!Y56,VENUEID!$A$2:$C131,3,TRUE)</f>
        <v>#N/A</v>
      </c>
      <c r="R108" s="8">
        <f>DATA_GOES_HERE!M56</f>
        <v>0</v>
      </c>
      <c r="W108" t="str">
        <f>IF(DATA_GOES_HERE!L56="Monday",1," ")</f>
        <v xml:space="preserve"> </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152</v>
      </c>
      <c r="B109">
        <f>DATA_GOES_HERE!A109</f>
        <v>0</v>
      </c>
      <c r="E109" s="9" t="str">
        <f>IF((ISTEXT(DATA_GOES_HERE!#REF!)),(DATA_GOES_HERE!#REF!),"")</f>
        <v/>
      </c>
      <c r="F109">
        <f>DATA_GOES_HERE!AI109</f>
        <v>0</v>
      </c>
      <c r="G109" s="1">
        <f>DATA_GOES_HERE!J109</f>
        <v>0</v>
      </c>
      <c r="H109" s="1">
        <f>DATA_GOES_HERE!R109</f>
        <v>0</v>
      </c>
      <c r="I109" s="1">
        <f t="shared" ca="1" si="2"/>
        <v>42440</v>
      </c>
      <c r="J109">
        <v>0</v>
      </c>
      <c r="K109">
        <v>31158</v>
      </c>
      <c r="L109" t="s">
        <v>158</v>
      </c>
      <c r="M109" t="e">
        <f>VLOOKUP(DATA_GOES_HERE!Y109,VENUEID!$A$2:$B$28,2,TRUE)</f>
        <v>#N/A</v>
      </c>
      <c r="N109" t="e">
        <f>VLOOKUP(DATA_GOES_HERE!AH109,eventTypeID!$A:$C,3,TRUE)</f>
        <v>#N/A</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152</v>
      </c>
      <c r="B110">
        <f>DATA_GOES_HERE!A110</f>
        <v>0</v>
      </c>
      <c r="E110" s="9" t="str">
        <f>IF((ISTEXT(DATA_GOES_HERE!F57)),(DATA_GOES_HERE!F57),"")</f>
        <v/>
      </c>
      <c r="F110">
        <f>DATA_GOES_HERE!AI110</f>
        <v>0</v>
      </c>
      <c r="G110" s="1">
        <f>DATA_GOES_HERE!J110</f>
        <v>0</v>
      </c>
      <c r="H110" s="1">
        <f>DATA_GOES_HERE!R110</f>
        <v>0</v>
      </c>
      <c r="I110" s="1">
        <f t="shared" ca="1" si="2"/>
        <v>42440</v>
      </c>
      <c r="J110">
        <v>0</v>
      </c>
      <c r="K110">
        <v>31158</v>
      </c>
      <c r="L110" t="s">
        <v>158</v>
      </c>
      <c r="M110" t="e">
        <f>VLOOKUP(DATA_GOES_HERE!Y110,VENUEID!$A$2:$B$28,2,TRUE)</f>
        <v>#N/A</v>
      </c>
      <c r="N110" t="e">
        <f>VLOOKUP(DATA_GOES_HERE!AH110,eventTypeID!$A:$C,3,TRUE)</f>
        <v>#N/A</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152</v>
      </c>
      <c r="B111">
        <f>DATA_GOES_HERE!A111</f>
        <v>0</v>
      </c>
      <c r="E111" s="9" t="str">
        <f>IF((ISTEXT(DATA_GOES_HERE!F58)),(DATA_GOES_HERE!F58),"")</f>
        <v/>
      </c>
      <c r="F111">
        <f>DATA_GOES_HERE!AI111</f>
        <v>0</v>
      </c>
      <c r="G111" s="1">
        <f>DATA_GOES_HERE!J111</f>
        <v>0</v>
      </c>
      <c r="H111" s="1">
        <f>DATA_GOES_HERE!R111</f>
        <v>0</v>
      </c>
      <c r="I111" s="1">
        <f t="shared" ca="1" si="2"/>
        <v>42440</v>
      </c>
      <c r="J111">
        <v>0</v>
      </c>
      <c r="K111">
        <v>31158</v>
      </c>
      <c r="L111" t="s">
        <v>158</v>
      </c>
      <c r="M111" t="e">
        <f>VLOOKUP(DATA_GOES_HERE!Y111,VENUEID!$A$2:$B$28,2,TRUE)</f>
        <v>#N/A</v>
      </c>
      <c r="N111" t="e">
        <f>VLOOKUP(DATA_GOES_HERE!AH111,eventTypeID!$A:$C,3,TRUE)</f>
        <v>#N/A</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152</v>
      </c>
      <c r="B112">
        <f>DATA_GOES_HERE!A112</f>
        <v>0</v>
      </c>
      <c r="E112" s="9" t="str">
        <f>IF((ISTEXT(DATA_GOES_HERE!F59)),(DATA_GOES_HERE!F59),"")</f>
        <v/>
      </c>
      <c r="F112">
        <f>DATA_GOES_HERE!AI112</f>
        <v>0</v>
      </c>
      <c r="G112" s="1">
        <f>DATA_GOES_HERE!J112</f>
        <v>0</v>
      </c>
      <c r="H112" s="1">
        <f>DATA_GOES_HERE!R112</f>
        <v>0</v>
      </c>
      <c r="I112" s="1">
        <f t="shared" ca="1" si="2"/>
        <v>42440</v>
      </c>
      <c r="J112">
        <v>0</v>
      </c>
      <c r="K112">
        <v>31158</v>
      </c>
      <c r="L112" t="s">
        <v>158</v>
      </c>
      <c r="M112" t="e">
        <f>VLOOKUP(DATA_GOES_HERE!Y112,VENUEID!$A$2:$B$28,2,TRUE)</f>
        <v>#N/A</v>
      </c>
      <c r="N112" t="e">
        <f>VLOOKUP(DATA_GOES_HERE!AH112,eventTypeID!$A:$C,3,TRUE)</f>
        <v>#N/A</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152</v>
      </c>
      <c r="B113" t="str">
        <f>DATA_GOES_HERE!A113</f>
        <v>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42440</v>
      </c>
      <c r="J113">
        <v>0</v>
      </c>
      <c r="K113">
        <v>31158</v>
      </c>
      <c r="L113" t="s">
        <v>158</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152</v>
      </c>
      <c r="B114" t="str">
        <f>DATA_GOES_HERE!A114</f>
        <v>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42440</v>
      </c>
      <c r="J114">
        <v>0</v>
      </c>
      <c r="K114">
        <v>31158</v>
      </c>
      <c r="L114" t="s">
        <v>158</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152</v>
      </c>
      <c r="B115">
        <f>DATA_GOES_HERE!A115</f>
        <v>0</v>
      </c>
      <c r="E115" s="9" t="str">
        <f>IF((ISTEXT(DATA_GOES_HERE!#REF!)),(DATA_GOES_HERE!#REF!),"")</f>
        <v/>
      </c>
      <c r="F115">
        <f>DATA_GOES_HERE!AI115</f>
        <v>0</v>
      </c>
      <c r="G115" s="1">
        <f>DATA_GOES_HERE!J115</f>
        <v>0</v>
      </c>
      <c r="H115" s="1">
        <f>DATA_GOES_HERE!R115</f>
        <v>0</v>
      </c>
      <c r="I115" s="1">
        <f t="shared" ca="1" si="2"/>
        <v>42440</v>
      </c>
      <c r="J115">
        <v>0</v>
      </c>
      <c r="K115">
        <v>31158</v>
      </c>
      <c r="L115" t="s">
        <v>158</v>
      </c>
      <c r="M115" t="e">
        <f>VLOOKUP(DATA_GOES_HERE!Y115,VENUEID!$A$2:$B$28,2,TRUE)</f>
        <v>#N/A</v>
      </c>
      <c r="N115" t="e">
        <f>VLOOKUP(DATA_GOES_HERE!AH115,eventTypeID!$A:$C,3,TRUE)</f>
        <v>#N/A</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152</v>
      </c>
      <c r="B116" t="str">
        <f>DATA_GOES_HERE!A116</f>
        <v>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42440</v>
      </c>
      <c r="J116">
        <v>0</v>
      </c>
      <c r="K116">
        <v>31158</v>
      </c>
      <c r="L116" t="s">
        <v>158</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152</v>
      </c>
      <c r="B117">
        <f>DATA_GOES_HERE!A117</f>
        <v>0</v>
      </c>
      <c r="E117" s="9" t="str">
        <f>IF((ISTEXT(DATA_GOES_HERE!#REF!)),(DATA_GOES_HERE!#REF!),"")</f>
        <v/>
      </c>
      <c r="F117">
        <f>DATA_GOES_HERE!AI117</f>
        <v>0</v>
      </c>
      <c r="G117" s="1">
        <f>DATA_GOES_HERE!J117</f>
        <v>0</v>
      </c>
      <c r="H117" s="1">
        <f>DATA_GOES_HERE!R117</f>
        <v>0</v>
      </c>
      <c r="I117" s="1">
        <f t="shared" ca="1" si="2"/>
        <v>42440</v>
      </c>
      <c r="J117">
        <v>0</v>
      </c>
      <c r="K117">
        <v>31158</v>
      </c>
      <c r="L117" t="s">
        <v>158</v>
      </c>
      <c r="M117" t="e">
        <f>VLOOKUP(DATA_GOES_HERE!Y117,VENUEID!$A$2:$B$28,2,TRUE)</f>
        <v>#N/A</v>
      </c>
      <c r="N117" t="e">
        <f>VLOOKUP(DATA_GOES_HERE!AH117,eventTypeID!$A:$C,3,TRUE)</f>
        <v>#N/A</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152</v>
      </c>
      <c r="B118">
        <f>DATA_GOES_HERE!A118</f>
        <v>0</v>
      </c>
      <c r="E118" s="9" t="str">
        <f>IF((ISTEXT(DATA_GOES_HERE!#REF!)),(DATA_GOES_HERE!#REF!),"")</f>
        <v/>
      </c>
      <c r="F118">
        <f>DATA_GOES_HERE!AI118</f>
        <v>0</v>
      </c>
      <c r="G118" s="1">
        <f>DATA_GOES_HERE!J118</f>
        <v>0</v>
      </c>
      <c r="H118" s="1">
        <f>DATA_GOES_HERE!R118</f>
        <v>0</v>
      </c>
      <c r="I118" s="1">
        <f t="shared" ca="1" si="2"/>
        <v>42440</v>
      </c>
      <c r="J118">
        <v>0</v>
      </c>
      <c r="K118">
        <v>31158</v>
      </c>
      <c r="L118" t="s">
        <v>158</v>
      </c>
      <c r="M118" t="e">
        <f>VLOOKUP(DATA_GOES_HERE!Y118,VENUEID!$A$2:$B$28,2,TRUE)</f>
        <v>#N/A</v>
      </c>
      <c r="N118" t="e">
        <f>VLOOKUP(DATA_GOES_HERE!AH118,eventTypeID!$A:$C,3,TRUE)</f>
        <v>#N/A</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152</v>
      </c>
      <c r="B119" t="str">
        <f>DATA_GOES_HERE!A119</f>
        <v>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42440</v>
      </c>
      <c r="J119">
        <v>0</v>
      </c>
      <c r="K119">
        <v>31158</v>
      </c>
      <c r="L119" t="s">
        <v>158</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152</v>
      </c>
      <c r="B120" t="str">
        <f>DATA_GOES_HERE!A120</f>
        <v>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42440</v>
      </c>
      <c r="J120">
        <v>0</v>
      </c>
      <c r="K120">
        <v>31158</v>
      </c>
      <c r="L120" t="s">
        <v>158</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152</v>
      </c>
      <c r="B121" t="str">
        <f>DATA_GOES_HERE!A121</f>
        <v>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42440</v>
      </c>
      <c r="J121">
        <v>0</v>
      </c>
      <c r="K121">
        <v>31158</v>
      </c>
      <c r="L121" t="s">
        <v>158</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152</v>
      </c>
      <c r="B122" t="str">
        <f>DATA_GOES_HERE!A122</f>
        <v>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42440</v>
      </c>
      <c r="J122">
        <v>0</v>
      </c>
      <c r="K122">
        <v>31158</v>
      </c>
      <c r="L122" t="s">
        <v>158</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152</v>
      </c>
      <c r="B123" t="str">
        <f>DATA_GOES_HERE!A123</f>
        <v>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42440</v>
      </c>
      <c r="J123">
        <v>0</v>
      </c>
      <c r="K123">
        <v>31158</v>
      </c>
      <c r="L123" t="s">
        <v>158</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152</v>
      </c>
      <c r="B124" t="str">
        <f>DATA_GOES_HERE!A124</f>
        <v>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42440</v>
      </c>
      <c r="J124">
        <v>0</v>
      </c>
      <c r="K124">
        <v>31158</v>
      </c>
      <c r="L124" t="s">
        <v>158</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152</v>
      </c>
      <c r="B125" t="str">
        <f>DATA_GOES_HERE!A125</f>
        <v>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42440</v>
      </c>
      <c r="J125">
        <v>0</v>
      </c>
      <c r="K125">
        <v>31158</v>
      </c>
      <c r="L125" t="s">
        <v>158</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152</v>
      </c>
      <c r="B126">
        <f>DATA_GOES_HERE!A126</f>
        <v>0</v>
      </c>
      <c r="E126" s="9" t="str">
        <f>IF((ISTEXT(DATA_GOES_HERE!#REF!)),(DATA_GOES_HERE!#REF!),"")</f>
        <v/>
      </c>
      <c r="F126">
        <f>DATA_GOES_HERE!AI126</f>
        <v>0</v>
      </c>
      <c r="G126" s="1">
        <f>DATA_GOES_HERE!J126</f>
        <v>0</v>
      </c>
      <c r="H126" s="1">
        <f>DATA_GOES_HERE!R126</f>
        <v>0</v>
      </c>
      <c r="I126" s="1">
        <f t="shared" ca="1" si="2"/>
        <v>42440</v>
      </c>
      <c r="J126">
        <v>0</v>
      </c>
      <c r="K126">
        <v>31158</v>
      </c>
      <c r="L126" t="s">
        <v>158</v>
      </c>
      <c r="M126" t="e">
        <f>VLOOKUP(DATA_GOES_HERE!Y126,VENUEID!$A$2:$B$28,2,TRUE)</f>
        <v>#N/A</v>
      </c>
      <c r="N126" t="e">
        <f>VLOOKUP(DATA_GOES_HERE!AH126,eventTypeID!$A:$C,3,TRUE)</f>
        <v>#N/A</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152</v>
      </c>
      <c r="B127" t="str">
        <f>DATA_GOES_HERE!A127</f>
        <v>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42440</v>
      </c>
      <c r="J127">
        <v>0</v>
      </c>
      <c r="K127">
        <v>31158</v>
      </c>
      <c r="L127" t="s">
        <v>158</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152</v>
      </c>
      <c r="B128" t="str">
        <f>DATA_GOES_HERE!A128</f>
        <v>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42440</v>
      </c>
      <c r="J128">
        <v>0</v>
      </c>
      <c r="K128">
        <v>31158</v>
      </c>
      <c r="L128" t="s">
        <v>158</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152</v>
      </c>
      <c r="B129" t="str">
        <f>DATA_GOES_HERE!A129</f>
        <v>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42440</v>
      </c>
      <c r="J129">
        <v>0</v>
      </c>
      <c r="K129">
        <v>31158</v>
      </c>
      <c r="L129" t="s">
        <v>158</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152</v>
      </c>
      <c r="B130">
        <f>DATA_GOES_HERE!A130</f>
        <v>0</v>
      </c>
      <c r="E130" s="9" t="str">
        <f>IF((ISTEXT(DATA_GOES_HERE!F61)),(DATA_GOES_HERE!F61),"")</f>
        <v/>
      </c>
      <c r="F130">
        <f>DATA_GOES_HERE!AI130</f>
        <v>0</v>
      </c>
      <c r="G130" s="1">
        <f>DATA_GOES_HERE!J130</f>
        <v>0</v>
      </c>
      <c r="H130" s="1">
        <f>DATA_GOES_HERE!R130</f>
        <v>0</v>
      </c>
      <c r="I130" s="1">
        <f t="shared" ca="1" si="2"/>
        <v>42440</v>
      </c>
      <c r="J130">
        <v>0</v>
      </c>
      <c r="K130">
        <v>31158</v>
      </c>
      <c r="L130" t="s">
        <v>158</v>
      </c>
      <c r="M130" t="e">
        <f>VLOOKUP(DATA_GOES_HERE!Y130,VENUEID!$A$2:$B$28,2,TRUE)</f>
        <v>#N/A</v>
      </c>
      <c r="N130" t="e">
        <f>VLOOKUP(DATA_GOES_HERE!AH130,eventTypeID!$A:$C,3,TRUE)</f>
        <v>#N/A</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152</v>
      </c>
      <c r="B131">
        <f>DATA_GOES_HERE!A131</f>
        <v>0</v>
      </c>
      <c r="E131" s="9" t="str">
        <f>IF((ISTEXT(DATA_GOES_HERE!F62)),(DATA_GOES_HERE!F62),"")</f>
        <v/>
      </c>
      <c r="F131">
        <f>DATA_GOES_HERE!AI131</f>
        <v>0</v>
      </c>
      <c r="G131" s="1">
        <f>DATA_GOES_HERE!J131</f>
        <v>0</v>
      </c>
      <c r="H131" s="1">
        <f>DATA_GOES_HERE!R131</f>
        <v>0</v>
      </c>
      <c r="I131" s="1">
        <f t="shared" ca="1" si="2"/>
        <v>42440</v>
      </c>
      <c r="J131">
        <v>0</v>
      </c>
      <c r="K131">
        <v>31158</v>
      </c>
      <c r="L131" t="s">
        <v>158</v>
      </c>
      <c r="M131" t="e">
        <f>VLOOKUP(DATA_GOES_HERE!Y131,VENUEID!$A$2:$B$28,2,TRUE)</f>
        <v>#N/A</v>
      </c>
      <c r="N131" t="e">
        <f>VLOOKUP(DATA_GOES_HERE!AH131,eventTypeID!$A:$C,3,TRUE)</f>
        <v>#N/A</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152</v>
      </c>
      <c r="B132" t="str">
        <f>DATA_GOES_HERE!A132</f>
        <v>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42440</v>
      </c>
      <c r="J132">
        <v>0</v>
      </c>
      <c r="K132">
        <v>31158</v>
      </c>
      <c r="L132" t="s">
        <v>158</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152</v>
      </c>
      <c r="B133">
        <f>DATA_GOES_HERE!A133</f>
        <v>0</v>
      </c>
      <c r="E133" s="9" t="str">
        <f>IF((ISTEXT(DATA_GOES_HERE!#REF!)),(DATA_GOES_HERE!#REF!),"")</f>
        <v/>
      </c>
      <c r="F133">
        <f>DATA_GOES_HERE!AI133</f>
        <v>0</v>
      </c>
      <c r="G133" s="1">
        <f>DATA_GOES_HERE!J133</f>
        <v>0</v>
      </c>
      <c r="H133" s="1">
        <f>DATA_GOES_HERE!R133</f>
        <v>0</v>
      </c>
      <c r="I133" s="1">
        <f t="shared" ca="1" si="2"/>
        <v>42440</v>
      </c>
      <c r="J133">
        <v>0</v>
      </c>
      <c r="K133">
        <v>31158</v>
      </c>
      <c r="L133" t="s">
        <v>158</v>
      </c>
      <c r="M133" t="e">
        <f>VLOOKUP(DATA_GOES_HERE!Y133,VENUEID!$A$2:$B$28,2,TRUE)</f>
        <v>#N/A</v>
      </c>
      <c r="N133" t="e">
        <f>VLOOKUP(DATA_GOES_HERE!AH133,eventTypeID!$A:$C,3,TRUE)</f>
        <v>#N/A</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152</v>
      </c>
      <c r="B134" t="str">
        <f>DATA_GOES_HERE!A134</f>
        <v>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42440</v>
      </c>
      <c r="J134">
        <v>0</v>
      </c>
      <c r="K134">
        <v>31158</v>
      </c>
      <c r="L134" t="s">
        <v>158</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152</v>
      </c>
      <c r="B135" t="str">
        <f>DATA_GOES_HERE!A135</f>
        <v>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42440</v>
      </c>
      <c r="J135">
        <v>0</v>
      </c>
      <c r="K135">
        <v>31158</v>
      </c>
      <c r="L135" t="s">
        <v>158</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152</v>
      </c>
      <c r="B136" t="str">
        <f>DATA_GOES_HERE!A136</f>
        <v>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42440</v>
      </c>
      <c r="J136">
        <v>0</v>
      </c>
      <c r="K136">
        <v>31158</v>
      </c>
      <c r="L136" t="s">
        <v>158</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152</v>
      </c>
      <c r="B137" t="str">
        <f>DATA_GOES_HERE!A137</f>
        <v>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42440</v>
      </c>
      <c r="J137">
        <v>0</v>
      </c>
      <c r="K137">
        <v>31158</v>
      </c>
      <c r="L137" t="s">
        <v>158</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152</v>
      </c>
      <c r="B138">
        <f>DATA_GOES_HERE!A138</f>
        <v>0</v>
      </c>
      <c r="E138" s="9" t="str">
        <f>IF((ISTEXT(DATA_GOES_HERE!#REF!)),(DATA_GOES_HERE!#REF!),"")</f>
        <v/>
      </c>
      <c r="F138">
        <f>DATA_GOES_HERE!AI138</f>
        <v>0</v>
      </c>
      <c r="G138" s="1">
        <f>DATA_GOES_HERE!J138</f>
        <v>0</v>
      </c>
      <c r="H138" s="1">
        <f>DATA_GOES_HERE!R138</f>
        <v>0</v>
      </c>
      <c r="I138" s="1">
        <f t="shared" ca="1" si="2"/>
        <v>42440</v>
      </c>
      <c r="J138">
        <v>0</v>
      </c>
      <c r="K138">
        <v>31158</v>
      </c>
      <c r="L138" t="s">
        <v>158</v>
      </c>
      <c r="M138" t="e">
        <f>VLOOKUP(DATA_GOES_HERE!Y138,VENUEID!$A$2:$B$28,2,TRUE)</f>
        <v>#N/A</v>
      </c>
      <c r="N138" t="e">
        <f>VLOOKUP(DATA_GOES_HERE!AH138,eventTypeID!$A:$C,3,TRUE)</f>
        <v>#N/A</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152</v>
      </c>
      <c r="B139" t="str">
        <f>DATA_GOES_HERE!A139</f>
        <v>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42440</v>
      </c>
      <c r="J139">
        <v>0</v>
      </c>
      <c r="K139">
        <v>31158</v>
      </c>
      <c r="L139" t="s">
        <v>158</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152</v>
      </c>
      <c r="B140" t="str">
        <f>DATA_GOES_HERE!A140</f>
        <v>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42440</v>
      </c>
      <c r="J140">
        <v>0</v>
      </c>
      <c r="K140">
        <v>31158</v>
      </c>
      <c r="L140" t="s">
        <v>158</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152</v>
      </c>
      <c r="B141" t="str">
        <f>DATA_GOES_HERE!A141</f>
        <v>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42440</v>
      </c>
      <c r="J141">
        <v>0</v>
      </c>
      <c r="K141">
        <v>31158</v>
      </c>
      <c r="L141" t="s">
        <v>158</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152</v>
      </c>
      <c r="B142">
        <f>DATA_GOES_HERE!A142</f>
        <v>0</v>
      </c>
      <c r="E142" s="9" t="str">
        <f>IF((ISTEXT(DATA_GOES_HERE!#REF!)),(DATA_GOES_HERE!#REF!),"")</f>
        <v/>
      </c>
      <c r="F142">
        <f>DATA_GOES_HERE!AI142</f>
        <v>0</v>
      </c>
      <c r="G142" s="1">
        <f>DATA_GOES_HERE!J142</f>
        <v>0</v>
      </c>
      <c r="H142" s="1">
        <f>DATA_GOES_HERE!R142</f>
        <v>0</v>
      </c>
      <c r="I142" s="1">
        <f t="shared" ca="1" si="2"/>
        <v>42440</v>
      </c>
      <c r="J142">
        <v>0</v>
      </c>
      <c r="K142">
        <v>31158</v>
      </c>
      <c r="L142" t="s">
        <v>158</v>
      </c>
      <c r="M142" t="e">
        <f>VLOOKUP(DATA_GOES_HERE!Y142,VENUEID!$A$2:$B$28,2,TRUE)</f>
        <v>#N/A</v>
      </c>
      <c r="N142" t="e">
        <f>VLOOKUP(DATA_GOES_HERE!AH142,eventTypeID!$A:$C,3,TRUE)</f>
        <v>#N/A</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152</v>
      </c>
      <c r="B143" t="str">
        <f>DATA_GOES_HERE!A143</f>
        <v>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42440</v>
      </c>
      <c r="J143">
        <v>0</v>
      </c>
      <c r="K143">
        <v>31158</v>
      </c>
      <c r="L143" t="s">
        <v>158</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152</v>
      </c>
      <c r="B144" t="str">
        <f>DATA_GOES_HERE!A144</f>
        <v>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42440</v>
      </c>
      <c r="J144">
        <v>0</v>
      </c>
      <c r="K144">
        <v>31158</v>
      </c>
      <c r="L144" t="s">
        <v>158</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152</v>
      </c>
      <c r="B145" t="str">
        <f>DATA_GOES_HERE!A145</f>
        <v>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42440</v>
      </c>
      <c r="J145">
        <v>0</v>
      </c>
      <c r="K145">
        <v>31158</v>
      </c>
      <c r="L145" t="s">
        <v>158</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152</v>
      </c>
      <c r="B146" t="str">
        <f>DATA_GOES_HERE!A146</f>
        <v>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42440</v>
      </c>
      <c r="J146">
        <v>0</v>
      </c>
      <c r="K146">
        <v>31158</v>
      </c>
      <c r="L146" t="s">
        <v>158</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152</v>
      </c>
      <c r="B147">
        <f>DATA_GOES_HERE!A147</f>
        <v>0</v>
      </c>
      <c r="E147" s="9" t="str">
        <f>IF((ISTEXT(DATA_GOES_HERE!#REF!)),(DATA_GOES_HERE!#REF!),"")</f>
        <v/>
      </c>
      <c r="F147">
        <f>DATA_GOES_HERE!AI147</f>
        <v>0</v>
      </c>
      <c r="G147" s="1">
        <f>DATA_GOES_HERE!J147</f>
        <v>0</v>
      </c>
      <c r="H147" s="1">
        <f>DATA_GOES_HERE!R147</f>
        <v>0</v>
      </c>
      <c r="I147" s="1">
        <f t="shared" ca="1" si="2"/>
        <v>42440</v>
      </c>
      <c r="J147">
        <v>0</v>
      </c>
      <c r="K147">
        <v>31158</v>
      </c>
      <c r="L147" t="s">
        <v>158</v>
      </c>
      <c r="M147" t="e">
        <f>VLOOKUP(DATA_GOES_HERE!Y147,VENUEID!$A$2:$B$28,2,TRUE)</f>
        <v>#N/A</v>
      </c>
      <c r="N147" t="e">
        <f>VLOOKUP(DATA_GOES_HERE!AH147,eventTypeID!$A:$C,3,TRUE)</f>
        <v>#N/A</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152</v>
      </c>
      <c r="B148" t="str">
        <f>DATA_GOES_HERE!A148</f>
        <v>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42440</v>
      </c>
      <c r="J148">
        <v>0</v>
      </c>
      <c r="K148">
        <v>31158</v>
      </c>
      <c r="L148" t="s">
        <v>158</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152</v>
      </c>
      <c r="B149" t="str">
        <f>DATA_GOES_HERE!A149</f>
        <v>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42440</v>
      </c>
      <c r="J149">
        <v>0</v>
      </c>
      <c r="K149">
        <v>31158</v>
      </c>
      <c r="L149" t="s">
        <v>158</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152</v>
      </c>
      <c r="B150" t="str">
        <f>DATA_GOES_HERE!A150</f>
        <v>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42440</v>
      </c>
      <c r="J150">
        <v>0</v>
      </c>
      <c r="K150">
        <v>31158</v>
      </c>
      <c r="L150" t="s">
        <v>158</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152</v>
      </c>
      <c r="B151">
        <f>DATA_GOES_HERE!A151</f>
        <v>0</v>
      </c>
      <c r="E151" s="9" t="str">
        <f>IF((ISTEXT(DATA_GOES_HERE!#REF!)),(DATA_GOES_HERE!#REF!),"")</f>
        <v/>
      </c>
      <c r="F151">
        <f>DATA_GOES_HERE!AI151</f>
        <v>0</v>
      </c>
      <c r="G151" s="1">
        <f>DATA_GOES_HERE!J151</f>
        <v>0</v>
      </c>
      <c r="H151" s="1">
        <f>DATA_GOES_HERE!R151</f>
        <v>0</v>
      </c>
      <c r="I151" s="1">
        <f t="shared" ca="1" si="2"/>
        <v>42440</v>
      </c>
      <c r="J151">
        <v>0</v>
      </c>
      <c r="K151">
        <v>31158</v>
      </c>
      <c r="L151" t="s">
        <v>158</v>
      </c>
      <c r="M151" t="e">
        <f>VLOOKUP(DATA_GOES_HERE!Y151,VENUEID!$A$2:$B$28,2,TRUE)</f>
        <v>#N/A</v>
      </c>
      <c r="N151" t="e">
        <f>VLOOKUP(DATA_GOES_HERE!AH151,eventTypeID!$A:$C,3,TRUE)</f>
        <v>#N/A</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152</v>
      </c>
      <c r="B152">
        <f>DATA_GOES_HERE!A152</f>
        <v>0</v>
      </c>
      <c r="E152" s="9" t="str">
        <f>IF((ISTEXT(DATA_GOES_HERE!F65)),(DATA_GOES_HERE!F65),"")</f>
        <v/>
      </c>
      <c r="F152">
        <f>DATA_GOES_HERE!AI152</f>
        <v>0</v>
      </c>
      <c r="G152" s="1">
        <f>DATA_GOES_HERE!J152</f>
        <v>0</v>
      </c>
      <c r="H152" s="1">
        <f>DATA_GOES_HERE!R152</f>
        <v>0</v>
      </c>
      <c r="I152" s="1">
        <f t="shared" ca="1" si="2"/>
        <v>42440</v>
      </c>
      <c r="J152">
        <v>0</v>
      </c>
      <c r="K152">
        <v>31158</v>
      </c>
      <c r="L152" t="s">
        <v>158</v>
      </c>
      <c r="M152" t="e">
        <f>VLOOKUP(DATA_GOES_HERE!Y152,VENUEID!$A$2:$B$28,2,TRUE)</f>
        <v>#N/A</v>
      </c>
      <c r="N152" t="e">
        <f>VLOOKUP(DATA_GOES_HERE!AH152,eventTypeID!$A:$C,3,TRUE)</f>
        <v>#N/A</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152</v>
      </c>
      <c r="B153">
        <f>DATA_GOES_HERE!A153</f>
        <v>0</v>
      </c>
      <c r="E153" s="9" t="str">
        <f>IF((ISTEXT(DATA_GOES_HERE!#REF!)),(DATA_GOES_HERE!#REF!),"")</f>
        <v/>
      </c>
      <c r="F153">
        <f>DATA_GOES_HERE!AI153</f>
        <v>0</v>
      </c>
      <c r="G153" s="1">
        <f>DATA_GOES_HERE!J153</f>
        <v>0</v>
      </c>
      <c r="H153" s="1">
        <f>DATA_GOES_HERE!R153</f>
        <v>0</v>
      </c>
      <c r="I153" s="1">
        <f t="shared" ca="1" si="2"/>
        <v>42440</v>
      </c>
      <c r="J153">
        <v>0</v>
      </c>
      <c r="K153">
        <v>31158</v>
      </c>
      <c r="L153" t="s">
        <v>158</v>
      </c>
      <c r="M153" t="e">
        <f>VLOOKUP(DATA_GOES_HERE!Y153,VENUEID!$A$2:$B$28,2,TRUE)</f>
        <v>#N/A</v>
      </c>
      <c r="N153" t="e">
        <f>VLOOKUP(DATA_GOES_HERE!AH153,eventTypeID!$A:$C,3,TRUE)</f>
        <v>#N/A</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152</v>
      </c>
      <c r="B154" t="str">
        <f>DATA_GOES_HERE!A154</f>
        <v>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42440</v>
      </c>
      <c r="J154">
        <v>0</v>
      </c>
      <c r="K154">
        <v>31158</v>
      </c>
      <c r="L154" t="s">
        <v>158</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152</v>
      </c>
      <c r="B155" t="str">
        <f>DATA_GOES_HERE!A155</f>
        <v>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42440</v>
      </c>
      <c r="J155">
        <v>0</v>
      </c>
      <c r="K155">
        <v>31158</v>
      </c>
      <c r="L155" t="s">
        <v>158</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152</v>
      </c>
      <c r="B156" t="str">
        <f>DATA_GOES_HERE!A156</f>
        <v>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42440</v>
      </c>
      <c r="J156">
        <v>0</v>
      </c>
      <c r="K156">
        <v>31158</v>
      </c>
      <c r="L156" t="s">
        <v>158</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152</v>
      </c>
      <c r="B157">
        <f>DATA_GOES_HERE!A157</f>
        <v>0</v>
      </c>
      <c r="E157" s="9" t="str">
        <f>IF((ISTEXT(DATA_GOES_HERE!#REF!)),(DATA_GOES_HERE!#REF!),"")</f>
        <v/>
      </c>
      <c r="F157">
        <f>DATA_GOES_HERE!AI157</f>
        <v>0</v>
      </c>
      <c r="G157" s="1">
        <f>DATA_GOES_HERE!J157</f>
        <v>0</v>
      </c>
      <c r="H157" s="1">
        <f>DATA_GOES_HERE!R157</f>
        <v>0</v>
      </c>
      <c r="I157" s="1">
        <f t="shared" ca="1" si="2"/>
        <v>42440</v>
      </c>
      <c r="J157">
        <v>0</v>
      </c>
      <c r="K157">
        <v>31158</v>
      </c>
      <c r="L157" t="s">
        <v>158</v>
      </c>
      <c r="M157" t="e">
        <f>VLOOKUP(DATA_GOES_HERE!Y157,VENUEID!$A$2:$B$28,2,TRUE)</f>
        <v>#N/A</v>
      </c>
      <c r="N157" t="e">
        <f>VLOOKUP(DATA_GOES_HERE!AH157,eventTypeID!$A:$C,3,TRUE)</f>
        <v>#N/A</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152</v>
      </c>
      <c r="B158" t="str">
        <f>DATA_GOES_HERE!A158</f>
        <v>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42440</v>
      </c>
      <c r="J158">
        <v>0</v>
      </c>
      <c r="K158">
        <v>31158</v>
      </c>
      <c r="L158" t="s">
        <v>158</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152</v>
      </c>
      <c r="B159" t="str">
        <f>DATA_GOES_HERE!A159</f>
        <v>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42440</v>
      </c>
      <c r="J159">
        <v>0</v>
      </c>
      <c r="K159">
        <v>31158</v>
      </c>
      <c r="L159" t="s">
        <v>158</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152</v>
      </c>
      <c r="B160">
        <f>DATA_GOES_HERE!A160</f>
        <v>0</v>
      </c>
      <c r="E160" s="9" t="str">
        <f>IF((ISTEXT(DATA_GOES_HERE!#REF!)),(DATA_GOES_HERE!#REF!),"")</f>
        <v/>
      </c>
      <c r="F160">
        <f>DATA_GOES_HERE!AI160</f>
        <v>0</v>
      </c>
      <c r="G160" s="1">
        <f>DATA_GOES_HERE!J160</f>
        <v>0</v>
      </c>
      <c r="H160" s="1">
        <f>DATA_GOES_HERE!R160</f>
        <v>0</v>
      </c>
      <c r="I160" s="1">
        <f t="shared" ca="1" si="2"/>
        <v>42440</v>
      </c>
      <c r="J160">
        <v>0</v>
      </c>
      <c r="K160">
        <v>31158</v>
      </c>
      <c r="L160" t="s">
        <v>158</v>
      </c>
      <c r="M160" t="e">
        <f>VLOOKUP(DATA_GOES_HERE!Y160,VENUEID!$A$2:$B$28,2,TRUE)</f>
        <v>#N/A</v>
      </c>
      <c r="N160" t="e">
        <f>VLOOKUP(DATA_GOES_HERE!AH160,eventTypeID!$A:$C,3,TRUE)</f>
        <v>#N/A</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152</v>
      </c>
      <c r="B161" t="str">
        <f>DATA_GOES_HERE!A161</f>
        <v>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42440</v>
      </c>
      <c r="J161">
        <v>0</v>
      </c>
      <c r="K161">
        <v>31158</v>
      </c>
      <c r="L161" t="s">
        <v>158</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152</v>
      </c>
      <c r="B162" t="str">
        <f>DATA_GOES_HERE!A162</f>
        <v>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42440</v>
      </c>
      <c r="J162">
        <v>0</v>
      </c>
      <c r="K162">
        <v>31158</v>
      </c>
      <c r="L162" t="s">
        <v>158</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152</v>
      </c>
      <c r="B163" t="str">
        <f>DATA_GOES_HERE!A163</f>
        <v>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42440</v>
      </c>
      <c r="J163">
        <v>0</v>
      </c>
      <c r="K163">
        <v>31158</v>
      </c>
      <c r="L163" t="s">
        <v>158</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152</v>
      </c>
      <c r="B164" t="str">
        <f>DATA_GOES_HERE!A164</f>
        <v>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42440</v>
      </c>
      <c r="J164">
        <v>0</v>
      </c>
      <c r="K164">
        <v>31158</v>
      </c>
      <c r="L164" t="s">
        <v>158</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152</v>
      </c>
      <c r="B165">
        <f>DATA_GOES_HERE!A165</f>
        <v>0</v>
      </c>
      <c r="E165" s="9" t="str">
        <f>IF((ISTEXT(DATA_GOES_HERE!F69)),(DATA_GOES_HERE!F69),"")</f>
        <v/>
      </c>
      <c r="F165">
        <f>DATA_GOES_HERE!AI165</f>
        <v>0</v>
      </c>
      <c r="G165" s="1">
        <f>DATA_GOES_HERE!J165</f>
        <v>0</v>
      </c>
      <c r="H165" s="1">
        <f>DATA_GOES_HERE!R165</f>
        <v>0</v>
      </c>
      <c r="I165" s="1">
        <f t="shared" ca="1" si="3"/>
        <v>42440</v>
      </c>
      <c r="J165">
        <v>0</v>
      </c>
      <c r="K165">
        <v>31158</v>
      </c>
      <c r="L165" t="s">
        <v>158</v>
      </c>
      <c r="M165" t="e">
        <f>VLOOKUP(DATA_GOES_HERE!Y165,VENUEID!$A$2:$B$28,2,TRUE)</f>
        <v>#N/A</v>
      </c>
      <c r="N165" t="e">
        <f>VLOOKUP(DATA_GOES_HERE!AH165,eventTypeID!$A:$C,3,TRUE)</f>
        <v>#N/A</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152</v>
      </c>
      <c r="B166" t="str">
        <f>DATA_GOES_HERE!A166</f>
        <v>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42440</v>
      </c>
      <c r="J166">
        <v>0</v>
      </c>
      <c r="K166">
        <v>31158</v>
      </c>
      <c r="L166" t="s">
        <v>158</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152</v>
      </c>
      <c r="B167" t="str">
        <f>DATA_GOES_HERE!A167</f>
        <v>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42440</v>
      </c>
      <c r="J167">
        <v>0</v>
      </c>
      <c r="K167">
        <v>31158</v>
      </c>
      <c r="L167" t="s">
        <v>158</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152</v>
      </c>
      <c r="B168" t="str">
        <f>DATA_GOES_HERE!A168</f>
        <v>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42440</v>
      </c>
      <c r="J168">
        <v>0</v>
      </c>
      <c r="K168">
        <v>31158</v>
      </c>
      <c r="L168" t="s">
        <v>158</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152</v>
      </c>
      <c r="B169">
        <f>DATA_GOES_HERE!A169</f>
        <v>0</v>
      </c>
      <c r="E169" s="9" t="str">
        <f>IF((ISTEXT(DATA_GOES_HERE!F73)),(DATA_GOES_HERE!F73),"")</f>
        <v/>
      </c>
      <c r="F169">
        <f>DATA_GOES_HERE!AI169</f>
        <v>0</v>
      </c>
      <c r="G169" s="1">
        <f>DATA_GOES_HERE!J169</f>
        <v>0</v>
      </c>
      <c r="H169" s="1">
        <f>DATA_GOES_HERE!R169</f>
        <v>0</v>
      </c>
      <c r="I169" s="1">
        <f t="shared" ca="1" si="3"/>
        <v>42440</v>
      </c>
      <c r="J169">
        <v>0</v>
      </c>
      <c r="K169">
        <v>31158</v>
      </c>
      <c r="L169" t="s">
        <v>158</v>
      </c>
      <c r="M169" t="e">
        <f>VLOOKUP(DATA_GOES_HERE!Y169,VENUEID!$A$2:$B$28,2,TRUE)</f>
        <v>#N/A</v>
      </c>
      <c r="N169" t="e">
        <f>VLOOKUP(DATA_GOES_HERE!AH169,eventTypeID!$A:$C,3,TRUE)</f>
        <v>#N/A</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152</v>
      </c>
      <c r="B170">
        <f>DATA_GOES_HERE!A170</f>
        <v>0</v>
      </c>
      <c r="E170" s="9" t="str">
        <f>IF((ISTEXT(DATA_GOES_HERE!F74)),(DATA_GOES_HERE!F74),"")</f>
        <v/>
      </c>
      <c r="F170">
        <f>DATA_GOES_HERE!AI170</f>
        <v>0</v>
      </c>
      <c r="G170" s="1">
        <f>DATA_GOES_HERE!J170</f>
        <v>0</v>
      </c>
      <c r="H170" s="1">
        <f>DATA_GOES_HERE!R170</f>
        <v>0</v>
      </c>
      <c r="I170" s="1">
        <f t="shared" ca="1" si="3"/>
        <v>42440</v>
      </c>
      <c r="J170">
        <v>0</v>
      </c>
      <c r="K170">
        <v>31158</v>
      </c>
      <c r="L170" t="s">
        <v>158</v>
      </c>
      <c r="M170" t="e">
        <f>VLOOKUP(DATA_GOES_HERE!Y170,VENUEID!$A$2:$B$28,2,TRUE)</f>
        <v>#N/A</v>
      </c>
      <c r="N170" t="e">
        <f>VLOOKUP(DATA_GOES_HERE!AH170,eventTypeID!$A:$C,3,TRUE)</f>
        <v>#N/A</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152</v>
      </c>
      <c r="B171">
        <f>DATA_GOES_HERE!A171</f>
        <v>0</v>
      </c>
      <c r="E171" s="9" t="str">
        <f>IF((ISTEXT(DATA_GOES_HERE!F75)),(DATA_GOES_HERE!F75),"")</f>
        <v/>
      </c>
      <c r="F171">
        <f>DATA_GOES_HERE!AI171</f>
        <v>0</v>
      </c>
      <c r="G171" s="1">
        <f>DATA_GOES_HERE!J171</f>
        <v>0</v>
      </c>
      <c r="H171" s="1">
        <f>DATA_GOES_HERE!R171</f>
        <v>0</v>
      </c>
      <c r="I171" s="1">
        <f t="shared" ca="1" si="3"/>
        <v>42440</v>
      </c>
      <c r="J171">
        <v>0</v>
      </c>
      <c r="K171">
        <v>31158</v>
      </c>
      <c r="L171" t="s">
        <v>158</v>
      </c>
      <c r="M171" t="e">
        <f>VLOOKUP(DATA_GOES_HERE!Y171,VENUEID!$A$2:$B$28,2,TRUE)</f>
        <v>#N/A</v>
      </c>
      <c r="N171" t="e">
        <f>VLOOKUP(DATA_GOES_HERE!AH171,eventTypeID!$A:$C,3,TRUE)</f>
        <v>#N/A</v>
      </c>
      <c r="Q171" t="e">
        <f>VLOOKUP(DATA_GOES_HERE!Y75,VENUEID!$A$2:$C194,3,TRUE)</f>
        <v>#N/A</v>
      </c>
      <c r="R171" s="8">
        <f>DATA_GOES_HERE!M75</f>
        <v>0</v>
      </c>
      <c r="W171" t="str">
        <f>IF(DATA_GOES_HERE!L75="Monday",1," ")</f>
        <v xml:space="preserve"> </v>
      </c>
      <c r="X171" t="str">
        <f>IF(DATA_GOES_HERE!L75="Tuesday",1," ")</f>
        <v xml:space="preserve"> </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152</v>
      </c>
      <c r="B172" t="str">
        <f>DATA_GOES_HERE!A172</f>
        <v>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42440</v>
      </c>
      <c r="J172">
        <v>0</v>
      </c>
      <c r="K172">
        <v>31158</v>
      </c>
      <c r="L172" t="s">
        <v>158</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152</v>
      </c>
      <c r="B173" t="str">
        <f>DATA_GOES_HERE!A173</f>
        <v>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42440</v>
      </c>
      <c r="J173">
        <v>0</v>
      </c>
      <c r="K173">
        <v>31158</v>
      </c>
      <c r="L173" t="s">
        <v>158</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152</v>
      </c>
      <c r="B174" t="str">
        <f>DATA_GOES_HERE!A174</f>
        <v>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42440</v>
      </c>
      <c r="J174">
        <v>0</v>
      </c>
      <c r="K174">
        <v>31158</v>
      </c>
      <c r="L174" t="s">
        <v>158</v>
      </c>
      <c r="M174">
        <f>VLOOKUP(DATA_GOES_HERE!Y174,VENUEID!$A$2:$B$28,2,TRUE)</f>
        <v>34423</v>
      </c>
      <c r="N174">
        <f>VLOOKUP(DATA_GOES_HERE!AH174,eventTypeID!$A:$C,3,TRUE)</f>
        <v>11</v>
      </c>
      <c r="Q174" t="e">
        <f>VLOOKUP(DATA_GOES_HERE!Y78,VENUEID!$A$2:$C197,3,TRUE)</f>
        <v>#N/A</v>
      </c>
      <c r="R174" s="8">
        <f>DATA_GOES_HERE!M78</f>
        <v>0</v>
      </c>
      <c r="W174" t="str">
        <f>IF(DATA_GOES_HERE!L78="Monday",1," ")</f>
        <v xml:space="preserve"> </v>
      </c>
      <c r="X174" t="str">
        <f>IF(DATA_GOES_HERE!L78="Tuesday",1," ")</f>
        <v xml:space="preserve"> </v>
      </c>
      <c r="Y174" t="str">
        <f>IF(DATA_GOES_HERE!L78="Wednesday",1," ")</f>
        <v xml:space="preserve"> </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152</v>
      </c>
      <c r="B175" t="str">
        <f>DATA_GOES_HERE!A175</f>
        <v>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42440</v>
      </c>
      <c r="J175">
        <v>0</v>
      </c>
      <c r="K175">
        <v>31158</v>
      </c>
      <c r="L175" t="s">
        <v>158</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152</v>
      </c>
      <c r="B176" t="str">
        <f>DATA_GOES_HERE!A176</f>
        <v>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42440</v>
      </c>
      <c r="J176">
        <v>0</v>
      </c>
      <c r="K176">
        <v>31158</v>
      </c>
      <c r="L176" t="s">
        <v>158</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152</v>
      </c>
      <c r="B177">
        <f>DATA_GOES_HERE!A177</f>
        <v>0</v>
      </c>
      <c r="E177" s="9" t="str">
        <f>IF((ISTEXT(DATA_GOES_HERE!F79)),(DATA_GOES_HERE!F79),"")</f>
        <v/>
      </c>
      <c r="F177">
        <f>DATA_GOES_HERE!AI177</f>
        <v>0</v>
      </c>
      <c r="G177" s="1">
        <f>DATA_GOES_HERE!J177</f>
        <v>0</v>
      </c>
      <c r="H177" s="1">
        <f>DATA_GOES_HERE!R177</f>
        <v>0</v>
      </c>
      <c r="I177" s="1">
        <f t="shared" ca="1" si="3"/>
        <v>42440</v>
      </c>
      <c r="J177">
        <v>0</v>
      </c>
      <c r="K177">
        <v>31158</v>
      </c>
      <c r="L177" t="s">
        <v>158</v>
      </c>
      <c r="M177" t="e">
        <f>VLOOKUP(DATA_GOES_HERE!Y177,VENUEID!$A$2:$B$28,2,TRUE)</f>
        <v>#N/A</v>
      </c>
      <c r="N177" t="e">
        <f>VLOOKUP(DATA_GOES_HERE!AH177,eventTypeID!$A:$C,3,TRUE)</f>
        <v>#N/A</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152</v>
      </c>
      <c r="B178" t="str">
        <f>DATA_GOES_HERE!A178</f>
        <v>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42440</v>
      </c>
      <c r="J178">
        <v>0</v>
      </c>
      <c r="K178">
        <v>31158</v>
      </c>
      <c r="L178" t="s">
        <v>158</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152</v>
      </c>
      <c r="B179" t="str">
        <f>DATA_GOES_HERE!A179</f>
        <v>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42440</v>
      </c>
      <c r="J179">
        <v>0</v>
      </c>
      <c r="K179">
        <v>31158</v>
      </c>
      <c r="L179" t="s">
        <v>158</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152</v>
      </c>
      <c r="B180" t="str">
        <f>DATA_GOES_HERE!A180</f>
        <v>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42440</v>
      </c>
      <c r="J180">
        <v>0</v>
      </c>
      <c r="K180">
        <v>31158</v>
      </c>
      <c r="L180" t="s">
        <v>158</v>
      </c>
      <c r="M180">
        <f>VLOOKUP(DATA_GOES_HERE!Y180,VENUEID!$A$2:$B$28,2,TRUE)</f>
        <v>34423</v>
      </c>
      <c r="N180">
        <f>VLOOKUP(DATA_GOES_HERE!AH180,eventTypeID!$A:$C,3,TRUE)</f>
        <v>47</v>
      </c>
      <c r="Q180" t="e">
        <f>VLOOKUP(DATA_GOES_HERE!Y82,VENUEID!$A$2:$C203,3,TRUE)</f>
        <v>#N/A</v>
      </c>
      <c r="R180" s="8">
        <f>DATA_GOES_HERE!M82</f>
        <v>0</v>
      </c>
      <c r="W180" t="str">
        <f>IF(DATA_GOES_HERE!L82="Monday",1," ")</f>
        <v xml:space="preserve"> </v>
      </c>
      <c r="X180" t="str">
        <f>IF(DATA_GOES_HERE!L82="Tuesday",1," ")</f>
        <v xml:space="preserve"> </v>
      </c>
      <c r="Y180" t="str">
        <f>IF(DATA_GOES_HERE!L82="Wednesday",1," ")</f>
        <v xml:space="preserve"> </v>
      </c>
      <c r="Z180" t="str">
        <f>IF(DATA_GOES_HERE!L82="Thursday",1," ")</f>
        <v xml:space="preserve"> </v>
      </c>
      <c r="AA180" t="str">
        <f>IF(DATA_GOES_HERE!L82="Friday",1," ")</f>
        <v xml:space="preserve"> </v>
      </c>
      <c r="AB180" t="str">
        <f>IF(DATA_GOES_HERE!L82="Saturday",1," ")</f>
        <v xml:space="preserve"> </v>
      </c>
      <c r="AC180" t="str">
        <f>IF(DATA_GOES_HERE!L82="Sunday",1," ")</f>
        <v xml:space="preserve"> </v>
      </c>
    </row>
    <row r="181" spans="1:29" x14ac:dyDescent="0.25">
      <c r="A181" s="7" t="s">
        <v>152</v>
      </c>
      <c r="B181" t="str">
        <f>DATA_GOES_HERE!A181</f>
        <v>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42440</v>
      </c>
      <c r="J181">
        <v>0</v>
      </c>
      <c r="K181">
        <v>31158</v>
      </c>
      <c r="L181" t="s">
        <v>158</v>
      </c>
      <c r="M181">
        <f>VLOOKUP(DATA_GOES_HERE!Y181,VENUEID!$A$2:$B$28,2,TRUE)</f>
        <v>34423</v>
      </c>
      <c r="N181">
        <f>VLOOKUP(DATA_GOES_HERE!AH181,eventTypeID!$A:$C,3,TRUE)</f>
        <v>11</v>
      </c>
      <c r="Q181" t="e">
        <f>VLOOKUP(DATA_GOES_HERE!Y83,VENUEID!$A$2:$C204,3,TRUE)</f>
        <v>#N/A</v>
      </c>
      <c r="R181" s="8">
        <f>DATA_GOES_HERE!M83</f>
        <v>0</v>
      </c>
      <c r="W181" t="str">
        <f>IF(DATA_GOES_HERE!L83="Monday",1," ")</f>
        <v xml:space="preserve"> </v>
      </c>
      <c r="X181" t="str">
        <f>IF(DATA_GOES_HERE!L83="Tuesday",1," ")</f>
        <v xml:space="preserve"> </v>
      </c>
      <c r="Y181" t="str">
        <f>IF(DATA_GOES_HERE!L83="Wednesday",1," ")</f>
        <v xml:space="preserve"> </v>
      </c>
      <c r="Z181" t="str">
        <f>IF(DATA_GOES_HERE!L83="Thursday",1," ")</f>
        <v xml:space="preserve"> </v>
      </c>
      <c r="AA181" t="str">
        <f>IF(DATA_GOES_HERE!L83="Friday",1," ")</f>
        <v xml:space="preserve"> </v>
      </c>
      <c r="AB181" t="str">
        <f>IF(DATA_GOES_HERE!L83="Saturday",1," ")</f>
        <v xml:space="preserve"> </v>
      </c>
      <c r="AC181" t="str">
        <f>IF(DATA_GOES_HERE!L83="Sunday",1," ")</f>
        <v xml:space="preserve"> </v>
      </c>
    </row>
    <row r="182" spans="1:29" x14ac:dyDescent="0.25">
      <c r="A182" s="7" t="s">
        <v>152</v>
      </c>
      <c r="B182" t="str">
        <f>DATA_GOES_HERE!A182</f>
        <v>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42440</v>
      </c>
      <c r="J182">
        <v>0</v>
      </c>
      <c r="K182">
        <v>31158</v>
      </c>
      <c r="L182" t="s">
        <v>158</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152</v>
      </c>
      <c r="B183" t="str">
        <f>DATA_GOES_HERE!A183</f>
        <v>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42440</v>
      </c>
      <c r="J183">
        <v>0</v>
      </c>
      <c r="K183">
        <v>31158</v>
      </c>
      <c r="L183" t="s">
        <v>158</v>
      </c>
      <c r="M183">
        <f>VLOOKUP(DATA_GOES_HERE!Y183,VENUEID!$A$2:$B$28,2,TRUE)</f>
        <v>34423</v>
      </c>
      <c r="N183">
        <f>VLOOKUP(DATA_GOES_HERE!AH183,eventTypeID!$A:$C,3,TRUE)</f>
        <v>11</v>
      </c>
      <c r="Q183" t="e">
        <f>VLOOKUP(DATA_GOES_HERE!Y85,VENUEID!$A$2:$C206,3,TRUE)</f>
        <v>#N/A</v>
      </c>
      <c r="R183" s="8">
        <f>DATA_GOES_HERE!M85</f>
        <v>0</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t="str">
        <f>IF(DATA_GOES_HERE!L85="Friday",1," ")</f>
        <v xml:space="preserve"> </v>
      </c>
      <c r="AB183" t="str">
        <f>IF(DATA_GOES_HERE!L85="Saturday",1," ")</f>
        <v xml:space="preserve"> </v>
      </c>
      <c r="AC183" t="str">
        <f>IF(DATA_GOES_HERE!L85="Sunday",1," ")</f>
        <v xml:space="preserve"> </v>
      </c>
    </row>
    <row r="184" spans="1:29" x14ac:dyDescent="0.25">
      <c r="A184" s="7" t="s">
        <v>152</v>
      </c>
      <c r="B184" t="str">
        <f>DATA_GOES_HERE!A184</f>
        <v>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42440</v>
      </c>
      <c r="J184">
        <v>0</v>
      </c>
      <c r="K184">
        <v>31158</v>
      </c>
      <c r="L184" t="s">
        <v>158</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152</v>
      </c>
      <c r="B185" t="str">
        <f>DATA_GOES_HERE!A185</f>
        <v>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42440</v>
      </c>
      <c r="J185">
        <v>0</v>
      </c>
      <c r="K185">
        <v>31158</v>
      </c>
      <c r="L185" t="s">
        <v>158</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152</v>
      </c>
      <c r="B186" t="str">
        <f>DATA_GOES_HERE!A186</f>
        <v>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42440</v>
      </c>
      <c r="J186">
        <v>0</v>
      </c>
      <c r="K186">
        <v>31158</v>
      </c>
      <c r="L186" t="s">
        <v>158</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152</v>
      </c>
      <c r="B187">
        <f>DATA_GOES_HERE!A187</f>
        <v>0</v>
      </c>
      <c r="E187" s="9" t="str">
        <f>IF(DATA_GOES_HERE!F89,F187,"")</f>
        <v/>
      </c>
      <c r="F187">
        <f>DATA_GOES_HERE!AI187</f>
        <v>0</v>
      </c>
      <c r="G187" s="1">
        <f>DATA_GOES_HERE!J187</f>
        <v>0</v>
      </c>
      <c r="H187" s="1">
        <f>DATA_GOES_HERE!R187</f>
        <v>0</v>
      </c>
      <c r="I187" s="1">
        <f t="shared" ca="1" si="3"/>
        <v>42440</v>
      </c>
      <c r="J187">
        <v>0</v>
      </c>
      <c r="K187">
        <v>31158</v>
      </c>
      <c r="L187" t="s">
        <v>158</v>
      </c>
      <c r="M187" t="e">
        <f>VLOOKUP(DATA_GOES_HERE!Y187,VENUEID!$A$2:$B$28,2,TRUE)</f>
        <v>#N/A</v>
      </c>
      <c r="N187" t="e">
        <f>VLOOKUP(DATA_GOES_HERE!AH187,eventTypeID!$A:$C,3,TRUE)</f>
        <v>#N/A</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152</v>
      </c>
      <c r="B188">
        <f>DATA_GOES_HERE!A188</f>
        <v>0</v>
      </c>
      <c r="E188" s="9" t="str">
        <f>IF(DATA_GOES_HERE!F90,F188,"")</f>
        <v/>
      </c>
      <c r="F188">
        <f>DATA_GOES_HERE!AI188</f>
        <v>0</v>
      </c>
      <c r="G188" s="1">
        <f>DATA_GOES_HERE!J188</f>
        <v>0</v>
      </c>
      <c r="H188" s="1">
        <f>DATA_GOES_HERE!R188</f>
        <v>0</v>
      </c>
      <c r="I188" s="1">
        <f t="shared" ca="1" si="3"/>
        <v>42440</v>
      </c>
      <c r="J188">
        <v>0</v>
      </c>
      <c r="K188">
        <v>31158</v>
      </c>
      <c r="L188" t="s">
        <v>158</v>
      </c>
      <c r="M188" t="e">
        <f>VLOOKUP(DATA_GOES_HERE!Y188,VENUEID!$A$2:$B$28,2,TRUE)</f>
        <v>#N/A</v>
      </c>
      <c r="N188" t="e">
        <f>VLOOKUP(DATA_GOES_HERE!AH188,eventTypeID!$A:$C,3,TRUE)</f>
        <v>#N/A</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152</v>
      </c>
      <c r="B189">
        <f>DATA_GOES_HERE!A189</f>
        <v>0</v>
      </c>
      <c r="E189" s="9" t="str">
        <f>IF(DATA_GOES_HERE!F91,F189,"")</f>
        <v/>
      </c>
      <c r="F189">
        <f>DATA_GOES_HERE!AI189</f>
        <v>0</v>
      </c>
      <c r="G189" s="1">
        <f>DATA_GOES_HERE!J189</f>
        <v>0</v>
      </c>
      <c r="H189" s="1">
        <f>DATA_GOES_HERE!R189</f>
        <v>0</v>
      </c>
      <c r="I189" s="1">
        <f t="shared" ca="1" si="3"/>
        <v>42440</v>
      </c>
      <c r="J189">
        <v>0</v>
      </c>
      <c r="K189">
        <v>31158</v>
      </c>
      <c r="L189" t="s">
        <v>158</v>
      </c>
      <c r="M189" t="e">
        <f>VLOOKUP(DATA_GOES_HERE!Y189,VENUEID!$A$2:$B$28,2,TRUE)</f>
        <v>#N/A</v>
      </c>
      <c r="N189" t="e">
        <f>VLOOKUP(DATA_GOES_HERE!AH189,eventTypeID!$A:$C,3,TRUE)</f>
        <v>#N/A</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152</v>
      </c>
      <c r="B190" t="str">
        <f>DATA_GOES_HERE!A190</f>
        <v>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42440</v>
      </c>
      <c r="J190">
        <v>0</v>
      </c>
      <c r="K190">
        <v>31158</v>
      </c>
      <c r="L190" t="s">
        <v>158</v>
      </c>
      <c r="M190">
        <f>VLOOKUP(DATA_GOES_HERE!Y190,VENUEID!$A$2:$B$28,2,TRUE)</f>
        <v>34423</v>
      </c>
      <c r="N190">
        <f>VLOOKUP(DATA_GOES_HERE!AH190,eventTypeID!$A:$C,3,TRUE)</f>
        <v>47</v>
      </c>
      <c r="Q190" t="e">
        <f>VLOOKUP(DATA_GOES_HERE!Y92,VENUEID!$A$2:$C213,3,TRUE)</f>
        <v>#N/A</v>
      </c>
      <c r="R190" s="8">
        <f>DATA_GOES_HERE!M92</f>
        <v>0</v>
      </c>
      <c r="W190" t="str">
        <f>IF(DATA_GOES_HERE!L92="Monday",1," ")</f>
        <v xml:space="preserve"> </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152</v>
      </c>
      <c r="B191" t="str">
        <f>DATA_GOES_HERE!A191</f>
        <v>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42440</v>
      </c>
      <c r="J191">
        <v>0</v>
      </c>
      <c r="K191">
        <v>31158</v>
      </c>
      <c r="L191" t="s">
        <v>158</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152</v>
      </c>
      <c r="B192" t="str">
        <f>DATA_GOES_HERE!A192</f>
        <v>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42440</v>
      </c>
      <c r="J192">
        <v>0</v>
      </c>
      <c r="K192">
        <v>31158</v>
      </c>
      <c r="L192" t="s">
        <v>158</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152</v>
      </c>
      <c r="B193">
        <f>DATA_GOES_HERE!A193</f>
        <v>0</v>
      </c>
      <c r="E193" s="9" t="str">
        <f>IF(DATA_GOES_HERE!F95,F193,"")</f>
        <v/>
      </c>
      <c r="F193">
        <f>DATA_GOES_HERE!AI193</f>
        <v>0</v>
      </c>
      <c r="G193" s="1">
        <f>DATA_GOES_HERE!J193</f>
        <v>0</v>
      </c>
      <c r="H193" s="1">
        <f>DATA_GOES_HERE!R193</f>
        <v>0</v>
      </c>
      <c r="I193" s="1">
        <f t="shared" ca="1" si="3"/>
        <v>42440</v>
      </c>
      <c r="J193">
        <v>0</v>
      </c>
      <c r="K193">
        <v>31158</v>
      </c>
      <c r="L193" t="s">
        <v>158</v>
      </c>
      <c r="M193" t="e">
        <f>VLOOKUP(DATA_GOES_HERE!Y193,VENUEID!$A$2:$B$28,2,TRUE)</f>
        <v>#N/A</v>
      </c>
      <c r="N193" t="e">
        <f>VLOOKUP(DATA_GOES_HERE!AH193,eventTypeID!$A:$C,3,TRUE)</f>
        <v>#N/A</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152</v>
      </c>
      <c r="B194">
        <f>DATA_GOES_HERE!A194</f>
        <v>0</v>
      </c>
      <c r="E194" s="9" t="str">
        <f>IF(DATA_GOES_HERE!F96,F194,"")</f>
        <v/>
      </c>
      <c r="F194">
        <f>DATA_GOES_HERE!AI194</f>
        <v>0</v>
      </c>
      <c r="G194" s="1">
        <f>DATA_GOES_HERE!J194</f>
        <v>0</v>
      </c>
      <c r="H194" s="1">
        <f>DATA_GOES_HERE!R194</f>
        <v>0</v>
      </c>
      <c r="I194" s="1">
        <f t="shared" ca="1" si="3"/>
        <v>42440</v>
      </c>
      <c r="J194">
        <v>0</v>
      </c>
      <c r="K194">
        <v>31158</v>
      </c>
      <c r="L194" t="s">
        <v>158</v>
      </c>
      <c r="M194" t="e">
        <f>VLOOKUP(DATA_GOES_HERE!Y194,VENUEID!$A$2:$B$28,2,TRUE)</f>
        <v>#N/A</v>
      </c>
      <c r="N194" t="e">
        <f>VLOOKUP(DATA_GOES_HERE!AH194,eventTypeID!$A:$C,3,TRUE)</f>
        <v>#N/A</v>
      </c>
      <c r="Q194" t="e">
        <f>VLOOKUP(DATA_GOES_HERE!Y96,VENUEID!$A$2:$C217,3,TRUE)</f>
        <v>#N/A</v>
      </c>
      <c r="R194" s="8">
        <f>DATA_GOES_HERE!M96</f>
        <v>0</v>
      </c>
      <c r="W194" t="str">
        <f>IF(DATA_GOES_HERE!L96="Monday",1," ")</f>
        <v xml:space="preserve"> </v>
      </c>
      <c r="X194" t="str">
        <f>IF(DATA_GOES_HERE!L96="Tuesday",1," ")</f>
        <v xml:space="preserve"> </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152</v>
      </c>
      <c r="B195" t="str">
        <f>DATA_GOES_HERE!A195</f>
        <v>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42440</v>
      </c>
      <c r="J195">
        <v>0</v>
      </c>
      <c r="K195">
        <v>31158</v>
      </c>
      <c r="L195" t="s">
        <v>158</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152</v>
      </c>
      <c r="B196" t="str">
        <f>DATA_GOES_HERE!A196</f>
        <v>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42440</v>
      </c>
      <c r="J196">
        <v>0</v>
      </c>
      <c r="K196">
        <v>31158</v>
      </c>
      <c r="L196" t="s">
        <v>158</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152</v>
      </c>
      <c r="B197" t="str">
        <f>DATA_GOES_HERE!A197</f>
        <v>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42440</v>
      </c>
      <c r="J197">
        <v>0</v>
      </c>
      <c r="K197">
        <v>31158</v>
      </c>
      <c r="L197" t="s">
        <v>158</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152</v>
      </c>
      <c r="B198">
        <f>DATA_GOES_HERE!A198</f>
        <v>0</v>
      </c>
      <c r="E198" s="9" t="str">
        <f>IF(DATA_GOES_HERE!F100,F198,"")</f>
        <v/>
      </c>
      <c r="F198">
        <f>DATA_GOES_HERE!AI198</f>
        <v>0</v>
      </c>
      <c r="G198" s="1">
        <f>DATA_GOES_HERE!J198</f>
        <v>0</v>
      </c>
      <c r="H198" s="1">
        <f>DATA_GOES_HERE!R198</f>
        <v>0</v>
      </c>
      <c r="I198" s="1">
        <f t="shared" ca="1" si="3"/>
        <v>42440</v>
      </c>
      <c r="J198">
        <v>0</v>
      </c>
      <c r="K198">
        <v>31158</v>
      </c>
      <c r="L198" t="s">
        <v>158</v>
      </c>
      <c r="M198" t="e">
        <f>VLOOKUP(DATA_GOES_HERE!Y198,VENUEID!$A$2:$B$28,2,TRUE)</f>
        <v>#N/A</v>
      </c>
      <c r="N198" t="e">
        <f>VLOOKUP(DATA_GOES_HERE!AH198,eventTypeID!$A:$C,3,TRUE)</f>
        <v>#N/A</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152</v>
      </c>
      <c r="B199" t="str">
        <f>DATA_GOES_HERE!A199</f>
        <v>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42440</v>
      </c>
      <c r="J199">
        <v>0</v>
      </c>
      <c r="K199">
        <v>31158</v>
      </c>
      <c r="L199" t="s">
        <v>158</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152</v>
      </c>
      <c r="B200" t="str">
        <f>DATA_GOES_HERE!A200</f>
        <v>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42440</v>
      </c>
      <c r="J200">
        <v>0</v>
      </c>
      <c r="K200">
        <v>31158</v>
      </c>
      <c r="L200" t="s">
        <v>158</v>
      </c>
      <c r="M200">
        <f>VLOOKUP(DATA_GOES_HERE!Y200,VENUEID!$A$2:$B$28,2,TRUE)</f>
        <v>34423</v>
      </c>
      <c r="N200">
        <f>VLOOKUP(DATA_GOES_HERE!AH200,eventTypeID!$A:$C,3,TRUE)</f>
        <v>47</v>
      </c>
      <c r="Q200" t="e">
        <f>VLOOKUP(DATA_GOES_HERE!Y102,VENUEID!$A$2:$C223,3,TRUE)</f>
        <v>#N/A</v>
      </c>
      <c r="R200" s="8">
        <f>DATA_GOES_HERE!M102</f>
        <v>0</v>
      </c>
      <c r="W200" t="str">
        <f>IF(DATA_GOES_HERE!L102="Monday",1," ")</f>
        <v xml:space="preserve"> </v>
      </c>
      <c r="X200" t="str">
        <f>IF(DATA_GOES_HERE!L102="Tuesday",1," ")</f>
        <v xml:space="preserve"> </v>
      </c>
      <c r="Y200" t="str">
        <f>IF(DATA_GOES_HERE!L102="Wednesday",1," ")</f>
        <v xml:space="preserve"> </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152</v>
      </c>
      <c r="B201" t="str">
        <f>DATA_GOES_HERE!A201</f>
        <v>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42440</v>
      </c>
      <c r="J201">
        <v>0</v>
      </c>
      <c r="K201">
        <v>31158</v>
      </c>
      <c r="L201" t="s">
        <v>158</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152</v>
      </c>
      <c r="B202">
        <f>DATA_GOES_HERE!A202</f>
        <v>0</v>
      </c>
      <c r="E202" s="9" t="str">
        <f>IF(DATA_GOES_HERE!F104,F202,"")</f>
        <v/>
      </c>
      <c r="F202">
        <f>DATA_GOES_HERE!AI202</f>
        <v>0</v>
      </c>
      <c r="G202" s="1">
        <f>DATA_GOES_HERE!J202</f>
        <v>0</v>
      </c>
      <c r="H202" s="1">
        <f>DATA_GOES_HERE!R202</f>
        <v>0</v>
      </c>
      <c r="I202" s="1">
        <f t="shared" ca="1" si="3"/>
        <v>42440</v>
      </c>
      <c r="J202">
        <v>0</v>
      </c>
      <c r="K202">
        <v>31158</v>
      </c>
      <c r="L202" t="s">
        <v>158</v>
      </c>
      <c r="M202" t="e">
        <f>VLOOKUP(DATA_GOES_HERE!Y202,VENUEID!$A$2:$B$28,2,TRUE)</f>
        <v>#N/A</v>
      </c>
      <c r="N202" t="e">
        <f>VLOOKUP(DATA_GOES_HERE!AH202,eventTypeID!$A:$C,3,TRUE)</f>
        <v>#N/A</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152</v>
      </c>
      <c r="B203">
        <f>DATA_GOES_HERE!A203</f>
        <v>0</v>
      </c>
      <c r="E203" s="9" t="str">
        <f>IF(DATA_GOES_HERE!F105,F203,"")</f>
        <v/>
      </c>
      <c r="F203">
        <f>DATA_GOES_HERE!AI203</f>
        <v>0</v>
      </c>
      <c r="G203" s="1">
        <f>DATA_GOES_HERE!J203</f>
        <v>0</v>
      </c>
      <c r="H203" s="1">
        <f>DATA_GOES_HERE!R203</f>
        <v>0</v>
      </c>
      <c r="I203" s="1">
        <f t="shared" ca="1" si="3"/>
        <v>42440</v>
      </c>
      <c r="J203">
        <v>0</v>
      </c>
      <c r="K203">
        <v>31158</v>
      </c>
      <c r="L203" t="s">
        <v>158</v>
      </c>
      <c r="M203" t="e">
        <f>VLOOKUP(DATA_GOES_HERE!Y203,VENUEID!$A$2:$B$28,2,TRUE)</f>
        <v>#N/A</v>
      </c>
      <c r="N203" t="e">
        <f>VLOOKUP(DATA_GOES_HERE!AH203,eventTypeID!$A:$C,3,TRUE)</f>
        <v>#N/A</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152</v>
      </c>
      <c r="B204">
        <f>DATA_GOES_HERE!A204</f>
        <v>0</v>
      </c>
      <c r="E204" s="9" t="str">
        <f>IF(DATA_GOES_HERE!F106,F204,"")</f>
        <v/>
      </c>
      <c r="F204">
        <f>DATA_GOES_HERE!AI204</f>
        <v>0</v>
      </c>
      <c r="G204" s="1">
        <f>DATA_GOES_HERE!J204</f>
        <v>0</v>
      </c>
      <c r="H204" s="1">
        <f>DATA_GOES_HERE!R204</f>
        <v>0</v>
      </c>
      <c r="I204" s="1">
        <f t="shared" ca="1" si="3"/>
        <v>42440</v>
      </c>
      <c r="J204">
        <v>0</v>
      </c>
      <c r="K204">
        <v>31158</v>
      </c>
      <c r="L204" t="s">
        <v>158</v>
      </c>
      <c r="M204" t="e">
        <f>VLOOKUP(DATA_GOES_HERE!Y204,VENUEID!$A$2:$B$28,2,TRUE)</f>
        <v>#N/A</v>
      </c>
      <c r="N204" t="e">
        <f>VLOOKUP(DATA_GOES_HERE!AH204,eventTypeID!$A:$C,3,TRUE)</f>
        <v>#N/A</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152</v>
      </c>
      <c r="B205">
        <f>DATA_GOES_HERE!A205</f>
        <v>0</v>
      </c>
      <c r="E205" s="9" t="str">
        <f>IF(DATA_GOES_HERE!F107,F205,"")</f>
        <v/>
      </c>
      <c r="F205">
        <f>DATA_GOES_HERE!AI205</f>
        <v>0</v>
      </c>
      <c r="G205" s="1">
        <f>DATA_GOES_HERE!J205</f>
        <v>0</v>
      </c>
      <c r="H205" s="1">
        <f>DATA_GOES_HERE!R205</f>
        <v>0</v>
      </c>
      <c r="I205" s="1">
        <f t="shared" ca="1" si="3"/>
        <v>42440</v>
      </c>
      <c r="J205">
        <v>0</v>
      </c>
      <c r="K205">
        <v>31158</v>
      </c>
      <c r="L205" t="s">
        <v>158</v>
      </c>
      <c r="M205" t="e">
        <f>VLOOKUP(DATA_GOES_HERE!Y205,VENUEID!$A$2:$B$28,2,TRUE)</f>
        <v>#N/A</v>
      </c>
      <c r="N205" t="e">
        <f>VLOOKUP(DATA_GOES_HERE!AH205,eventTypeID!$A:$C,3,TRUE)</f>
        <v>#N/A</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f>DATA_GOES_HERE!A206</f>
        <v>0</v>
      </c>
      <c r="E206" s="9" t="str">
        <f>IF(DATA_GOES_HERE!F108,F206,"")</f>
        <v/>
      </c>
      <c r="F206">
        <f>DATA_GOES_HERE!AI206</f>
        <v>0</v>
      </c>
      <c r="G206" s="1">
        <f>DATA_GOES_HERE!J206</f>
        <v>0</v>
      </c>
      <c r="H206" s="1">
        <f>DATA_GOES_HERE!R206</f>
        <v>0</v>
      </c>
      <c r="I206" s="1">
        <f t="shared" ca="1" si="3"/>
        <v>42440</v>
      </c>
      <c r="J206">
        <v>0</v>
      </c>
      <c r="K206">
        <v>31158</v>
      </c>
      <c r="L206" t="s">
        <v>158</v>
      </c>
      <c r="M206" t="e">
        <f>VLOOKUP(DATA_GOES_HERE!Y206,VENUEID!$A$2:$B$28,2,TRUE)</f>
        <v>#N/A</v>
      </c>
      <c r="N206" t="e">
        <f>VLOOKUP(DATA_GOES_HERE!AH206,eventTypeID!$A:$C,3,TRUE)</f>
        <v>#N/A</v>
      </c>
      <c r="Q206" t="e">
        <f>VLOOKUP(DATA_GOES_HERE!Y108,VENUEID!$A$2:$C229,3,TRUE)</f>
        <v>#N/A</v>
      </c>
      <c r="R206" s="8">
        <f>DATA_GOES_HERE!M108</f>
        <v>0</v>
      </c>
      <c r="W206" t="str">
        <f>IF(DATA_GOES_HERE!L108="Monday",1," ")</f>
        <v xml:space="preserve"> </v>
      </c>
      <c r="X206" t="str">
        <f>IF(DATA_GOES_HERE!L108="Tuesday",1," ")</f>
        <v xml:space="preserve"> </v>
      </c>
      <c r="Y206" t="str">
        <f>IF(DATA_GOES_HERE!L108="Wednesday",1," ")</f>
        <v xml:space="preserve"> </v>
      </c>
      <c r="Z206" t="str">
        <f>IF(DATA_GOES_HERE!L108="Thursday",1," ")</f>
        <v xml:space="preserve"> </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f>DATA_GOES_HERE!A207</f>
        <v>0</v>
      </c>
      <c r="E207" s="9" t="str">
        <f>IF(DATA_GOES_HERE!F109,F207,"")</f>
        <v/>
      </c>
      <c r="F207">
        <f>DATA_GOES_HERE!AI207</f>
        <v>0</v>
      </c>
      <c r="G207" s="1">
        <f>DATA_GOES_HERE!J207</f>
        <v>0</v>
      </c>
      <c r="H207" s="1">
        <f>DATA_GOES_HERE!R207</f>
        <v>0</v>
      </c>
      <c r="I207" s="1">
        <f t="shared" ca="1" si="3"/>
        <v>42440</v>
      </c>
      <c r="J207">
        <v>0</v>
      </c>
      <c r="K207">
        <v>31158</v>
      </c>
      <c r="L207" t="s">
        <v>158</v>
      </c>
      <c r="M207" t="e">
        <f>VLOOKUP(DATA_GOES_HERE!Y207,VENUEID!$A$2:$B$28,2,TRUE)</f>
        <v>#N/A</v>
      </c>
      <c r="N207" t="e">
        <f>VLOOKUP(DATA_GOES_HERE!AH207,eventTypeID!$A:$C,3,TRUE)</f>
        <v>#N/A</v>
      </c>
      <c r="Q207" t="e">
        <f>VLOOKUP(DATA_GOES_HERE!Y109,VENUEID!$A$2:$C230,3,TRUE)</f>
        <v>#N/A</v>
      </c>
      <c r="R207" s="8">
        <f>DATA_GOES_HERE!M109</f>
        <v>0</v>
      </c>
      <c r="W207" t="str">
        <f>IF(DATA_GOES_HERE!L109="Monday",1," ")</f>
        <v xml:space="preserve"> </v>
      </c>
      <c r="X207" t="str">
        <f>IF(DATA_GOES_HERE!L109="Tuesday",1," ")</f>
        <v xml:space="preserve"> </v>
      </c>
      <c r="Y207" t="str">
        <f>IF(DATA_GOES_HERE!L109="Wednesday",1," ")</f>
        <v xml:space="preserve"> </v>
      </c>
      <c r="Z207" t="str">
        <f>IF(DATA_GOES_HERE!L109="Thursday",1," ")</f>
        <v xml:space="preserve"> </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f>DATA_GOES_HERE!A208</f>
        <v>0</v>
      </c>
      <c r="E208" s="9" t="str">
        <f>IF(DATA_GOES_HERE!F110,F208,"")</f>
        <v/>
      </c>
      <c r="F208">
        <f>DATA_GOES_HERE!AI208</f>
        <v>0</v>
      </c>
      <c r="G208" s="1">
        <f>DATA_GOES_HERE!J208</f>
        <v>0</v>
      </c>
      <c r="H208" s="1">
        <f>DATA_GOES_HERE!R208</f>
        <v>0</v>
      </c>
      <c r="I208" s="1">
        <f t="shared" ca="1" si="3"/>
        <v>42440</v>
      </c>
      <c r="J208">
        <v>0</v>
      </c>
      <c r="K208">
        <v>31158</v>
      </c>
      <c r="L208" t="s">
        <v>158</v>
      </c>
      <c r="M208" t="e">
        <f>VLOOKUP(DATA_GOES_HERE!Y208,VENUEID!$A$2:$B$28,2,TRUE)</f>
        <v>#N/A</v>
      </c>
      <c r="N208" t="e">
        <f>VLOOKUP(DATA_GOES_HERE!AH208,eventTypeID!$A:$C,3,TRUE)</f>
        <v>#N/A</v>
      </c>
      <c r="Q208" t="e">
        <f>VLOOKUP(DATA_GOES_HERE!Y110,VENUEID!$A$2:$C231,3,TRUE)</f>
        <v>#N/A</v>
      </c>
      <c r="R208" s="8">
        <f>DATA_GOES_HERE!M110</f>
        <v>0</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t="str">
        <f>IF(DATA_GOES_HERE!L110="Friday",1," ")</f>
        <v xml:space="preserve"> </v>
      </c>
      <c r="AB208" t="str">
        <f>IF(DATA_GOES_HERE!L110="Saturday",1," ")</f>
        <v xml:space="preserve"> </v>
      </c>
      <c r="AC208" t="str">
        <f>IF(DATA_GOES_HERE!L110="Sunday",1," ")</f>
        <v xml:space="preserve"> </v>
      </c>
    </row>
    <row r="209" spans="1:29" x14ac:dyDescent="0.25">
      <c r="A209" s="7" t="str">
        <f>[2]NOWPLAYING!A210</f>
        <v>kcook</v>
      </c>
      <c r="B209">
        <f>DATA_GOES_HERE!A209</f>
        <v>0</v>
      </c>
      <c r="E209" s="9" t="str">
        <f>IF(DATA_GOES_HERE!F111,F209,"")</f>
        <v/>
      </c>
      <c r="F209">
        <f>DATA_GOES_HERE!AI209</f>
        <v>0</v>
      </c>
      <c r="G209" s="1">
        <f>DATA_GOES_HERE!J209</f>
        <v>0</v>
      </c>
      <c r="H209" s="1">
        <f>DATA_GOES_HERE!R209</f>
        <v>0</v>
      </c>
      <c r="I209" s="1">
        <f t="shared" ca="1" si="3"/>
        <v>42440</v>
      </c>
      <c r="J209">
        <v>0</v>
      </c>
      <c r="K209">
        <v>31158</v>
      </c>
      <c r="L209" t="s">
        <v>158</v>
      </c>
      <c r="M209" t="e">
        <f>VLOOKUP(DATA_GOES_HERE!Y209,VENUEID!$A$2:$B$28,2,TRUE)</f>
        <v>#N/A</v>
      </c>
      <c r="N209" t="e">
        <f>VLOOKUP(DATA_GOES_HERE!AH209,eventTypeID!$A:$C,3,TRUE)</f>
        <v>#N/A</v>
      </c>
      <c r="Q209" t="e">
        <f>VLOOKUP(DATA_GOES_HERE!Y111,VENUEID!$A$2:$C232,3,TRUE)</f>
        <v>#N/A</v>
      </c>
      <c r="R209" s="8">
        <f>DATA_GOES_HERE!M111</f>
        <v>0</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t="str">
        <f>IF(DATA_GOES_HERE!L111="Friday",1," ")</f>
        <v xml:space="preserve"> </v>
      </c>
      <c r="AB209" t="str">
        <f>IF(DATA_GOES_HERE!L111="Saturday",1," ")</f>
        <v xml:space="preserve"> </v>
      </c>
      <c r="AC209" t="str">
        <f>IF(DATA_GOES_HERE!L111="Sunday",1," ")</f>
        <v xml:space="preserve"> </v>
      </c>
    </row>
    <row r="210" spans="1:29" x14ac:dyDescent="0.25">
      <c r="A210" s="7" t="str">
        <f>[2]NOWPLAYING!A211</f>
        <v>kcook</v>
      </c>
      <c r="B210">
        <f>DATA_GOES_HERE!A210</f>
        <v>0</v>
      </c>
      <c r="E210" s="9" t="str">
        <f>IF(DATA_GOES_HERE!F112,F210,"")</f>
        <v/>
      </c>
      <c r="F210">
        <f>DATA_GOES_HERE!AI210</f>
        <v>0</v>
      </c>
      <c r="G210" s="1">
        <f>DATA_GOES_HERE!J210</f>
        <v>0</v>
      </c>
      <c r="H210" s="1">
        <f>DATA_GOES_HERE!R210</f>
        <v>0</v>
      </c>
      <c r="I210" s="1">
        <f t="shared" ca="1" si="3"/>
        <v>42440</v>
      </c>
      <c r="J210">
        <v>0</v>
      </c>
      <c r="K210">
        <v>31158</v>
      </c>
      <c r="L210" t="s">
        <v>158</v>
      </c>
      <c r="M210" t="e">
        <f>VLOOKUP(DATA_GOES_HERE!Y210,VENUEID!$A$2:$B$28,2,TRUE)</f>
        <v>#N/A</v>
      </c>
      <c r="N210" t="e">
        <f>VLOOKUP(DATA_GOES_HERE!AH210,eventTypeID!$A:$C,3,TRUE)</f>
        <v>#N/A</v>
      </c>
      <c r="Q210" t="e">
        <f>VLOOKUP(DATA_GOES_HERE!Y112,VENUEID!$A$2:$C233,3,TRUE)</f>
        <v>#N/A</v>
      </c>
      <c r="R210" s="8">
        <f>DATA_GOES_HERE!M112</f>
        <v>0</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t="str">
        <f>IF(DATA_GOES_HERE!L112="Saturday",1," ")</f>
        <v xml:space="preserve"> </v>
      </c>
      <c r="AC210" t="str">
        <f>IF(DATA_GOES_HERE!L112="Sunday",1," ")</f>
        <v xml:space="preserve"> </v>
      </c>
    </row>
    <row r="211" spans="1:29" x14ac:dyDescent="0.25">
      <c r="A211" s="7" t="str">
        <f>[2]NOWPLAYING!A212</f>
        <v>kcook</v>
      </c>
      <c r="B211">
        <f>DATA_GOES_HERE!A211</f>
        <v>0</v>
      </c>
      <c r="E211" s="9" t="str">
        <f>IF(DATA_GOES_HERE!F113,F211,"")</f>
        <v/>
      </c>
      <c r="F211">
        <f>DATA_GOES_HERE!AI211</f>
        <v>0</v>
      </c>
      <c r="G211" s="1">
        <f>DATA_GOES_HERE!J211</f>
        <v>0</v>
      </c>
      <c r="H211" s="1">
        <f>DATA_GOES_HERE!R211</f>
        <v>0</v>
      </c>
      <c r="I211" s="1">
        <f t="shared" ca="1" si="3"/>
        <v>42440</v>
      </c>
      <c r="J211">
        <v>0</v>
      </c>
      <c r="K211">
        <v>31158</v>
      </c>
      <c r="L211" t="s">
        <v>158</v>
      </c>
      <c r="M211" t="e">
        <f>VLOOKUP(DATA_GOES_HERE!Y211,VENUEID!$A$2:$B$28,2,TRUE)</f>
        <v>#N/A</v>
      </c>
      <c r="N211" t="e">
        <f>VLOOKUP(DATA_GOES_HERE!AH211,eventTypeID!$A:$C,3,TRUE)</f>
        <v>#N/A</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f>DATA_GOES_HERE!A212</f>
        <v>0</v>
      </c>
      <c r="E212" s="9" t="str">
        <f>IF(DATA_GOES_HERE!F114,F212,"")</f>
        <v/>
      </c>
      <c r="F212">
        <f>DATA_GOES_HERE!AI212</f>
        <v>0</v>
      </c>
      <c r="G212" s="1">
        <f>DATA_GOES_HERE!J212</f>
        <v>0</v>
      </c>
      <c r="H212" s="1">
        <f>DATA_GOES_HERE!R212</f>
        <v>0</v>
      </c>
      <c r="I212" s="1">
        <f t="shared" ca="1" si="3"/>
        <v>42440</v>
      </c>
      <c r="J212">
        <v>0</v>
      </c>
      <c r="K212">
        <v>31158</v>
      </c>
      <c r="L212" t="s">
        <v>158</v>
      </c>
      <c r="M212" t="e">
        <f>VLOOKUP(DATA_GOES_HERE!Y212,VENUEID!$A$2:$B$28,2,TRUE)</f>
        <v>#N/A</v>
      </c>
      <c r="N212" t="e">
        <f>VLOOKUP(DATA_GOES_HERE!AH212,eventTypeID!$A:$C,3,TRUE)</f>
        <v>#N/A</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f>DATA_GOES_HERE!A213</f>
        <v>0</v>
      </c>
      <c r="E213" s="9" t="str">
        <f>IF(DATA_GOES_HERE!F115,F213,"")</f>
        <v/>
      </c>
      <c r="F213">
        <f>DATA_GOES_HERE!AI213</f>
        <v>0</v>
      </c>
      <c r="G213" s="1">
        <f>DATA_GOES_HERE!J213</f>
        <v>0</v>
      </c>
      <c r="H213" s="1">
        <f>DATA_GOES_HERE!R213</f>
        <v>0</v>
      </c>
      <c r="I213" s="1">
        <f t="shared" ca="1" si="3"/>
        <v>42440</v>
      </c>
      <c r="J213">
        <v>0</v>
      </c>
      <c r="K213">
        <v>31158</v>
      </c>
      <c r="L213" t="s">
        <v>158</v>
      </c>
      <c r="M213" t="e">
        <f>VLOOKUP(DATA_GOES_HERE!Y213,VENUEID!$A$2:$B$28,2,TRUE)</f>
        <v>#N/A</v>
      </c>
      <c r="N213" t="e">
        <f>VLOOKUP(DATA_GOES_HERE!AH213,eventTypeID!$A:$C,3,TRUE)</f>
        <v>#N/A</v>
      </c>
      <c r="Q213" t="e">
        <f>VLOOKUP(DATA_GOES_HERE!Y115,VENUEID!$A$2:$C236,3,TRUE)</f>
        <v>#N/A</v>
      </c>
      <c r="R213" s="8">
        <f>DATA_GOES_HERE!M115</f>
        <v>0</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t="str">
        <f>IF(DATA_GOES_HERE!L115="Sunday",1," ")</f>
        <v xml:space="preserve"> </v>
      </c>
    </row>
    <row r="214" spans="1:29" x14ac:dyDescent="0.25">
      <c r="A214" s="7" t="str">
        <f>[2]NOWPLAYING!A215</f>
        <v>kcook</v>
      </c>
      <c r="B214">
        <f>DATA_GOES_HERE!A214</f>
        <v>0</v>
      </c>
      <c r="E214" s="9" t="str">
        <f>IF(DATA_GOES_HERE!F116,F214,"")</f>
        <v/>
      </c>
      <c r="F214">
        <f>DATA_GOES_HERE!AI214</f>
        <v>0</v>
      </c>
      <c r="G214" s="1">
        <f>DATA_GOES_HERE!J214</f>
        <v>0</v>
      </c>
      <c r="H214" s="1">
        <f>DATA_GOES_HERE!R214</f>
        <v>0</v>
      </c>
      <c r="I214" s="1">
        <f t="shared" ca="1" si="3"/>
        <v>42440</v>
      </c>
      <c r="J214">
        <v>0</v>
      </c>
      <c r="K214">
        <v>31158</v>
      </c>
      <c r="L214" t="s">
        <v>158</v>
      </c>
      <c r="M214" t="e">
        <f>VLOOKUP(DATA_GOES_HERE!Y214,VENUEID!$A$2:$B$28,2,TRUE)</f>
        <v>#N/A</v>
      </c>
      <c r="N214" t="e">
        <f>VLOOKUP(DATA_GOES_HERE!AH214,eventTypeID!$A:$C,3,TRUE)</f>
        <v>#N/A</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f>DATA_GOES_HERE!A215</f>
        <v>0</v>
      </c>
      <c r="E215" s="9" t="str">
        <f>IF(DATA_GOES_HERE!F117,F215,"")</f>
        <v/>
      </c>
      <c r="F215">
        <f>DATA_GOES_HERE!AI215</f>
        <v>0</v>
      </c>
      <c r="G215" s="1">
        <f>DATA_GOES_HERE!J215</f>
        <v>0</v>
      </c>
      <c r="H215" s="1">
        <f>DATA_GOES_HERE!R215</f>
        <v>0</v>
      </c>
      <c r="I215" s="1">
        <f t="shared" ca="1" si="3"/>
        <v>42440</v>
      </c>
      <c r="J215">
        <v>0</v>
      </c>
      <c r="K215">
        <v>31158</v>
      </c>
      <c r="L215" t="s">
        <v>158</v>
      </c>
      <c r="M215" t="e">
        <f>VLOOKUP(DATA_GOES_HERE!Y215,VENUEID!$A$2:$B$28,2,TRUE)</f>
        <v>#N/A</v>
      </c>
      <c r="N215" t="e">
        <f>VLOOKUP(DATA_GOES_HERE!AH215,eventTypeID!$A:$C,3,TRUE)</f>
        <v>#N/A</v>
      </c>
      <c r="Q215" t="e">
        <f>VLOOKUP(DATA_GOES_HERE!Y117,VENUEID!$A$2:$C238,3,TRUE)</f>
        <v>#N/A</v>
      </c>
      <c r="R215" s="8">
        <f>DATA_GOES_HERE!M117</f>
        <v>0</v>
      </c>
      <c r="W215" t="str">
        <f>IF(DATA_GOES_HERE!L117="Monday",1," ")</f>
        <v xml:space="preserve"> </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f>DATA_GOES_HERE!A216</f>
        <v>0</v>
      </c>
      <c r="E216" s="9" t="str">
        <f>IF(DATA_GOES_HERE!F118,F216,"")</f>
        <v/>
      </c>
      <c r="F216">
        <f>DATA_GOES_HERE!AI216</f>
        <v>0</v>
      </c>
      <c r="G216" s="1">
        <f>DATA_GOES_HERE!J216</f>
        <v>0</v>
      </c>
      <c r="H216" s="1">
        <f>DATA_GOES_HERE!R216</f>
        <v>0</v>
      </c>
      <c r="I216" s="1">
        <f t="shared" ca="1" si="3"/>
        <v>42440</v>
      </c>
      <c r="J216">
        <v>0</v>
      </c>
      <c r="K216">
        <v>31158</v>
      </c>
      <c r="L216" t="s">
        <v>158</v>
      </c>
      <c r="M216" t="e">
        <f>VLOOKUP(DATA_GOES_HERE!Y216,VENUEID!$A$2:$B$28,2,TRUE)</f>
        <v>#N/A</v>
      </c>
      <c r="N216" t="e">
        <f>VLOOKUP(DATA_GOES_HERE!AH216,eventTypeID!$A:$C,3,TRUE)</f>
        <v>#N/A</v>
      </c>
      <c r="Q216" t="e">
        <f>VLOOKUP(DATA_GOES_HERE!Y118,VENUEID!$A$2:$C239,3,TRUE)</f>
        <v>#N/A</v>
      </c>
      <c r="R216" s="8">
        <f>DATA_GOES_HERE!M118</f>
        <v>0</v>
      </c>
      <c r="W216" t="str">
        <f>IF(DATA_GOES_HERE!L118="Monday",1," ")</f>
        <v xml:space="preserve"> </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f>DATA_GOES_HERE!A217</f>
        <v>0</v>
      </c>
      <c r="E217" s="9" t="str">
        <f>IF(DATA_GOES_HERE!F119,F217,"")</f>
        <v/>
      </c>
      <c r="F217">
        <f>DATA_GOES_HERE!AI217</f>
        <v>0</v>
      </c>
      <c r="G217" s="1">
        <f>DATA_GOES_HERE!J217</f>
        <v>0</v>
      </c>
      <c r="H217" s="1">
        <f>DATA_GOES_HERE!R217</f>
        <v>0</v>
      </c>
      <c r="I217" s="1">
        <f t="shared" ca="1" si="3"/>
        <v>42440</v>
      </c>
      <c r="J217">
        <v>0</v>
      </c>
      <c r="K217">
        <v>31158</v>
      </c>
      <c r="L217" t="s">
        <v>158</v>
      </c>
      <c r="M217" t="e">
        <f>VLOOKUP(DATA_GOES_HERE!Y217,VENUEID!$A$2:$B$28,2,TRUE)</f>
        <v>#N/A</v>
      </c>
      <c r="N217" t="e">
        <f>VLOOKUP(DATA_GOES_HERE!AH217,eventTypeID!$A:$C,3,TRUE)</f>
        <v>#N/A</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f>DATA_GOES_HERE!A218</f>
        <v>0</v>
      </c>
      <c r="E218" s="9" t="str">
        <f>IF(DATA_GOES_HERE!F120,F218,"")</f>
        <v/>
      </c>
      <c r="F218">
        <f>DATA_GOES_HERE!AI218</f>
        <v>0</v>
      </c>
      <c r="G218" s="1">
        <f>DATA_GOES_HERE!J218</f>
        <v>0</v>
      </c>
      <c r="H218" s="1">
        <f>DATA_GOES_HERE!R218</f>
        <v>0</v>
      </c>
      <c r="I218" s="1">
        <f t="shared" ca="1" si="3"/>
        <v>42440</v>
      </c>
      <c r="J218">
        <v>0</v>
      </c>
      <c r="K218">
        <v>31158</v>
      </c>
      <c r="L218" t="s">
        <v>158</v>
      </c>
      <c r="M218" t="e">
        <f>VLOOKUP(DATA_GOES_HERE!Y218,VENUEID!$A$2:$B$28,2,TRUE)</f>
        <v>#N/A</v>
      </c>
      <c r="N218" t="e">
        <f>VLOOKUP(DATA_GOES_HERE!AH218,eventTypeID!$A:$C,3,TRUE)</f>
        <v>#N/A</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f>DATA_GOES_HERE!A219</f>
        <v>0</v>
      </c>
      <c r="E219" s="9" t="str">
        <f>IF(DATA_GOES_HERE!F121,F219,"")</f>
        <v/>
      </c>
      <c r="F219">
        <f>DATA_GOES_HERE!AI219</f>
        <v>0</v>
      </c>
      <c r="G219" s="1">
        <f>DATA_GOES_HERE!J219</f>
        <v>0</v>
      </c>
      <c r="H219" s="1">
        <f>DATA_GOES_HERE!R219</f>
        <v>0</v>
      </c>
      <c r="I219" s="1">
        <f t="shared" ca="1" si="3"/>
        <v>42440</v>
      </c>
      <c r="J219">
        <v>0</v>
      </c>
      <c r="K219">
        <v>31158</v>
      </c>
      <c r="L219" t="s">
        <v>158</v>
      </c>
      <c r="M219" t="e">
        <f>VLOOKUP(DATA_GOES_HERE!Y219,VENUEID!$A$2:$B$28,2,TRUE)</f>
        <v>#N/A</v>
      </c>
      <c r="N219" t="e">
        <f>VLOOKUP(DATA_GOES_HERE!AH219,eventTypeID!$A:$C,3,TRUE)</f>
        <v>#N/A</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f>DATA_GOES_HERE!A220</f>
        <v>0</v>
      </c>
      <c r="E220" s="9" t="str">
        <f>IF(DATA_GOES_HERE!F122,F220,"")</f>
        <v/>
      </c>
      <c r="F220">
        <f>DATA_GOES_HERE!AI220</f>
        <v>0</v>
      </c>
      <c r="G220" s="1">
        <f>DATA_GOES_HERE!J220</f>
        <v>0</v>
      </c>
      <c r="H220" s="1">
        <f>DATA_GOES_HERE!R220</f>
        <v>0</v>
      </c>
      <c r="I220" s="1">
        <f t="shared" ca="1" si="3"/>
        <v>42440</v>
      </c>
      <c r="J220">
        <v>0</v>
      </c>
      <c r="K220">
        <v>31158</v>
      </c>
      <c r="L220" t="s">
        <v>158</v>
      </c>
      <c r="M220" t="e">
        <f>VLOOKUP(DATA_GOES_HERE!Y220,VENUEID!$A$2:$B$28,2,TRUE)</f>
        <v>#N/A</v>
      </c>
      <c r="N220" t="e">
        <f>VLOOKUP(DATA_GOES_HERE!AH220,eventTypeID!$A:$C,3,TRUE)</f>
        <v>#N/A</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f>DATA_GOES_HERE!A221</f>
        <v>0</v>
      </c>
      <c r="E221" s="9" t="str">
        <f>IF(DATA_GOES_HERE!F123,F221,"")</f>
        <v/>
      </c>
      <c r="F221">
        <f>DATA_GOES_HERE!AI221</f>
        <v>0</v>
      </c>
      <c r="G221" s="1">
        <f>DATA_GOES_HERE!J221</f>
        <v>0</v>
      </c>
      <c r="H221" s="1">
        <f>DATA_GOES_HERE!R221</f>
        <v>0</v>
      </c>
      <c r="I221" s="1">
        <f t="shared" ca="1" si="3"/>
        <v>42440</v>
      </c>
      <c r="J221">
        <v>0</v>
      </c>
      <c r="K221">
        <v>31158</v>
      </c>
      <c r="L221" t="s">
        <v>158</v>
      </c>
      <c r="M221" t="e">
        <f>VLOOKUP(DATA_GOES_HERE!Y221,VENUEID!$A$2:$B$28,2,TRUE)</f>
        <v>#N/A</v>
      </c>
      <c r="N221" t="e">
        <f>VLOOKUP(DATA_GOES_HERE!AH221,eventTypeID!$A:$C,3,TRUE)</f>
        <v>#N/A</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f>DATA_GOES_HERE!A222</f>
        <v>0</v>
      </c>
      <c r="E222" s="9" t="str">
        <f>IF(DATA_GOES_HERE!F124,F222,"")</f>
        <v/>
      </c>
      <c r="F222">
        <f>DATA_GOES_HERE!AI222</f>
        <v>0</v>
      </c>
      <c r="G222" s="1">
        <f>DATA_GOES_HERE!J222</f>
        <v>0</v>
      </c>
      <c r="H222" s="1">
        <f>DATA_GOES_HERE!R222</f>
        <v>0</v>
      </c>
      <c r="I222" s="1">
        <f t="shared" ca="1" si="3"/>
        <v>42440</v>
      </c>
      <c r="J222">
        <v>0</v>
      </c>
      <c r="K222">
        <v>31158</v>
      </c>
      <c r="L222" t="s">
        <v>158</v>
      </c>
      <c r="M222" t="e">
        <f>VLOOKUP(DATA_GOES_HERE!Y222,VENUEID!$A$2:$B$28,2,TRUE)</f>
        <v>#N/A</v>
      </c>
      <c r="N222" t="e">
        <f>VLOOKUP(DATA_GOES_HERE!AH222,eventTypeID!$A:$C,3,TRUE)</f>
        <v>#N/A</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f>DATA_GOES_HERE!A223</f>
        <v>0</v>
      </c>
      <c r="E223" s="9" t="str">
        <f>IF(DATA_GOES_HERE!F125,F223,"")</f>
        <v/>
      </c>
      <c r="F223">
        <f>DATA_GOES_HERE!AI223</f>
        <v>0</v>
      </c>
      <c r="G223" s="1">
        <f>DATA_GOES_HERE!J223</f>
        <v>0</v>
      </c>
      <c r="H223" s="1">
        <f>DATA_GOES_HERE!R223</f>
        <v>0</v>
      </c>
      <c r="I223" s="1">
        <f t="shared" ca="1" si="3"/>
        <v>42440</v>
      </c>
      <c r="J223">
        <v>0</v>
      </c>
      <c r="K223">
        <v>31158</v>
      </c>
      <c r="L223" t="s">
        <v>158</v>
      </c>
      <c r="M223" t="e">
        <f>VLOOKUP(DATA_GOES_HERE!Y223,VENUEID!$A$2:$B$28,2,TRUE)</f>
        <v>#N/A</v>
      </c>
      <c r="N223" t="e">
        <f>VLOOKUP(DATA_GOES_HERE!AH223,eventTypeID!$A:$C,3,TRUE)</f>
        <v>#N/A</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f>DATA_GOES_HERE!A224</f>
        <v>0</v>
      </c>
      <c r="E224" s="9" t="str">
        <f>IF(DATA_GOES_HERE!F126,F224,"")</f>
        <v/>
      </c>
      <c r="F224">
        <f>DATA_GOES_HERE!AI224</f>
        <v>0</v>
      </c>
      <c r="G224" s="1">
        <f>DATA_GOES_HERE!J224</f>
        <v>0</v>
      </c>
      <c r="H224" s="1">
        <f>DATA_GOES_HERE!R224</f>
        <v>0</v>
      </c>
      <c r="I224" s="1">
        <f t="shared" ca="1" si="3"/>
        <v>42440</v>
      </c>
      <c r="J224">
        <v>0</v>
      </c>
      <c r="K224">
        <v>31158</v>
      </c>
      <c r="L224" t="s">
        <v>158</v>
      </c>
      <c r="M224" t="e">
        <f>VLOOKUP(DATA_GOES_HERE!Y224,VENUEID!$A$2:$B$28,2,TRUE)</f>
        <v>#N/A</v>
      </c>
      <c r="N224" t="e">
        <f>VLOOKUP(DATA_GOES_HERE!AH224,eventTypeID!$A:$C,3,TRUE)</f>
        <v>#N/A</v>
      </c>
      <c r="Q224" t="e">
        <f>VLOOKUP(DATA_GOES_HERE!Y126,VENUEID!$A$2:$C247,3,TRUE)</f>
        <v>#N/A</v>
      </c>
      <c r="R224" s="8">
        <f>DATA_GOES_HERE!M126</f>
        <v>0</v>
      </c>
      <c r="W224" t="str">
        <f>IF(DATA_GOES_HERE!L126="Monday",1," ")</f>
        <v xml:space="preserve"> </v>
      </c>
      <c r="X224" t="str">
        <f>IF(DATA_GOES_HERE!L126="Tuesday",1," ")</f>
        <v xml:space="preserve"> </v>
      </c>
      <c r="Y224" t="str">
        <f>IF(DATA_GOES_HERE!L126="Wednesday",1," ")</f>
        <v xml:space="preserve"> </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f>DATA_GOES_HERE!A225</f>
        <v>0</v>
      </c>
      <c r="E225" s="9" t="str">
        <f>IF(DATA_GOES_HERE!F127,F225,"")</f>
        <v/>
      </c>
      <c r="F225">
        <f>DATA_GOES_HERE!AI225</f>
        <v>0</v>
      </c>
      <c r="G225" s="1">
        <f>DATA_GOES_HERE!J225</f>
        <v>0</v>
      </c>
      <c r="H225" s="1">
        <f>DATA_GOES_HERE!R225</f>
        <v>0</v>
      </c>
      <c r="I225" s="1">
        <f t="shared" ca="1" si="3"/>
        <v>42440</v>
      </c>
      <c r="J225">
        <v>0</v>
      </c>
      <c r="K225">
        <v>31158</v>
      </c>
      <c r="L225" t="s">
        <v>158</v>
      </c>
      <c r="M225" t="e">
        <f>VLOOKUP(DATA_GOES_HERE!Y225,VENUEID!$A$2:$B$28,2,TRUE)</f>
        <v>#N/A</v>
      </c>
      <c r="N225" t="e">
        <f>VLOOKUP(DATA_GOES_HERE!AH225,eventTypeID!$A:$C,3,TRUE)</f>
        <v>#N/A</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f>DATA_GOES_HERE!A226</f>
        <v>0</v>
      </c>
      <c r="E226" s="9" t="str">
        <f>IF(DATA_GOES_HERE!F128,F226,"")</f>
        <v/>
      </c>
      <c r="F226">
        <f>DATA_GOES_HERE!AI226</f>
        <v>0</v>
      </c>
      <c r="G226" s="1">
        <f>DATA_GOES_HERE!J226</f>
        <v>0</v>
      </c>
      <c r="H226" s="1">
        <f>DATA_GOES_HERE!R226</f>
        <v>0</v>
      </c>
      <c r="I226" s="1">
        <f t="shared" ref="I226:I262" ca="1" si="4">TODAY()</f>
        <v>42440</v>
      </c>
      <c r="J226">
        <v>0</v>
      </c>
      <c r="K226">
        <v>31158</v>
      </c>
      <c r="L226" t="s">
        <v>158</v>
      </c>
      <c r="M226" t="e">
        <f>VLOOKUP(DATA_GOES_HERE!Y226,VENUEID!$A$2:$B$28,2,TRUE)</f>
        <v>#N/A</v>
      </c>
      <c r="N226" t="e">
        <f>VLOOKUP(DATA_GOES_HERE!AH226,eventTypeID!$A:$C,3,TRUE)</f>
        <v>#N/A</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f>DATA_GOES_HERE!A227</f>
        <v>0</v>
      </c>
      <c r="E227" s="9" t="str">
        <f>IF(DATA_GOES_HERE!F129,F227,"")</f>
        <v/>
      </c>
      <c r="F227">
        <f>DATA_GOES_HERE!AI227</f>
        <v>0</v>
      </c>
      <c r="G227" s="1">
        <f>DATA_GOES_HERE!J227</f>
        <v>0</v>
      </c>
      <c r="H227" s="1">
        <f>DATA_GOES_HERE!R227</f>
        <v>0</v>
      </c>
      <c r="I227" s="1">
        <f t="shared" ca="1" si="4"/>
        <v>42440</v>
      </c>
      <c r="J227">
        <v>0</v>
      </c>
      <c r="K227">
        <v>31158</v>
      </c>
      <c r="L227" t="s">
        <v>158</v>
      </c>
      <c r="M227" t="e">
        <f>VLOOKUP(DATA_GOES_HERE!Y227,VENUEID!$A$2:$B$28,2,TRUE)</f>
        <v>#N/A</v>
      </c>
      <c r="N227" t="e">
        <f>VLOOKUP(DATA_GOES_HERE!AH227,eventTypeID!$A:$C,3,TRUE)</f>
        <v>#N/A</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f>DATA_GOES_HERE!A228</f>
        <v>0</v>
      </c>
      <c r="E228" s="9" t="str">
        <f>IF(DATA_GOES_HERE!F130,F228,"")</f>
        <v/>
      </c>
      <c r="F228">
        <f>DATA_GOES_HERE!AI228</f>
        <v>0</v>
      </c>
      <c r="G228" s="1">
        <f>DATA_GOES_HERE!J228</f>
        <v>0</v>
      </c>
      <c r="H228" s="1">
        <f>DATA_GOES_HERE!R228</f>
        <v>0</v>
      </c>
      <c r="I228" s="1">
        <f t="shared" ca="1" si="4"/>
        <v>42440</v>
      </c>
      <c r="J228">
        <v>0</v>
      </c>
      <c r="K228">
        <v>31158</v>
      </c>
      <c r="L228" t="s">
        <v>158</v>
      </c>
      <c r="M228" t="e">
        <f>VLOOKUP(DATA_GOES_HERE!Y228,VENUEID!$A$2:$B$28,2,TRUE)</f>
        <v>#N/A</v>
      </c>
      <c r="N228" t="e">
        <f>VLOOKUP(DATA_GOES_HERE!AH228,eventTypeID!$A:$C,3,TRUE)</f>
        <v>#N/A</v>
      </c>
      <c r="Q228" t="e">
        <f>VLOOKUP(DATA_GOES_HERE!Y130,VENUEID!$A$2:$C251,3,TRUE)</f>
        <v>#N/A</v>
      </c>
      <c r="R228" s="8">
        <f>DATA_GOES_HERE!M130</f>
        <v>0</v>
      </c>
      <c r="W228" t="str">
        <f>IF(DATA_GOES_HERE!L130="Monday",1," ")</f>
        <v xml:space="preserve"> </v>
      </c>
      <c r="X228" t="str">
        <f>IF(DATA_GOES_HERE!L130="Tuesday",1," ")</f>
        <v xml:space="preserve"> </v>
      </c>
      <c r="Y228" t="str">
        <f>IF(DATA_GOES_HERE!L130="Wednesday",1," ")</f>
        <v xml:space="preserve"> </v>
      </c>
      <c r="Z228" t="str">
        <f>IF(DATA_GOES_HERE!L130="Thursday",1," ")</f>
        <v xml:space="preserve"> </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f>DATA_GOES_HERE!A229</f>
        <v>0</v>
      </c>
      <c r="E229" s="9" t="str">
        <f>IF(DATA_GOES_HERE!F131,F229,"")</f>
        <v/>
      </c>
      <c r="F229">
        <f>DATA_GOES_HERE!AI229</f>
        <v>0</v>
      </c>
      <c r="G229" s="1">
        <f>DATA_GOES_HERE!J229</f>
        <v>0</v>
      </c>
      <c r="H229" s="1">
        <f>DATA_GOES_HERE!R229</f>
        <v>0</v>
      </c>
      <c r="I229" s="1">
        <f t="shared" ca="1" si="4"/>
        <v>42440</v>
      </c>
      <c r="J229">
        <v>0</v>
      </c>
      <c r="K229">
        <v>31158</v>
      </c>
      <c r="L229" t="s">
        <v>158</v>
      </c>
      <c r="M229" t="e">
        <f>VLOOKUP(DATA_GOES_HERE!Y229,VENUEID!$A$2:$B$28,2,TRUE)</f>
        <v>#N/A</v>
      </c>
      <c r="N229" t="e">
        <f>VLOOKUP(DATA_GOES_HERE!AH229,eventTypeID!$A:$C,3,TRUE)</f>
        <v>#N/A</v>
      </c>
      <c r="Q229" t="e">
        <f>VLOOKUP(DATA_GOES_HERE!Y131,VENUEID!$A$2:$C252,3,TRUE)</f>
        <v>#N/A</v>
      </c>
      <c r="R229" s="8">
        <f>DATA_GOES_HERE!M131</f>
        <v>0</v>
      </c>
      <c r="W229" t="str">
        <f>IF(DATA_GOES_HERE!L131="Monday",1," ")</f>
        <v xml:space="preserve"> </v>
      </c>
      <c r="X229" t="str">
        <f>IF(DATA_GOES_HERE!L131="Tuesday",1," ")</f>
        <v xml:space="preserve"> </v>
      </c>
      <c r="Y229" t="str">
        <f>IF(DATA_GOES_HERE!L131="Wednesday",1," ")</f>
        <v xml:space="preserve"> </v>
      </c>
      <c r="Z229" t="str">
        <f>IF(DATA_GOES_HERE!L131="Thursday",1," ")</f>
        <v xml:space="preserve"> </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f>DATA_GOES_HERE!A230</f>
        <v>0</v>
      </c>
      <c r="E230" s="9" t="str">
        <f>IF(DATA_GOES_HERE!F132,F230,"")</f>
        <v/>
      </c>
      <c r="F230">
        <f>DATA_GOES_HERE!AI230</f>
        <v>0</v>
      </c>
      <c r="G230" s="1">
        <f>DATA_GOES_HERE!J230</f>
        <v>0</v>
      </c>
      <c r="H230" s="1">
        <f>DATA_GOES_HERE!R230</f>
        <v>0</v>
      </c>
      <c r="I230" s="1">
        <f t="shared" ca="1" si="4"/>
        <v>42440</v>
      </c>
      <c r="J230">
        <v>0</v>
      </c>
      <c r="K230">
        <v>31158</v>
      </c>
      <c r="L230" t="s">
        <v>158</v>
      </c>
      <c r="M230" t="e">
        <f>VLOOKUP(DATA_GOES_HERE!Y230,VENUEID!$A$2:$B$28,2,TRUE)</f>
        <v>#N/A</v>
      </c>
      <c r="N230" t="e">
        <f>VLOOKUP(DATA_GOES_HERE!AH230,eventTypeID!$A:$C,3,TRUE)</f>
        <v>#N/A</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f>DATA_GOES_HERE!A231</f>
        <v>0</v>
      </c>
      <c r="E231" s="9" t="str">
        <f>IF(DATA_GOES_HERE!F133,F231,"")</f>
        <v/>
      </c>
      <c r="F231">
        <f>DATA_GOES_HERE!AI231</f>
        <v>0</v>
      </c>
      <c r="G231" s="1">
        <f>DATA_GOES_HERE!J231</f>
        <v>0</v>
      </c>
      <c r="H231" s="1">
        <f>DATA_GOES_HERE!R231</f>
        <v>0</v>
      </c>
      <c r="I231" s="1">
        <f t="shared" ca="1" si="4"/>
        <v>42440</v>
      </c>
      <c r="J231">
        <v>0</v>
      </c>
      <c r="K231">
        <v>31158</v>
      </c>
      <c r="L231" t="s">
        <v>158</v>
      </c>
      <c r="M231" t="e">
        <f>VLOOKUP(DATA_GOES_HERE!Y231,VENUEID!$A$2:$B$28,2,TRUE)</f>
        <v>#N/A</v>
      </c>
      <c r="N231" t="e">
        <f>VLOOKUP(DATA_GOES_HERE!AH231,eventTypeID!$A:$C,3,TRUE)</f>
        <v>#N/A</v>
      </c>
      <c r="Q231" t="e">
        <f>VLOOKUP(DATA_GOES_HERE!Y133,VENUEID!$A$2:$C254,3,TRUE)</f>
        <v>#N/A</v>
      </c>
      <c r="R231" s="8">
        <f>DATA_GOES_HERE!M133</f>
        <v>0</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t="str">
        <f>IF(DATA_GOES_HERE!L133="Friday",1," ")</f>
        <v xml:space="preserve"> </v>
      </c>
      <c r="AB231" t="str">
        <f>IF(DATA_GOES_HERE!L133="Saturday",1," ")</f>
        <v xml:space="preserve"> </v>
      </c>
      <c r="AC231" t="str">
        <f>IF(DATA_GOES_HERE!L133="Sunday",1," ")</f>
        <v xml:space="preserve"> </v>
      </c>
    </row>
    <row r="232" spans="1:29" x14ac:dyDescent="0.25">
      <c r="A232" s="7" t="str">
        <f>[2]NOWPLAYING!A233</f>
        <v>kcook</v>
      </c>
      <c r="B232">
        <f>DATA_GOES_HERE!A232</f>
        <v>0</v>
      </c>
      <c r="E232" s="9" t="str">
        <f>IF(DATA_GOES_HERE!F134,F232,"")</f>
        <v/>
      </c>
      <c r="F232">
        <f>DATA_GOES_HERE!AI232</f>
        <v>0</v>
      </c>
      <c r="G232" s="1">
        <f>DATA_GOES_HERE!J232</f>
        <v>0</v>
      </c>
      <c r="H232" s="1">
        <f>DATA_GOES_HERE!R232</f>
        <v>0</v>
      </c>
      <c r="I232" s="1">
        <f t="shared" ca="1" si="4"/>
        <v>42440</v>
      </c>
      <c r="J232">
        <v>0</v>
      </c>
      <c r="K232">
        <v>31158</v>
      </c>
      <c r="L232" t="s">
        <v>158</v>
      </c>
      <c r="M232" t="e">
        <f>VLOOKUP(DATA_GOES_HERE!Y232,VENUEID!$A$2:$B$28,2,TRUE)</f>
        <v>#N/A</v>
      </c>
      <c r="N232" t="e">
        <f>VLOOKUP(DATA_GOES_HERE!AH232,eventTypeID!$A:$C,3,TRUE)</f>
        <v>#N/A</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f>DATA_GOES_HERE!A233</f>
        <v>0</v>
      </c>
      <c r="E233" s="9" t="str">
        <f>IF(DATA_GOES_HERE!F135,F233,"")</f>
        <v/>
      </c>
      <c r="F233">
        <f>DATA_GOES_HERE!AI233</f>
        <v>0</v>
      </c>
      <c r="G233" s="1">
        <f>DATA_GOES_HERE!J233</f>
        <v>0</v>
      </c>
      <c r="H233" s="1">
        <f>DATA_GOES_HERE!R233</f>
        <v>0</v>
      </c>
      <c r="I233" s="1">
        <f t="shared" ca="1" si="4"/>
        <v>42440</v>
      </c>
      <c r="J233">
        <v>0</v>
      </c>
      <c r="K233">
        <v>31158</v>
      </c>
      <c r="L233" t="s">
        <v>158</v>
      </c>
      <c r="M233" t="e">
        <f>VLOOKUP(DATA_GOES_HERE!Y233,VENUEID!$A$2:$B$28,2,TRUE)</f>
        <v>#N/A</v>
      </c>
      <c r="N233" t="e">
        <f>VLOOKUP(DATA_GOES_HERE!AH233,eventTypeID!$A:$C,3,TRUE)</f>
        <v>#N/A</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f>DATA_GOES_HERE!A234</f>
        <v>0</v>
      </c>
      <c r="E234" s="9" t="str">
        <f>IF(DATA_GOES_HERE!F136,F234,"")</f>
        <v/>
      </c>
      <c r="F234">
        <f>DATA_GOES_HERE!AI234</f>
        <v>0</v>
      </c>
      <c r="G234" s="1">
        <f>DATA_GOES_HERE!J234</f>
        <v>0</v>
      </c>
      <c r="H234" s="1">
        <f>DATA_GOES_HERE!R234</f>
        <v>0</v>
      </c>
      <c r="I234" s="1">
        <f t="shared" ca="1" si="4"/>
        <v>42440</v>
      </c>
      <c r="J234">
        <v>0</v>
      </c>
      <c r="K234">
        <v>31158</v>
      </c>
      <c r="L234" t="s">
        <v>158</v>
      </c>
      <c r="M234" t="e">
        <f>VLOOKUP(DATA_GOES_HERE!Y234,VENUEID!$A$2:$B$28,2,TRUE)</f>
        <v>#N/A</v>
      </c>
      <c r="N234" t="e">
        <f>VLOOKUP(DATA_GOES_HERE!AH234,eventTypeID!$A:$C,3,TRUE)</f>
        <v>#N/A</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f>DATA_GOES_HERE!A235</f>
        <v>0</v>
      </c>
      <c r="E235" s="9" t="str">
        <f>IF(DATA_GOES_HERE!F137,F235,"")</f>
        <v/>
      </c>
      <c r="F235">
        <f>DATA_GOES_HERE!AI235</f>
        <v>0</v>
      </c>
      <c r="G235" s="1">
        <f>DATA_GOES_HERE!J235</f>
        <v>0</v>
      </c>
      <c r="H235" s="1">
        <f>DATA_GOES_HERE!R235</f>
        <v>0</v>
      </c>
      <c r="I235" s="1">
        <f t="shared" ca="1" si="4"/>
        <v>42440</v>
      </c>
      <c r="J235">
        <v>0</v>
      </c>
      <c r="K235">
        <v>31158</v>
      </c>
      <c r="L235" t="s">
        <v>158</v>
      </c>
      <c r="M235" t="e">
        <f>VLOOKUP(DATA_GOES_HERE!Y235,VENUEID!$A$2:$B$28,2,TRUE)</f>
        <v>#N/A</v>
      </c>
      <c r="N235" t="e">
        <f>VLOOKUP(DATA_GOES_HERE!AH235,eventTypeID!$A:$C,3,TRUE)</f>
        <v>#N/A</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f>DATA_GOES_HERE!A236</f>
        <v>0</v>
      </c>
      <c r="E236" s="9" t="str">
        <f>IF(DATA_GOES_HERE!F138,F236,"")</f>
        <v/>
      </c>
      <c r="F236">
        <f>DATA_GOES_HERE!AI236</f>
        <v>0</v>
      </c>
      <c r="G236" s="1">
        <f>DATA_GOES_HERE!J236</f>
        <v>0</v>
      </c>
      <c r="H236" s="1">
        <f>DATA_GOES_HERE!R236</f>
        <v>0</v>
      </c>
      <c r="I236" s="1">
        <f t="shared" ca="1" si="4"/>
        <v>42440</v>
      </c>
      <c r="J236">
        <v>0</v>
      </c>
      <c r="K236">
        <v>31158</v>
      </c>
      <c r="L236" t="s">
        <v>158</v>
      </c>
      <c r="M236" t="e">
        <f>VLOOKUP(DATA_GOES_HERE!Y236,VENUEID!$A$2:$B$28,2,TRUE)</f>
        <v>#N/A</v>
      </c>
      <c r="N236" t="e">
        <f>VLOOKUP(DATA_GOES_HERE!AH236,eventTypeID!$A:$C,3,TRUE)</f>
        <v>#N/A</v>
      </c>
      <c r="Q236" t="e">
        <f>VLOOKUP(DATA_GOES_HERE!Y138,VENUEID!$A$2:$C259,3,TRUE)</f>
        <v>#N/A</v>
      </c>
      <c r="R236" s="8">
        <f>DATA_GOES_HERE!M138</f>
        <v>0</v>
      </c>
      <c r="W236" t="str">
        <f>IF(DATA_GOES_HERE!L138="Monday",1," ")</f>
        <v xml:space="preserve"> </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f>DATA_GOES_HERE!A237</f>
        <v>0</v>
      </c>
      <c r="E237" s="9" t="str">
        <f>IF(DATA_GOES_HERE!F139,F237,"")</f>
        <v/>
      </c>
      <c r="F237">
        <f>DATA_GOES_HERE!AI237</f>
        <v>0</v>
      </c>
      <c r="G237" s="1">
        <f>DATA_GOES_HERE!J237</f>
        <v>0</v>
      </c>
      <c r="H237" s="1">
        <f>DATA_GOES_HERE!R237</f>
        <v>0</v>
      </c>
      <c r="I237" s="1">
        <f t="shared" ca="1" si="4"/>
        <v>42440</v>
      </c>
      <c r="J237">
        <v>0</v>
      </c>
      <c r="K237">
        <v>31158</v>
      </c>
      <c r="L237" t="s">
        <v>158</v>
      </c>
      <c r="M237" t="e">
        <f>VLOOKUP(DATA_GOES_HERE!Y237,VENUEID!$A$2:$B$28,2,TRUE)</f>
        <v>#N/A</v>
      </c>
      <c r="N237" t="e">
        <f>VLOOKUP(DATA_GOES_HERE!AH237,eventTypeID!$A:$C,3,TRUE)</f>
        <v>#N/A</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f>DATA_GOES_HERE!A238</f>
        <v>0</v>
      </c>
      <c r="E238" s="9" t="str">
        <f>IF(DATA_GOES_HERE!F140,F238,"")</f>
        <v/>
      </c>
      <c r="F238">
        <f>DATA_GOES_HERE!AI238</f>
        <v>0</v>
      </c>
      <c r="G238" s="1">
        <f>DATA_GOES_HERE!J238</f>
        <v>0</v>
      </c>
      <c r="H238" s="1">
        <f>DATA_GOES_HERE!R238</f>
        <v>0</v>
      </c>
      <c r="I238" s="1">
        <f t="shared" ca="1" si="4"/>
        <v>42440</v>
      </c>
      <c r="J238">
        <v>0</v>
      </c>
      <c r="K238">
        <v>31158</v>
      </c>
      <c r="L238" t="s">
        <v>158</v>
      </c>
      <c r="M238" t="e">
        <f>VLOOKUP(DATA_GOES_HERE!Y238,VENUEID!$A$2:$B$28,2,TRUE)</f>
        <v>#N/A</v>
      </c>
      <c r="N238" t="e">
        <f>VLOOKUP(DATA_GOES_HERE!AH238,eventTypeID!$A:$C,3,TRUE)</f>
        <v>#N/A</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f>DATA_GOES_HERE!A239</f>
        <v>0</v>
      </c>
      <c r="E239" s="9" t="str">
        <f>IF(DATA_GOES_HERE!F141,F239,"")</f>
        <v/>
      </c>
      <c r="F239">
        <f>DATA_GOES_HERE!AI239</f>
        <v>0</v>
      </c>
      <c r="G239" s="1">
        <f>DATA_GOES_HERE!J239</f>
        <v>0</v>
      </c>
      <c r="H239" s="1">
        <f>DATA_GOES_HERE!R239</f>
        <v>0</v>
      </c>
      <c r="I239" s="1">
        <f t="shared" ca="1" si="4"/>
        <v>42440</v>
      </c>
      <c r="J239">
        <v>0</v>
      </c>
      <c r="K239">
        <v>31158</v>
      </c>
      <c r="L239" t="s">
        <v>158</v>
      </c>
      <c r="M239" t="e">
        <f>VLOOKUP(DATA_GOES_HERE!Y239,VENUEID!$A$2:$B$28,2,TRUE)</f>
        <v>#N/A</v>
      </c>
      <c r="N239" t="e">
        <f>VLOOKUP(DATA_GOES_HERE!AH239,eventTypeID!$A:$C,3,TRUE)</f>
        <v>#N/A</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f>DATA_GOES_HERE!A240</f>
        <v>0</v>
      </c>
      <c r="E240" s="9" t="str">
        <f>IF(DATA_GOES_HERE!F142,F240,"")</f>
        <v/>
      </c>
      <c r="F240">
        <f>DATA_GOES_HERE!AI240</f>
        <v>0</v>
      </c>
      <c r="G240" s="1">
        <f>DATA_GOES_HERE!J240</f>
        <v>0</v>
      </c>
      <c r="H240" s="1">
        <f>DATA_GOES_HERE!R240</f>
        <v>0</v>
      </c>
      <c r="I240" s="1">
        <f t="shared" ca="1" si="4"/>
        <v>42440</v>
      </c>
      <c r="J240">
        <v>0</v>
      </c>
      <c r="K240">
        <v>31158</v>
      </c>
      <c r="L240" t="s">
        <v>158</v>
      </c>
      <c r="M240" t="e">
        <f>VLOOKUP(DATA_GOES_HERE!Y240,VENUEID!$A$2:$B$28,2,TRUE)</f>
        <v>#N/A</v>
      </c>
      <c r="N240" t="e">
        <f>VLOOKUP(DATA_GOES_HERE!AH240,eventTypeID!$A:$C,3,TRUE)</f>
        <v>#N/A</v>
      </c>
      <c r="Q240" t="e">
        <f>VLOOKUP(DATA_GOES_HERE!Y142,VENUEID!$A$2:$C263,3,TRUE)</f>
        <v>#N/A</v>
      </c>
      <c r="R240" s="8">
        <f>DATA_GOES_HERE!M142</f>
        <v>0</v>
      </c>
      <c r="W240" t="str">
        <f>IF(DATA_GOES_HERE!L142="Monday",1," ")</f>
        <v xml:space="preserve"> </v>
      </c>
      <c r="X240" t="str">
        <f>IF(DATA_GOES_HERE!L142="Tuesday",1," ")</f>
        <v xml:space="preserve"> </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f>DATA_GOES_HERE!A241</f>
        <v>0</v>
      </c>
      <c r="E241" s="9" t="str">
        <f>IF(DATA_GOES_HERE!F143,F241,"")</f>
        <v/>
      </c>
      <c r="F241">
        <f>DATA_GOES_HERE!AI241</f>
        <v>0</v>
      </c>
      <c r="G241" s="1">
        <f>DATA_GOES_HERE!J241</f>
        <v>0</v>
      </c>
      <c r="H241" s="1">
        <f>DATA_GOES_HERE!R241</f>
        <v>0</v>
      </c>
      <c r="I241" s="1">
        <f t="shared" ca="1" si="4"/>
        <v>42440</v>
      </c>
      <c r="J241">
        <v>0</v>
      </c>
      <c r="K241">
        <v>31158</v>
      </c>
      <c r="L241" t="s">
        <v>158</v>
      </c>
      <c r="M241" t="e">
        <f>VLOOKUP(DATA_GOES_HERE!Y241,VENUEID!$A$2:$B$28,2,TRUE)</f>
        <v>#N/A</v>
      </c>
      <c r="N241" t="e">
        <f>VLOOKUP(DATA_GOES_HERE!AH241,eventTypeID!$A:$C,3,TRUE)</f>
        <v>#N/A</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f>DATA_GOES_HERE!A242</f>
        <v>0</v>
      </c>
      <c r="E242" s="9" t="str">
        <f>IF(DATA_GOES_HERE!F144,F242,"")</f>
        <v/>
      </c>
      <c r="F242">
        <f>DATA_GOES_HERE!AI242</f>
        <v>0</v>
      </c>
      <c r="G242" s="1">
        <f>DATA_GOES_HERE!J242</f>
        <v>0</v>
      </c>
      <c r="H242" s="1">
        <f>DATA_GOES_HERE!R242</f>
        <v>0</v>
      </c>
      <c r="I242" s="1">
        <f t="shared" ca="1" si="4"/>
        <v>42440</v>
      </c>
      <c r="J242">
        <v>0</v>
      </c>
      <c r="K242">
        <v>31158</v>
      </c>
      <c r="L242" t="s">
        <v>158</v>
      </c>
      <c r="M242" t="e">
        <f>VLOOKUP(DATA_GOES_HERE!Y242,VENUEID!$A$2:$B$28,2,TRUE)</f>
        <v>#N/A</v>
      </c>
      <c r="N242" t="e">
        <f>VLOOKUP(DATA_GOES_HERE!AH242,eventTypeID!$A:$C,3,TRUE)</f>
        <v>#N/A</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f>DATA_GOES_HERE!A243</f>
        <v>0</v>
      </c>
      <c r="E243" s="9" t="str">
        <f>IF(DATA_GOES_HERE!F145,F243,"")</f>
        <v/>
      </c>
      <c r="F243">
        <f>DATA_GOES_HERE!AI243</f>
        <v>0</v>
      </c>
      <c r="G243" s="1">
        <f>DATA_GOES_HERE!J243</f>
        <v>0</v>
      </c>
      <c r="H243" s="1">
        <f>DATA_GOES_HERE!R243</f>
        <v>0</v>
      </c>
      <c r="I243" s="1">
        <f t="shared" ca="1" si="4"/>
        <v>42440</v>
      </c>
      <c r="J243">
        <v>0</v>
      </c>
      <c r="K243">
        <v>31158</v>
      </c>
      <c r="L243" t="s">
        <v>158</v>
      </c>
      <c r="M243" t="e">
        <f>VLOOKUP(DATA_GOES_HERE!Y243,VENUEID!$A$2:$B$28,2,TRUE)</f>
        <v>#N/A</v>
      </c>
      <c r="N243" t="e">
        <f>VLOOKUP(DATA_GOES_HERE!AH243,eventTypeID!$A:$C,3,TRUE)</f>
        <v>#N/A</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f>DATA_GOES_HERE!A244</f>
        <v>0</v>
      </c>
      <c r="E244" s="9" t="str">
        <f>IF(DATA_GOES_HERE!F146,F244,"")</f>
        <v/>
      </c>
      <c r="F244">
        <f>DATA_GOES_HERE!AI244</f>
        <v>0</v>
      </c>
      <c r="G244" s="1">
        <f>DATA_GOES_HERE!J244</f>
        <v>0</v>
      </c>
      <c r="H244" s="1">
        <f>DATA_GOES_HERE!R244</f>
        <v>0</v>
      </c>
      <c r="I244" s="1">
        <f t="shared" ca="1" si="4"/>
        <v>42440</v>
      </c>
      <c r="J244">
        <v>0</v>
      </c>
      <c r="K244">
        <v>31158</v>
      </c>
      <c r="L244" t="s">
        <v>158</v>
      </c>
      <c r="M244" t="e">
        <f>VLOOKUP(DATA_GOES_HERE!Y244,VENUEID!$A$2:$B$28,2,TRUE)</f>
        <v>#N/A</v>
      </c>
      <c r="N244" t="e">
        <f>VLOOKUP(DATA_GOES_HERE!AH244,eventTypeID!$A:$C,3,TRUE)</f>
        <v>#N/A</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f>DATA_GOES_HERE!A245</f>
        <v>0</v>
      </c>
      <c r="E245" s="9" t="str">
        <f>IF(DATA_GOES_HERE!F147,F245,"")</f>
        <v/>
      </c>
      <c r="F245">
        <f>DATA_GOES_HERE!AI245</f>
        <v>0</v>
      </c>
      <c r="G245" s="1">
        <f>DATA_GOES_HERE!J245</f>
        <v>0</v>
      </c>
      <c r="H245" s="1">
        <f>DATA_GOES_HERE!R245</f>
        <v>0</v>
      </c>
      <c r="I245" s="1">
        <f t="shared" ca="1" si="4"/>
        <v>42440</v>
      </c>
      <c r="J245">
        <v>0</v>
      </c>
      <c r="K245">
        <v>31158</v>
      </c>
      <c r="L245" t="s">
        <v>158</v>
      </c>
      <c r="M245" t="e">
        <f>VLOOKUP(DATA_GOES_HERE!Y245,VENUEID!$A$2:$B$28,2,TRUE)</f>
        <v>#N/A</v>
      </c>
      <c r="N245" t="e">
        <f>VLOOKUP(DATA_GOES_HERE!AH245,eventTypeID!$A:$C,3,TRUE)</f>
        <v>#N/A</v>
      </c>
      <c r="Q245" t="e">
        <f>VLOOKUP([2]DATA!B245,[2]VENUEID!$A$2:$C$25,3,TRUE)</f>
        <v>#N/A</v>
      </c>
      <c r="R245" s="8">
        <f>DATA_GOES_HERE!M147</f>
        <v>0</v>
      </c>
      <c r="W245" t="str">
        <f>IF(DATA_GOES_HERE!L147="Monday",1," ")</f>
        <v xml:space="preserve"> </v>
      </c>
      <c r="X245" t="str">
        <f>IF(DATA_GOES_HERE!L147="Tuesday",1," ")</f>
        <v xml:space="preserve"> </v>
      </c>
      <c r="Y245" t="str">
        <f>IF(DATA_GOES_HERE!L147="Wednesday",1," ")</f>
        <v xml:space="preserve"> </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f>DATA_GOES_HERE!A246</f>
        <v>0</v>
      </c>
      <c r="E246" s="9" t="str">
        <f>IF(DATA_GOES_HERE!F148,F246,"")</f>
        <v/>
      </c>
      <c r="F246">
        <f>DATA_GOES_HERE!AI246</f>
        <v>0</v>
      </c>
      <c r="G246" s="1">
        <f>DATA_GOES_HERE!J246</f>
        <v>0</v>
      </c>
      <c r="H246" s="1">
        <f>DATA_GOES_HERE!R246</f>
        <v>0</v>
      </c>
      <c r="I246" s="1">
        <f t="shared" ca="1" si="4"/>
        <v>42440</v>
      </c>
      <c r="J246">
        <v>0</v>
      </c>
      <c r="K246">
        <v>31158</v>
      </c>
      <c r="L246" t="s">
        <v>158</v>
      </c>
      <c r="M246" t="e">
        <f>VLOOKUP(DATA_GOES_HERE!Y246,VENUEID!$A$2:$B$28,2,TRUE)</f>
        <v>#N/A</v>
      </c>
      <c r="N246" t="e">
        <f>VLOOKUP(DATA_GOES_HERE!AH246,eventTypeID!$A:$C,3,TRUE)</f>
        <v>#N/A</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f>DATA_GOES_HERE!A247</f>
        <v>0</v>
      </c>
      <c r="E247" s="9" t="str">
        <f>IF(DATA_GOES_HERE!F149,F247,"")</f>
        <v/>
      </c>
      <c r="F247">
        <f>DATA_GOES_HERE!AI247</f>
        <v>0</v>
      </c>
      <c r="G247" s="1">
        <f>DATA_GOES_HERE!J247</f>
        <v>0</v>
      </c>
      <c r="H247" s="1">
        <f>DATA_GOES_HERE!R247</f>
        <v>0</v>
      </c>
      <c r="I247" s="1">
        <f t="shared" ca="1" si="4"/>
        <v>42440</v>
      </c>
      <c r="J247">
        <v>0</v>
      </c>
      <c r="K247">
        <v>31158</v>
      </c>
      <c r="L247" t="s">
        <v>158</v>
      </c>
      <c r="M247" t="e">
        <f>VLOOKUP(DATA_GOES_HERE!Y247,VENUEID!$A$2:$B$28,2,TRUE)</f>
        <v>#N/A</v>
      </c>
      <c r="N247" t="e">
        <f>VLOOKUP(DATA_GOES_HERE!AH247,eventTypeID!$A:$C,3,TRUE)</f>
        <v>#N/A</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f>DATA_GOES_HERE!A248</f>
        <v>0</v>
      </c>
      <c r="E248" s="9" t="str">
        <f>IF(DATA_GOES_HERE!F150,F248,"")</f>
        <v/>
      </c>
      <c r="F248">
        <f>DATA_GOES_HERE!AI248</f>
        <v>0</v>
      </c>
      <c r="G248" s="1">
        <f>DATA_GOES_HERE!J248</f>
        <v>0</v>
      </c>
      <c r="H248" s="1">
        <f>DATA_GOES_HERE!R248</f>
        <v>0</v>
      </c>
      <c r="I248" s="1">
        <f t="shared" ca="1" si="4"/>
        <v>42440</v>
      </c>
      <c r="J248">
        <v>0</v>
      </c>
      <c r="K248">
        <v>31158</v>
      </c>
      <c r="L248" t="s">
        <v>158</v>
      </c>
      <c r="M248" t="e">
        <f>VLOOKUP(DATA_GOES_HERE!Y248,VENUEID!$A$2:$B$28,2,TRUE)</f>
        <v>#N/A</v>
      </c>
      <c r="N248" t="e">
        <f>VLOOKUP(DATA_GOES_HERE!AH248,eventTypeID!$A:$C,3,TRUE)</f>
        <v>#N/A</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DATA_GOES_HERE!A249</f>
        <v>0</v>
      </c>
      <c r="E249" s="9" t="str">
        <f>IF(DATA_GOES_HERE!F151,F249,"")</f>
        <v/>
      </c>
      <c r="F249">
        <f>DATA_GOES_HERE!AI249</f>
        <v>0</v>
      </c>
      <c r="G249" s="1">
        <f>DATA_GOES_HERE!J249</f>
        <v>0</v>
      </c>
      <c r="H249" s="1">
        <f>DATA_GOES_HERE!R249</f>
        <v>0</v>
      </c>
      <c r="I249" s="1">
        <f t="shared" ca="1" si="4"/>
        <v>42440</v>
      </c>
      <c r="J249">
        <v>0</v>
      </c>
      <c r="K249">
        <v>31158</v>
      </c>
      <c r="L249" t="s">
        <v>158</v>
      </c>
      <c r="M249" t="e">
        <f>VLOOKUP(DATA_GOES_HERE!Y249,VENUEID!$A$2:$B$28,2,TRUE)</f>
        <v>#N/A</v>
      </c>
      <c r="N249" t="e">
        <f>VLOOKUP(DATA_GOES_HERE!AH249,eventTypeID!$A:$C,3,TRUE)</f>
        <v>#N/A</v>
      </c>
      <c r="Q249" t="e">
        <f>VLOOKUP([2]DATA!B249,[2]VENUEID!$A$2:$C$25,3,TRUE)</f>
        <v>#N/A</v>
      </c>
      <c r="R249" s="8">
        <f>DATA_GOES_HERE!M151</f>
        <v>0</v>
      </c>
      <c r="W249" t="str">
        <f>IF(DATA_GOES_HERE!L151="Monday",1," ")</f>
        <v xml:space="preserve"> </v>
      </c>
      <c r="X249" t="str">
        <f>IF(DATA_GOES_HERE!L151="Tuesday",1," ")</f>
        <v xml:space="preserve"> </v>
      </c>
      <c r="Y249" t="str">
        <f>IF(DATA_GOES_HERE!L151="Wednesday",1," ")</f>
        <v xml:space="preserve"> </v>
      </c>
      <c r="Z249" t="str">
        <f>IF(DATA_GOES_HERE!L151="Thursday",1," ")</f>
        <v xml:space="preserve"> </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f>DATA_GOES_HERE!A250</f>
        <v>0</v>
      </c>
      <c r="E250" s="9" t="str">
        <f>IF(DATA_GOES_HERE!F152,F250,"")</f>
        <v/>
      </c>
      <c r="F250">
        <f>DATA_GOES_HERE!AI250</f>
        <v>0</v>
      </c>
      <c r="G250" s="1">
        <f>DATA_GOES_HERE!J250</f>
        <v>0</v>
      </c>
      <c r="H250" s="1">
        <f>DATA_GOES_HERE!R250</f>
        <v>0</v>
      </c>
      <c r="I250" s="1">
        <f t="shared" ca="1" si="4"/>
        <v>42440</v>
      </c>
      <c r="J250">
        <v>0</v>
      </c>
      <c r="K250">
        <v>31158</v>
      </c>
      <c r="L250" t="s">
        <v>158</v>
      </c>
      <c r="M250" t="e">
        <f>VLOOKUP(DATA_GOES_HERE!Y250,VENUEID!$A$2:$B$28,2,TRUE)</f>
        <v>#N/A</v>
      </c>
      <c r="N250" t="e">
        <f>VLOOKUP(DATA_GOES_HERE!AH250,eventTypeID!$A:$C,3,TRUE)</f>
        <v>#N/A</v>
      </c>
      <c r="Q250" t="e">
        <f>VLOOKUP([2]DATA!B250,[2]VENUEID!$A$2:$C$25,3,TRUE)</f>
        <v>#N/A</v>
      </c>
      <c r="R250" s="8">
        <f>DATA_GOES_HERE!M152</f>
        <v>0</v>
      </c>
      <c r="W250" t="str">
        <f>IF(DATA_GOES_HERE!L152="Monday",1," ")</f>
        <v xml:space="preserve"> </v>
      </c>
      <c r="X250" t="str">
        <f>IF(DATA_GOES_HERE!L152="Tuesday",1," ")</f>
        <v xml:space="preserve"> </v>
      </c>
      <c r="Y250" t="str">
        <f>IF(DATA_GOES_HERE!L152="Wednesday",1," ")</f>
        <v xml:space="preserve"> </v>
      </c>
      <c r="Z250" t="str">
        <f>IF(DATA_GOES_HERE!L152="Thursday",1," ")</f>
        <v xml:space="preserve"> </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f>DATA_GOES_HERE!A251</f>
        <v>0</v>
      </c>
      <c r="E251" s="9" t="str">
        <f>IF(DATA_GOES_HERE!F153,F251,"")</f>
        <v/>
      </c>
      <c r="F251">
        <f>DATA_GOES_HERE!AI251</f>
        <v>0</v>
      </c>
      <c r="G251" s="1">
        <f>DATA_GOES_HERE!J251</f>
        <v>0</v>
      </c>
      <c r="H251" s="1">
        <f>DATA_GOES_HERE!R251</f>
        <v>0</v>
      </c>
      <c r="I251" s="1">
        <f t="shared" ca="1" si="4"/>
        <v>42440</v>
      </c>
      <c r="J251">
        <v>0</v>
      </c>
      <c r="K251">
        <v>31158</v>
      </c>
      <c r="L251" t="s">
        <v>158</v>
      </c>
      <c r="M251" t="e">
        <f>VLOOKUP(DATA_GOES_HERE!Y251,VENUEID!$A$2:$B$28,2,TRUE)</f>
        <v>#N/A</v>
      </c>
      <c r="N251" t="e">
        <f>VLOOKUP(DATA_GOES_HERE!AH251,eventTypeID!$A:$C,3,TRUE)</f>
        <v>#N/A</v>
      </c>
      <c r="Q251" t="e">
        <f>VLOOKUP([2]DATA!B251,[2]VENUEID!$A$2:$C$25,3,TRUE)</f>
        <v>#N/A</v>
      </c>
      <c r="R251" s="8">
        <f>DATA_GOES_HERE!M153</f>
        <v>0</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t="str">
        <f>IF(DATA_GOES_HERE!L153="Friday",1," ")</f>
        <v xml:space="preserve"> </v>
      </c>
      <c r="AB251" t="str">
        <f>IF(DATA_GOES_HERE!L153="Saturday",1," ")</f>
        <v xml:space="preserve"> </v>
      </c>
      <c r="AC251" t="str">
        <f>IF(DATA_GOES_HERE!L153="Sunday",1," ")</f>
        <v xml:space="preserve"> </v>
      </c>
    </row>
    <row r="252" spans="1:29" x14ac:dyDescent="0.25">
      <c r="A252" s="7" t="str">
        <f>[2]NOWPLAYING!A253</f>
        <v>kcook</v>
      </c>
      <c r="B252">
        <f>DATA_GOES_HERE!A252</f>
        <v>0</v>
      </c>
      <c r="E252" s="9" t="str">
        <f>IF(DATA_GOES_HERE!F154,F252,"")</f>
        <v/>
      </c>
      <c r="F252">
        <f>DATA_GOES_HERE!AI252</f>
        <v>0</v>
      </c>
      <c r="G252" s="1">
        <f>DATA_GOES_HERE!J252</f>
        <v>0</v>
      </c>
      <c r="H252" s="1">
        <f>DATA_GOES_HERE!R252</f>
        <v>0</v>
      </c>
      <c r="I252" s="1">
        <f t="shared" ca="1" si="4"/>
        <v>42440</v>
      </c>
      <c r="J252">
        <v>0</v>
      </c>
      <c r="K252">
        <v>31158</v>
      </c>
      <c r="L252" t="s">
        <v>158</v>
      </c>
      <c r="M252" t="e">
        <f>VLOOKUP(DATA_GOES_HERE!Y252,VENUEID!$A$2:$B$28,2,TRUE)</f>
        <v>#N/A</v>
      </c>
      <c r="N252" t="e">
        <f>VLOOKUP(DATA_GOES_HERE!AH252,eventTypeID!$A:$C,3,TRUE)</f>
        <v>#N/A</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f>DATA_GOES_HERE!A253</f>
        <v>0</v>
      </c>
      <c r="E253" s="9" t="str">
        <f>IF(DATA_GOES_HERE!F155,F253,"")</f>
        <v/>
      </c>
      <c r="F253">
        <f>DATA_GOES_HERE!AI253</f>
        <v>0</v>
      </c>
      <c r="G253" s="1">
        <f>DATA_GOES_HERE!J253</f>
        <v>0</v>
      </c>
      <c r="H253" s="1">
        <f>DATA_GOES_HERE!R253</f>
        <v>0</v>
      </c>
      <c r="I253" s="1">
        <f t="shared" ca="1" si="4"/>
        <v>42440</v>
      </c>
      <c r="J253">
        <v>0</v>
      </c>
      <c r="K253">
        <v>31158</v>
      </c>
      <c r="L253" t="s">
        <v>158</v>
      </c>
      <c r="M253" t="e">
        <f>VLOOKUP(DATA_GOES_HERE!Y253,VENUEID!$A$2:$B$28,2,TRUE)</f>
        <v>#N/A</v>
      </c>
      <c r="N253" t="e">
        <f>VLOOKUP(DATA_GOES_HERE!AH253,eventTypeID!$A:$C,3,TRUE)</f>
        <v>#N/A</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f>DATA_GOES_HERE!A254</f>
        <v>0</v>
      </c>
      <c r="E254" s="9" t="str">
        <f>IF(DATA_GOES_HERE!F156,F254,"")</f>
        <v/>
      </c>
      <c r="F254">
        <f>DATA_GOES_HERE!AI254</f>
        <v>0</v>
      </c>
      <c r="G254" s="1">
        <f>DATA_GOES_HERE!J254</f>
        <v>0</v>
      </c>
      <c r="H254" s="1">
        <f>DATA_GOES_HERE!R254</f>
        <v>0</v>
      </c>
      <c r="I254" s="1">
        <f t="shared" ca="1" si="4"/>
        <v>42440</v>
      </c>
      <c r="J254">
        <v>0</v>
      </c>
      <c r="K254">
        <v>31158</v>
      </c>
      <c r="L254" t="s">
        <v>158</v>
      </c>
      <c r="M254" t="e">
        <f>VLOOKUP(DATA_GOES_HERE!Y254,VENUEID!$A$2:$B$28,2,TRUE)</f>
        <v>#N/A</v>
      </c>
      <c r="N254" t="e">
        <f>VLOOKUP(DATA_GOES_HERE!AH254,eventTypeID!$A:$C,3,TRUE)</f>
        <v>#N/A</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f>DATA_GOES_HERE!A255</f>
        <v>0</v>
      </c>
      <c r="E255" s="9" t="str">
        <f>IF(DATA_GOES_HERE!F157,F255,"")</f>
        <v/>
      </c>
      <c r="F255">
        <f>DATA_GOES_HERE!AI255</f>
        <v>0</v>
      </c>
      <c r="G255" s="1">
        <f>DATA_GOES_HERE!J255</f>
        <v>0</v>
      </c>
      <c r="H255" s="1">
        <f>DATA_GOES_HERE!R255</f>
        <v>0</v>
      </c>
      <c r="I255" s="1">
        <f t="shared" ca="1" si="4"/>
        <v>42440</v>
      </c>
      <c r="J255">
        <v>0</v>
      </c>
      <c r="K255">
        <v>31158</v>
      </c>
      <c r="L255" t="s">
        <v>158</v>
      </c>
      <c r="M255" t="e">
        <f>VLOOKUP(DATA_GOES_HERE!Y255,VENUEID!$A$2:$B$28,2,TRUE)</f>
        <v>#N/A</v>
      </c>
      <c r="N255" t="e">
        <f>VLOOKUP(DATA_GOES_HERE!AH255,eventTypeID!$A:$C,3,TRUE)</f>
        <v>#N/A</v>
      </c>
      <c r="Q255" t="e">
        <f>VLOOKUP([2]DATA!B255,[2]VENUEID!$A$2:$C$25,3,TRUE)</f>
        <v>#N/A</v>
      </c>
      <c r="R255" s="8">
        <f>DATA_GOES_HERE!M157</f>
        <v>0</v>
      </c>
      <c r="W255" t="str">
        <f>IF(DATA_GOES_HERE!L157="Monday",1," ")</f>
        <v xml:space="preserve"> </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f>DATA_GOES_HERE!A256</f>
        <v>0</v>
      </c>
      <c r="E256" s="9" t="str">
        <f>IF(DATA_GOES_HERE!F158,F256,"")</f>
        <v/>
      </c>
      <c r="F256">
        <f>DATA_GOES_HERE!AI256</f>
        <v>0</v>
      </c>
      <c r="G256" s="1">
        <f>DATA_GOES_HERE!J256</f>
        <v>0</v>
      </c>
      <c r="H256" s="1">
        <f>DATA_GOES_HERE!R256</f>
        <v>0</v>
      </c>
      <c r="I256" s="1">
        <f t="shared" ca="1" si="4"/>
        <v>42440</v>
      </c>
      <c r="J256">
        <v>0</v>
      </c>
      <c r="K256">
        <v>31158</v>
      </c>
      <c r="L256" t="s">
        <v>158</v>
      </c>
      <c r="M256" t="e">
        <f>VLOOKUP(DATA_GOES_HERE!Y256,VENUEID!$A$2:$B$28,2,TRUE)</f>
        <v>#N/A</v>
      </c>
      <c r="N256" t="e">
        <f>VLOOKUP(DATA_GOES_HERE!AH256,eventTypeID!$A:$C,3,TRUE)</f>
        <v>#N/A</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f>DATA_GOES_HERE!A257</f>
        <v>0</v>
      </c>
      <c r="E257" s="9" t="str">
        <f>IF(DATA_GOES_HERE!F159,F257,"")</f>
        <v/>
      </c>
      <c r="F257">
        <f>DATA_GOES_HERE!AI257</f>
        <v>0</v>
      </c>
      <c r="G257" s="1">
        <f>DATA_GOES_HERE!J257</f>
        <v>0</v>
      </c>
      <c r="H257" s="1">
        <f>DATA_GOES_HERE!R257</f>
        <v>0</v>
      </c>
      <c r="I257" s="1">
        <f t="shared" ca="1" si="4"/>
        <v>42440</v>
      </c>
      <c r="J257">
        <v>0</v>
      </c>
      <c r="K257">
        <v>31158</v>
      </c>
      <c r="L257" t="s">
        <v>158</v>
      </c>
      <c r="M257" t="e">
        <f>VLOOKUP(DATA_GOES_HERE!Y257,VENUEID!$A$2:$B$28,2,TRUE)</f>
        <v>#N/A</v>
      </c>
      <c r="N257" t="e">
        <f>VLOOKUP(DATA_GOES_HERE!AH257,eventTypeID!$A:$C,3,TRUE)</f>
        <v>#N/A</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f>DATA_GOES_HERE!A258</f>
        <v>0</v>
      </c>
      <c r="E258" s="9" t="str">
        <f>IF(DATA_GOES_HERE!F160,F258,"")</f>
        <v/>
      </c>
      <c r="F258">
        <f>DATA_GOES_HERE!AI258</f>
        <v>0</v>
      </c>
      <c r="G258" s="1">
        <f>DATA_GOES_HERE!J258</f>
        <v>0</v>
      </c>
      <c r="H258" s="1">
        <f>DATA_GOES_HERE!R258</f>
        <v>0</v>
      </c>
      <c r="I258" s="1">
        <f t="shared" ca="1" si="4"/>
        <v>42440</v>
      </c>
      <c r="J258">
        <v>0</v>
      </c>
      <c r="K258">
        <v>31158</v>
      </c>
      <c r="L258" t="s">
        <v>158</v>
      </c>
      <c r="M258" t="e">
        <f>VLOOKUP(DATA_GOES_HERE!Y258,VENUEID!$A$2:$B$28,2,TRUE)</f>
        <v>#N/A</v>
      </c>
      <c r="N258" t="e">
        <f>VLOOKUP(DATA_GOES_HERE!AH258,eventTypeID!$A:$C,3,TRUE)</f>
        <v>#N/A</v>
      </c>
      <c r="Q258" t="e">
        <f>VLOOKUP([2]DATA!B258,[2]VENUEID!$A$2:$C$25,3,TRUE)</f>
        <v>#N/A</v>
      </c>
      <c r="R258" s="8">
        <f>DATA_GOES_HERE!M160</f>
        <v>0</v>
      </c>
      <c r="W258" t="str">
        <f>IF(DATA_GOES_HERE!L160="Monday",1," ")</f>
        <v xml:space="preserve"> </v>
      </c>
      <c r="X258" t="str">
        <f>IF(DATA_GOES_HERE!L160="Tuesday",1," ")</f>
        <v xml:space="preserve"> </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f>DATA_GOES_HERE!A259</f>
        <v>0</v>
      </c>
      <c r="E259" s="9" t="str">
        <f>IF(DATA_GOES_HERE!F161,F259,"")</f>
        <v/>
      </c>
      <c r="F259">
        <f>DATA_GOES_HERE!AI259</f>
        <v>0</v>
      </c>
      <c r="G259" s="1">
        <f>DATA_GOES_HERE!J259</f>
        <v>0</v>
      </c>
      <c r="H259" s="1">
        <f>DATA_GOES_HERE!R259</f>
        <v>0</v>
      </c>
      <c r="I259" s="1">
        <f t="shared" ca="1" si="4"/>
        <v>42440</v>
      </c>
      <c r="J259">
        <v>0</v>
      </c>
      <c r="K259">
        <v>31158</v>
      </c>
      <c r="L259" t="s">
        <v>158</v>
      </c>
      <c r="M259" t="e">
        <f>VLOOKUP(DATA_GOES_HERE!Y259,VENUEID!$A$2:$B$28,2,TRUE)</f>
        <v>#N/A</v>
      </c>
      <c r="N259" t="e">
        <f>VLOOKUP(DATA_GOES_HERE!AH259,eventTypeID!$A:$C,3,TRUE)</f>
        <v>#N/A</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f>DATA_GOES_HERE!A260</f>
        <v>0</v>
      </c>
      <c r="E260" s="9" t="str">
        <f>IF(DATA_GOES_HERE!F162,F260,"")</f>
        <v/>
      </c>
      <c r="F260">
        <f>DATA_GOES_HERE!AI260</f>
        <v>0</v>
      </c>
      <c r="G260" s="1">
        <f>DATA_GOES_HERE!J260</f>
        <v>0</v>
      </c>
      <c r="H260" s="1">
        <f>DATA_GOES_HERE!R260</f>
        <v>0</v>
      </c>
      <c r="I260" s="1">
        <f t="shared" ca="1" si="4"/>
        <v>42440</v>
      </c>
      <c r="J260">
        <v>0</v>
      </c>
      <c r="K260">
        <v>31158</v>
      </c>
      <c r="L260" t="s">
        <v>158</v>
      </c>
      <c r="M260" t="e">
        <f>VLOOKUP(DATA_GOES_HERE!Y260,VENUEID!$A$2:$B$28,2,TRUE)</f>
        <v>#N/A</v>
      </c>
      <c r="N260" t="e">
        <f>VLOOKUP(DATA_GOES_HERE!AH260,eventTypeID!$A:$C,3,TRUE)</f>
        <v>#N/A</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f>DATA_GOES_HERE!A261</f>
        <v>0</v>
      </c>
      <c r="E261" s="9" t="str">
        <f>IF(DATA_GOES_HERE!F163,F261,"")</f>
        <v/>
      </c>
      <c r="F261">
        <f>DATA_GOES_HERE!AI261</f>
        <v>0</v>
      </c>
      <c r="G261" s="1">
        <f>DATA_GOES_HERE!J261</f>
        <v>0</v>
      </c>
      <c r="H261" s="1">
        <f>DATA_GOES_HERE!R261</f>
        <v>0</v>
      </c>
      <c r="I261" s="1">
        <f t="shared" ca="1" si="4"/>
        <v>42440</v>
      </c>
      <c r="J261">
        <v>0</v>
      </c>
      <c r="K261">
        <v>31158</v>
      </c>
      <c r="L261" t="s">
        <v>158</v>
      </c>
      <c r="M261" t="e">
        <f>VLOOKUP(DATA_GOES_HERE!Y261,VENUEID!$A$2:$B$28,2,TRUE)</f>
        <v>#N/A</v>
      </c>
      <c r="N261" t="e">
        <f>VLOOKUP(DATA_GOES_HERE!AH261,eventTypeID!$A:$C,3,TRUE)</f>
        <v>#N/A</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f>DATA_GOES_HERE!A262</f>
        <v>0</v>
      </c>
      <c r="E262" s="9" t="str">
        <f>IF(DATA_GOES_HERE!F164,F262,"")</f>
        <v/>
      </c>
      <c r="F262">
        <f>DATA_GOES_HERE!AI262</f>
        <v>0</v>
      </c>
      <c r="G262" s="1">
        <f>DATA_GOES_HERE!J262</f>
        <v>0</v>
      </c>
      <c r="H262" s="1">
        <f>DATA_GOES_HERE!R262</f>
        <v>0</v>
      </c>
      <c r="I262" s="1">
        <f t="shared" ca="1" si="4"/>
        <v>42440</v>
      </c>
      <c r="J262">
        <v>0</v>
      </c>
      <c r="K262">
        <v>31158</v>
      </c>
      <c r="L262" t="s">
        <v>158</v>
      </c>
      <c r="M262" t="e">
        <f>VLOOKUP(DATA_GOES_HERE!Y262,VENUEID!$A$2:$B$28,2,TRUE)</f>
        <v>#N/A</v>
      </c>
      <c r="N262" t="e">
        <f>VLOOKUP(DATA_GOES_HERE!AH262,eventTypeID!$A:$C,3,TRUE)</f>
        <v>#N/A</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f>DATA_GOES_HERE!A263</f>
        <v>0</v>
      </c>
      <c r="E263" s="9" t="str">
        <f>IF(DATA_GOES_HERE!F165,F263,"")</f>
        <v/>
      </c>
      <c r="F263">
        <f>DATA_GOES_HERE!AI263</f>
        <v>0</v>
      </c>
      <c r="G263" s="1">
        <f>DATA_GOES_HERE!J263</f>
        <v>0</v>
      </c>
      <c r="H263" s="1">
        <f>DATA_GOES_HERE!R263</f>
        <v>0</v>
      </c>
      <c r="I263" s="1">
        <f t="shared" ref="I263:I269" ca="1" si="5">TODAY()</f>
        <v>42440</v>
      </c>
      <c r="J263">
        <v>0</v>
      </c>
      <c r="K263" t="e">
        <f>VLOOKUP([2]UNBOUNDCSV!B342,[2]VENUEID!$A$2:$B$28,2,TRUE)</f>
        <v>#N/A</v>
      </c>
      <c r="L263" t="s">
        <v>158</v>
      </c>
      <c r="M263" t="e">
        <f>VLOOKUP(DATA_GOES_HERE!Y263,VENUEID!$A$2:$B$28,2,TRUE)</f>
        <v>#N/A</v>
      </c>
      <c r="N263" t="e">
        <f>VLOOKUP(DATA_GOES_HERE!AH263,eventTypeID!$A:$C,3,TRUE)</f>
        <v>#N/A</v>
      </c>
      <c r="Q263" t="e">
        <f>VLOOKUP([2]UNBOUNDCSV!B260,[2]VENUEID!$A$2:$C$25,3,TRUE)</f>
        <v>#N/A</v>
      </c>
      <c r="R263" s="8">
        <f>DATA_GOES_HERE!M165</f>
        <v>0</v>
      </c>
      <c r="W263" t="str">
        <f>IF(DATA_GOES_HERE!L165="Monday",1," ")</f>
        <v xml:space="preserve"> </v>
      </c>
      <c r="X263" t="str">
        <f>IF(DATA_GOES_HERE!L165="Tuesday",1," ")</f>
        <v xml:space="preserve"> </v>
      </c>
      <c r="Y263" t="str">
        <f>IF(DATA_GOES_HERE!L165="Wednesday",1," ")</f>
        <v xml:space="preserve"> </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f>DATA_GOES_HERE!A264</f>
        <v>0</v>
      </c>
      <c r="E264" s="9" t="str">
        <f>IF(DATA_GOES_HERE!F166,F264,"")</f>
        <v/>
      </c>
      <c r="F264">
        <f>DATA_GOES_HERE!AI264</f>
        <v>0</v>
      </c>
      <c r="G264" s="1">
        <f>DATA_GOES_HERE!J264</f>
        <v>0</v>
      </c>
      <c r="H264" s="1">
        <f>DATA_GOES_HERE!R264</f>
        <v>0</v>
      </c>
      <c r="I264" s="1">
        <f t="shared" ca="1" si="5"/>
        <v>42440</v>
      </c>
      <c r="J264">
        <v>0</v>
      </c>
      <c r="K264" t="e">
        <f>VLOOKUP([2]UNBOUNDCSV!B343,[2]VENUEID!$A$2:$B$28,2,TRUE)</f>
        <v>#N/A</v>
      </c>
      <c r="L264" t="s">
        <v>158</v>
      </c>
      <c r="M264" t="e">
        <f>VLOOKUP(DATA_GOES_HERE!Y264,VENUEID!$A$2:$B$28,2,TRUE)</f>
        <v>#N/A</v>
      </c>
      <c r="N264" t="e">
        <f>VLOOKUP(DATA_GOES_HERE!AH264,eventTypeID!$A:$C,3,TRUE)</f>
        <v>#N/A</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f>DATA_GOES_HERE!A265</f>
        <v>0</v>
      </c>
      <c r="E265" s="9" t="str">
        <f>IF(DATA_GOES_HERE!F167,F265,"")</f>
        <v/>
      </c>
      <c r="F265">
        <f>DATA_GOES_HERE!AI265</f>
        <v>0</v>
      </c>
      <c r="G265" s="1">
        <f>DATA_GOES_HERE!J265</f>
        <v>0</v>
      </c>
      <c r="H265" s="1">
        <f>DATA_GOES_HERE!R265</f>
        <v>0</v>
      </c>
      <c r="I265" s="1">
        <f t="shared" ca="1" si="5"/>
        <v>42440</v>
      </c>
      <c r="J265">
        <v>0</v>
      </c>
      <c r="K265" t="e">
        <f>VLOOKUP([2]UNBOUNDCSV!B344,[2]VENUEID!$A$2:$B$28,2,TRUE)</f>
        <v>#N/A</v>
      </c>
      <c r="L265" t="s">
        <v>158</v>
      </c>
      <c r="M265" t="e">
        <f>VLOOKUP(DATA_GOES_HERE!Y265,VENUEID!$A$2:$B$28,2,TRUE)</f>
        <v>#N/A</v>
      </c>
      <c r="N265" t="e">
        <f>VLOOKUP(DATA_GOES_HERE!AH265,eventTypeID!$A:$C,3,TRUE)</f>
        <v>#N/A</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f>DATA_GOES_HERE!A266</f>
        <v>0</v>
      </c>
      <c r="E266" s="9" t="str">
        <f>IF(DATA_GOES_HERE!F168,F266,"")</f>
        <v/>
      </c>
      <c r="F266">
        <f>DATA_GOES_HERE!AI266</f>
        <v>0</v>
      </c>
      <c r="G266" s="1">
        <f>DATA_GOES_HERE!J266</f>
        <v>0</v>
      </c>
      <c r="H266" s="1">
        <f>DATA_GOES_HERE!R266</f>
        <v>0</v>
      </c>
      <c r="I266" s="1">
        <f t="shared" ca="1" si="5"/>
        <v>42440</v>
      </c>
      <c r="J266">
        <v>0</v>
      </c>
      <c r="K266" t="e">
        <f>VLOOKUP([2]UNBOUNDCSV!B345,[2]VENUEID!$A$2:$B$28,2,TRUE)</f>
        <v>#N/A</v>
      </c>
      <c r="L266" t="s">
        <v>158</v>
      </c>
      <c r="M266" t="e">
        <f>VLOOKUP(DATA_GOES_HERE!Y266,VENUEID!$A$2:$B$28,2,TRUE)</f>
        <v>#N/A</v>
      </c>
      <c r="N266" t="e">
        <f>VLOOKUP(DATA_GOES_HERE!AH266,eventTypeID!$A:$C,3,TRUE)</f>
        <v>#N/A</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f>DATA_GOES_HERE!A267</f>
        <v>0</v>
      </c>
      <c r="E267" s="9" t="str">
        <f>IF(DATA_GOES_HERE!F169,F267,"")</f>
        <v/>
      </c>
      <c r="F267">
        <f>DATA_GOES_HERE!AI267</f>
        <v>0</v>
      </c>
      <c r="G267" s="1">
        <f>DATA_GOES_HERE!J267</f>
        <v>0</v>
      </c>
      <c r="H267" s="1">
        <f>DATA_GOES_HERE!R267</f>
        <v>0</v>
      </c>
      <c r="I267" s="1">
        <f t="shared" ca="1" si="5"/>
        <v>42440</v>
      </c>
      <c r="J267">
        <v>0</v>
      </c>
      <c r="K267" t="e">
        <f>VLOOKUP([2]UNBOUNDCSV!B346,[2]VENUEID!$A$2:$B$28,2,TRUE)</f>
        <v>#N/A</v>
      </c>
      <c r="L267" t="s">
        <v>158</v>
      </c>
      <c r="M267" t="e">
        <f>VLOOKUP(DATA_GOES_HERE!Y267,VENUEID!$A$2:$B$28,2,TRUE)</f>
        <v>#N/A</v>
      </c>
      <c r="N267" t="e">
        <f>VLOOKUP(DATA_GOES_HERE!AH267,eventTypeID!$A:$C,3,TRUE)</f>
        <v>#N/A</v>
      </c>
      <c r="Q267" t="e">
        <f>VLOOKUP([2]UNBOUNDCSV!B264,[2]VENUEID!$A$2:$C$25,3,TRUE)</f>
        <v>#N/A</v>
      </c>
      <c r="R267" s="8">
        <f>DATA_GOES_HERE!M169</f>
        <v>0</v>
      </c>
      <c r="W267" t="str">
        <f>IF(DATA_GOES_HERE!L169="Monday",1," ")</f>
        <v xml:space="preserve"> </v>
      </c>
      <c r="X267" t="str">
        <f>IF(DATA_GOES_HERE!L169="Tuesday",1," ")</f>
        <v xml:space="preserve"> </v>
      </c>
      <c r="Y267" t="str">
        <f>IF(DATA_GOES_HERE!L169="Wednesday",1," ")</f>
        <v xml:space="preserve"> </v>
      </c>
      <c r="Z267" t="str">
        <f>IF(DATA_GOES_HERE!L169="Thursday",1," ")</f>
        <v xml:space="preserve"> </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f>DATA_GOES_HERE!A268</f>
        <v>0</v>
      </c>
      <c r="E268" s="9" t="str">
        <f>IF(DATA_GOES_HERE!F170,F268,"")</f>
        <v/>
      </c>
      <c r="F268">
        <f>DATA_GOES_HERE!AI268</f>
        <v>0</v>
      </c>
      <c r="G268" s="1">
        <f>DATA_GOES_HERE!J268</f>
        <v>0</v>
      </c>
      <c r="H268" s="1">
        <f>DATA_GOES_HERE!R268</f>
        <v>0</v>
      </c>
      <c r="I268" s="1">
        <f t="shared" ca="1" si="5"/>
        <v>42440</v>
      </c>
      <c r="J268">
        <v>0</v>
      </c>
      <c r="K268" t="e">
        <f>VLOOKUP([2]UNBOUNDCSV!B347,[2]VENUEID!$A$2:$B$28,2,TRUE)</f>
        <v>#N/A</v>
      </c>
      <c r="L268" t="s">
        <v>158</v>
      </c>
      <c r="M268" t="e">
        <f>VLOOKUP(DATA_GOES_HERE!Y268,VENUEID!$A$2:$B$28,2,TRUE)</f>
        <v>#N/A</v>
      </c>
      <c r="N268" t="e">
        <f>VLOOKUP(DATA_GOES_HERE!AH268,eventTypeID!$A:$C,3,TRUE)</f>
        <v>#N/A</v>
      </c>
      <c r="Q268" t="e">
        <f>VLOOKUP([2]UNBOUNDCSV!B265,[2]VENUEID!$A$2:$C$25,3,TRUE)</f>
        <v>#N/A</v>
      </c>
      <c r="R268" s="8">
        <f>DATA_GOES_HERE!M170</f>
        <v>0</v>
      </c>
      <c r="W268" t="str">
        <f>IF(DATA_GOES_HERE!L170="Monday",1," ")</f>
        <v xml:space="preserve"> </v>
      </c>
      <c r="X268" t="str">
        <f>IF(DATA_GOES_HERE!L170="Tuesday",1," ")</f>
        <v xml:space="preserve"> </v>
      </c>
      <c r="Y268" t="str">
        <f>IF(DATA_GOES_HERE!L170="Wednesday",1," ")</f>
        <v xml:space="preserve"> </v>
      </c>
      <c r="Z268" t="str">
        <f>IF(DATA_GOES_HERE!L170="Thursday",1," ")</f>
        <v xml:space="preserve"> </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f>DATA_GOES_HERE!A269</f>
        <v>0</v>
      </c>
      <c r="E269" s="9" t="str">
        <f>IF(DATA_GOES_HERE!F171,F269,"")</f>
        <v/>
      </c>
      <c r="F269">
        <f>DATA_GOES_HERE!AI269</f>
        <v>0</v>
      </c>
      <c r="G269" s="1">
        <f>DATA_GOES_HERE!J269</f>
        <v>0</v>
      </c>
      <c r="H269" s="1">
        <f>DATA_GOES_HERE!R269</f>
        <v>0</v>
      </c>
      <c r="I269" s="1">
        <f t="shared" ca="1" si="5"/>
        <v>42440</v>
      </c>
      <c r="J269">
        <v>0</v>
      </c>
      <c r="K269" t="e">
        <f>VLOOKUP([2]UNBOUNDCSV!B348,[2]VENUEID!$A$2:$B$28,2,TRUE)</f>
        <v>#N/A</v>
      </c>
      <c r="L269" t="s">
        <v>158</v>
      </c>
      <c r="M269" t="e">
        <f>VLOOKUP(DATA_GOES_HERE!Y269,VENUEID!$A$2:$B$28,2,TRUE)</f>
        <v>#N/A</v>
      </c>
      <c r="N269" t="e">
        <f>VLOOKUP(DATA_GOES_HERE!AH269,eventTypeID!$A:$C,3,TRUE)</f>
        <v>#N/A</v>
      </c>
      <c r="Q269" t="e">
        <f>VLOOKUP([2]UNBOUNDCSV!B266,[2]VENUEID!$A$2:$C$25,3,TRUE)</f>
        <v>#N/A</v>
      </c>
      <c r="R269" s="8">
        <f>DATA_GOES_HERE!M171</f>
        <v>0</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t="str">
        <f>IF(DATA_GOES_HERE!L171="Friday",1," ")</f>
        <v xml:space="preserve"> </v>
      </c>
      <c r="AB269" t="str">
        <f>IF(DATA_GOES_HERE!L171="Saturday",1," ")</f>
        <v xml:space="preserve"> </v>
      </c>
      <c r="AC269" t="str">
        <f>IF(DATA_GOES_HERE!L171="Sunday",1," ")</f>
        <v xml:space="preserve"> </v>
      </c>
    </row>
    <row r="270" spans="1:29" x14ac:dyDescent="0.25">
      <c r="A270" s="7" t="str">
        <f>[2]NOWPLAYING!A271</f>
        <v>kcook</v>
      </c>
      <c r="B270">
        <f>DATA_GOES_HERE!A270</f>
        <v>0</v>
      </c>
      <c r="E270" s="9" t="str">
        <f>IF(DATA_GOES_HERE!F172,F270,"")</f>
        <v/>
      </c>
      <c r="F270">
        <f>DATA_GOES_HERE!AI270</f>
        <v>0</v>
      </c>
      <c r="G270" s="1">
        <f>DATA_GOES_HERE!J270</f>
        <v>0</v>
      </c>
      <c r="H270" s="1">
        <f>DATA_GOES_HERE!R270</f>
        <v>0</v>
      </c>
      <c r="I270" s="1">
        <f t="shared" ref="I270:I301" ca="1" si="6">TODAY()</f>
        <v>42440</v>
      </c>
      <c r="J270">
        <v>0</v>
      </c>
      <c r="K270" t="e">
        <f>VLOOKUP([2]UNBOUNDCSV!B349,[2]VENUEID!$A$2:$B$28,2,TRUE)</f>
        <v>#N/A</v>
      </c>
      <c r="L270" t="s">
        <v>158</v>
      </c>
      <c r="M270" t="e">
        <f>VLOOKUP(DATA_GOES_HERE!Y270,VENUEID!$A$2:$B$28,2,TRUE)</f>
        <v>#N/A</v>
      </c>
      <c r="N270" t="e">
        <f>VLOOKUP(DATA_GOES_HERE!AH270,eventTypeID!$A:$C,3,TRUE)</f>
        <v>#N/A</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f>DATA_GOES_HERE!A271</f>
        <v>0</v>
      </c>
      <c r="E271" s="9" t="str">
        <f>IF(DATA_GOES_HERE!F173,F271,"")</f>
        <v/>
      </c>
      <c r="F271">
        <f>DATA_GOES_HERE!AI271</f>
        <v>0</v>
      </c>
      <c r="G271" s="1">
        <f>DATA_GOES_HERE!J271</f>
        <v>0</v>
      </c>
      <c r="H271" s="1">
        <f>DATA_GOES_HERE!R271</f>
        <v>0</v>
      </c>
      <c r="I271" s="1">
        <f t="shared" ca="1" si="6"/>
        <v>42440</v>
      </c>
      <c r="J271">
        <v>0</v>
      </c>
      <c r="K271" t="e">
        <f>VLOOKUP([2]UNBOUNDCSV!B350,[2]VENUEID!$A$2:$B$28,2,TRUE)</f>
        <v>#N/A</v>
      </c>
      <c r="L271" t="s">
        <v>158</v>
      </c>
      <c r="M271" t="e">
        <f>VLOOKUP(DATA_GOES_HERE!Y271,VENUEID!$A$2:$B$28,2,TRUE)</f>
        <v>#N/A</v>
      </c>
      <c r="N271" t="e">
        <f>VLOOKUP(DATA_GOES_HERE!AH271,eventTypeID!$A:$C,3,TRUE)</f>
        <v>#N/A</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f>DATA_GOES_HERE!A272</f>
        <v>0</v>
      </c>
      <c r="E272" s="9" t="str">
        <f>IF(DATA_GOES_HERE!F174,F272,"")</f>
        <v/>
      </c>
      <c r="F272">
        <f>DATA_GOES_HERE!AI272</f>
        <v>0</v>
      </c>
      <c r="G272" s="1">
        <f>DATA_GOES_HERE!J272</f>
        <v>0</v>
      </c>
      <c r="H272" s="1">
        <f>DATA_GOES_HERE!R272</f>
        <v>0</v>
      </c>
      <c r="I272" s="1">
        <f t="shared" ca="1" si="6"/>
        <v>42440</v>
      </c>
      <c r="J272">
        <v>0</v>
      </c>
      <c r="K272" t="e">
        <f>VLOOKUP([2]UNBOUNDCSV!B351,[2]VENUEID!$A$2:$B$28,2,TRUE)</f>
        <v>#N/A</v>
      </c>
      <c r="L272" t="s">
        <v>158</v>
      </c>
      <c r="M272" t="e">
        <f>VLOOKUP(DATA_GOES_HERE!Y272,VENUEID!$A$2:$B$28,2,TRUE)</f>
        <v>#N/A</v>
      </c>
      <c r="N272" t="e">
        <f>VLOOKUP(DATA_GOES_HERE!AH272,eventTypeID!$A:$C,3,TRUE)</f>
        <v>#N/A</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f>DATA_GOES_HERE!A273</f>
        <v>0</v>
      </c>
      <c r="E273" s="9" t="str">
        <f>IF(DATA_GOES_HERE!F175,F273,"")</f>
        <v/>
      </c>
      <c r="F273">
        <f>DATA_GOES_HERE!AI273</f>
        <v>0</v>
      </c>
      <c r="G273" s="1">
        <f>DATA_GOES_HERE!J273</f>
        <v>0</v>
      </c>
      <c r="H273" s="1">
        <f>DATA_GOES_HERE!R273</f>
        <v>0</v>
      </c>
      <c r="I273" s="1">
        <f t="shared" ca="1" si="6"/>
        <v>42440</v>
      </c>
      <c r="J273">
        <v>0</v>
      </c>
      <c r="K273" t="e">
        <f>VLOOKUP([2]UNBOUNDCSV!B352,[2]VENUEID!$A$2:$B$28,2,TRUE)</f>
        <v>#N/A</v>
      </c>
      <c r="L273" t="s">
        <v>158</v>
      </c>
      <c r="M273" t="e">
        <f>VLOOKUP(DATA_GOES_HERE!Y273,VENUEID!$A$2:$B$28,2,TRUE)</f>
        <v>#N/A</v>
      </c>
      <c r="N273" t="e">
        <f>VLOOKUP(DATA_GOES_HERE!AH273,eventTypeID!$A:$C,3,TRUE)</f>
        <v>#N/A</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f>DATA_GOES_HERE!A274</f>
        <v>0</v>
      </c>
      <c r="E274" s="9" t="str">
        <f>IF(DATA_GOES_HERE!F176,F274,"")</f>
        <v/>
      </c>
      <c r="F274">
        <f>DATA_GOES_HERE!AI274</f>
        <v>0</v>
      </c>
      <c r="G274" s="1">
        <f>DATA_GOES_HERE!J274</f>
        <v>0</v>
      </c>
      <c r="H274" s="1">
        <f>DATA_GOES_HERE!R274</f>
        <v>0</v>
      </c>
      <c r="I274" s="1">
        <f t="shared" ca="1" si="6"/>
        <v>42440</v>
      </c>
      <c r="J274">
        <v>0</v>
      </c>
      <c r="K274" t="e">
        <f>VLOOKUP([2]UNBOUNDCSV!B353,[2]VENUEID!$A$2:$B$28,2,TRUE)</f>
        <v>#N/A</v>
      </c>
      <c r="L274" t="s">
        <v>158</v>
      </c>
      <c r="M274" t="e">
        <f>VLOOKUP(DATA_GOES_HERE!Y274,VENUEID!$A$2:$B$28,2,TRUE)</f>
        <v>#N/A</v>
      </c>
      <c r="N274" t="e">
        <f>VLOOKUP(DATA_GOES_HERE!AH274,eventTypeID!$A:$C,3,TRUE)</f>
        <v>#N/A</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f>DATA_GOES_HERE!A275</f>
        <v>0</v>
      </c>
      <c r="E275" s="9" t="str">
        <f>IF(DATA_GOES_HERE!F177,F275,"")</f>
        <v/>
      </c>
      <c r="F275">
        <f>DATA_GOES_HERE!AI275</f>
        <v>0</v>
      </c>
      <c r="G275" s="1">
        <f>DATA_GOES_HERE!J275</f>
        <v>0</v>
      </c>
      <c r="H275" s="1">
        <f>DATA_GOES_HERE!R275</f>
        <v>0</v>
      </c>
      <c r="I275" s="1">
        <f t="shared" ca="1" si="6"/>
        <v>42440</v>
      </c>
      <c r="J275">
        <v>0</v>
      </c>
      <c r="K275" t="e">
        <f>VLOOKUP([2]UNBOUNDCSV!B354,[2]VENUEID!$A$2:$B$28,2,TRUE)</f>
        <v>#N/A</v>
      </c>
      <c r="L275" t="s">
        <v>158</v>
      </c>
      <c r="M275" t="e">
        <f>VLOOKUP(DATA_GOES_HERE!Y275,VENUEID!$A$2:$B$28,2,TRUE)</f>
        <v>#N/A</v>
      </c>
      <c r="N275" t="e">
        <f>VLOOKUP(DATA_GOES_HERE!AH275,eventTypeID!$A:$C,3,TRUE)</f>
        <v>#N/A</v>
      </c>
      <c r="Q275" t="e">
        <f>VLOOKUP([2]UNBOUNDCSV!B272,[2]VENUEID!$A$2:$C$25,3,TRUE)</f>
        <v>#N/A</v>
      </c>
      <c r="R275" s="8">
        <f>DATA_GOES_HERE!M177</f>
        <v>0</v>
      </c>
      <c r="W275" t="str">
        <f>IF(DATA_GOES_HERE!L177="Monday",1," ")</f>
        <v xml:space="preserve"> </v>
      </c>
      <c r="X275" t="str">
        <f>IF(DATA_GOES_HERE!L177="Tuesday",1," ")</f>
        <v xml:space="preserve"> </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f>DATA_GOES_HERE!A276</f>
        <v>0</v>
      </c>
      <c r="E276" s="9" t="str">
        <f>IF(DATA_GOES_HERE!F178,F276,"")</f>
        <v/>
      </c>
      <c r="F276">
        <f>DATA_GOES_HERE!AI276</f>
        <v>0</v>
      </c>
      <c r="G276" s="1">
        <f>DATA_GOES_HERE!J276</f>
        <v>0</v>
      </c>
      <c r="H276" s="1">
        <f>DATA_GOES_HERE!R276</f>
        <v>0</v>
      </c>
      <c r="I276" s="1">
        <f t="shared" ca="1" si="6"/>
        <v>42440</v>
      </c>
      <c r="J276">
        <v>0</v>
      </c>
      <c r="K276" t="e">
        <f>VLOOKUP([2]UNBOUNDCSV!B355,[2]VENUEID!$A$2:$B$28,2,TRUE)</f>
        <v>#N/A</v>
      </c>
      <c r="L276" t="s">
        <v>158</v>
      </c>
      <c r="M276" t="e">
        <f>VLOOKUP(DATA_GOES_HERE!Y276,VENUEID!$A$2:$B$28,2,TRUE)</f>
        <v>#N/A</v>
      </c>
      <c r="N276" t="e">
        <f>VLOOKUP(DATA_GOES_HERE!AH276,eventTypeID!$A:$C,3,TRUE)</f>
        <v>#N/A</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f>DATA_GOES_HERE!A277</f>
        <v>0</v>
      </c>
      <c r="E277" s="9" t="str">
        <f>IF(DATA_GOES_HERE!F179,F277,"")</f>
        <v/>
      </c>
      <c r="F277">
        <f>DATA_GOES_HERE!AI277</f>
        <v>0</v>
      </c>
      <c r="G277" s="1">
        <f>DATA_GOES_HERE!J277</f>
        <v>0</v>
      </c>
      <c r="H277" s="1">
        <f>DATA_GOES_HERE!R277</f>
        <v>0</v>
      </c>
      <c r="I277" s="1">
        <f t="shared" ca="1" si="6"/>
        <v>42440</v>
      </c>
      <c r="J277">
        <v>0</v>
      </c>
      <c r="K277" t="e">
        <f>VLOOKUP([2]UNBOUNDCSV!B356,[2]VENUEID!$A$2:$B$28,2,TRUE)</f>
        <v>#N/A</v>
      </c>
      <c r="L277" t="s">
        <v>158</v>
      </c>
      <c r="M277" t="e">
        <f>VLOOKUP(DATA_GOES_HERE!Y277,VENUEID!$A$2:$B$28,2,TRUE)</f>
        <v>#N/A</v>
      </c>
      <c r="N277" t="e">
        <f>VLOOKUP(DATA_GOES_HERE!AH277,eventTypeID!$A:$C,3,TRUE)</f>
        <v>#N/A</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f>DATA_GOES_HERE!A278</f>
        <v>0</v>
      </c>
      <c r="E278" s="9" t="str">
        <f>IF(DATA_GOES_HERE!F180,F278,"")</f>
        <v/>
      </c>
      <c r="F278">
        <f>DATA_GOES_HERE!AI278</f>
        <v>0</v>
      </c>
      <c r="G278" s="1">
        <f>DATA_GOES_HERE!J278</f>
        <v>0</v>
      </c>
      <c r="H278" s="1">
        <f>DATA_GOES_HERE!R278</f>
        <v>0</v>
      </c>
      <c r="I278" s="1">
        <f t="shared" ca="1" si="6"/>
        <v>42440</v>
      </c>
      <c r="J278">
        <v>0</v>
      </c>
      <c r="K278" t="e">
        <f>VLOOKUP([2]UNBOUNDCSV!B357,[2]VENUEID!$A$2:$B$28,2,TRUE)</f>
        <v>#N/A</v>
      </c>
      <c r="L278" t="s">
        <v>158</v>
      </c>
      <c r="M278" t="e">
        <f>VLOOKUP(DATA_GOES_HERE!Y278,VENUEID!$A$2:$B$28,2,TRUE)</f>
        <v>#N/A</v>
      </c>
      <c r="N278" t="e">
        <f>VLOOKUP(DATA_GOES_HERE!AH278,eventTypeID!$A:$C,3,TRUE)</f>
        <v>#N/A</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f>DATA_GOES_HERE!A279</f>
        <v>0</v>
      </c>
      <c r="E279" s="9" t="str">
        <f>IF(DATA_GOES_HERE!F181,F279,"")</f>
        <v/>
      </c>
      <c r="F279">
        <f>DATA_GOES_HERE!AI279</f>
        <v>0</v>
      </c>
      <c r="G279" s="1">
        <f>DATA_GOES_HERE!J279</f>
        <v>0</v>
      </c>
      <c r="H279" s="1">
        <f>DATA_GOES_HERE!R279</f>
        <v>0</v>
      </c>
      <c r="I279" s="1">
        <f t="shared" ca="1" si="6"/>
        <v>42440</v>
      </c>
      <c r="J279">
        <v>0</v>
      </c>
      <c r="K279" t="e">
        <f>VLOOKUP([2]UNBOUNDCSV!B358,[2]VENUEID!$A$2:$B$28,2,TRUE)</f>
        <v>#N/A</v>
      </c>
      <c r="L279" t="s">
        <v>158</v>
      </c>
      <c r="M279" t="e">
        <f>VLOOKUP(DATA_GOES_HERE!Y279,VENUEID!$A$2:$B$28,2,TRUE)</f>
        <v>#N/A</v>
      </c>
      <c r="N279" t="e">
        <f>VLOOKUP(DATA_GOES_HERE!AH279,eventTypeID!$A:$C,3,TRUE)</f>
        <v>#N/A</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f>DATA_GOES_HERE!A280</f>
        <v>0</v>
      </c>
      <c r="E280" s="9" t="str">
        <f>IF(DATA_GOES_HERE!F182,F280,"")</f>
        <v/>
      </c>
      <c r="F280">
        <f>DATA_GOES_HERE!AI280</f>
        <v>0</v>
      </c>
      <c r="G280" s="1">
        <f>DATA_GOES_HERE!J280</f>
        <v>0</v>
      </c>
      <c r="H280" s="1">
        <f>DATA_GOES_HERE!R280</f>
        <v>0</v>
      </c>
      <c r="I280" s="1">
        <f t="shared" ca="1" si="6"/>
        <v>42440</v>
      </c>
      <c r="J280">
        <v>0</v>
      </c>
      <c r="K280" t="e">
        <f>VLOOKUP([2]UNBOUNDCSV!B359,[2]VENUEID!$A$2:$B$28,2,TRUE)</f>
        <v>#N/A</v>
      </c>
      <c r="L280" t="s">
        <v>158</v>
      </c>
      <c r="M280" t="e">
        <f>VLOOKUP(DATA_GOES_HERE!Y280,VENUEID!$A$2:$B$28,2,TRUE)</f>
        <v>#N/A</v>
      </c>
      <c r="N280" t="e">
        <f>VLOOKUP(DATA_GOES_HERE!AH280,eventTypeID!$A:$C,3,TRUE)</f>
        <v>#N/A</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f>DATA_GOES_HERE!A281</f>
        <v>0</v>
      </c>
      <c r="E281" s="9" t="str">
        <f>IF(DATA_GOES_HERE!F183,F281,"")</f>
        <v/>
      </c>
      <c r="F281">
        <f>DATA_GOES_HERE!AI281</f>
        <v>0</v>
      </c>
      <c r="G281" s="1">
        <f>DATA_GOES_HERE!J281</f>
        <v>0</v>
      </c>
      <c r="H281" s="1">
        <f>DATA_GOES_HERE!R281</f>
        <v>0</v>
      </c>
      <c r="I281" s="1">
        <f t="shared" ca="1" si="6"/>
        <v>42440</v>
      </c>
      <c r="J281">
        <v>0</v>
      </c>
      <c r="K281" t="e">
        <f>VLOOKUP([2]UNBOUNDCSV!B360,[2]VENUEID!$A$2:$B$28,2,TRUE)</f>
        <v>#N/A</v>
      </c>
      <c r="L281" t="s">
        <v>158</v>
      </c>
      <c r="M281" t="e">
        <f>VLOOKUP(DATA_GOES_HERE!Y281,VENUEID!$A$2:$B$28,2,TRUE)</f>
        <v>#N/A</v>
      </c>
      <c r="N281" t="e">
        <f>VLOOKUP(DATA_GOES_HERE!AH281,eventTypeID!$A:$C,3,TRUE)</f>
        <v>#N/A</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f>DATA_GOES_HERE!A282</f>
        <v>0</v>
      </c>
      <c r="E282" s="9" t="str">
        <f>IF(DATA_GOES_HERE!F184,F282,"")</f>
        <v/>
      </c>
      <c r="F282">
        <f>DATA_GOES_HERE!AI282</f>
        <v>0</v>
      </c>
      <c r="G282" s="1">
        <f>DATA_GOES_HERE!J282</f>
        <v>0</v>
      </c>
      <c r="H282" s="1">
        <f>DATA_GOES_HERE!R282</f>
        <v>0</v>
      </c>
      <c r="I282" s="1">
        <f t="shared" ca="1" si="6"/>
        <v>42440</v>
      </c>
      <c r="J282">
        <v>0</v>
      </c>
      <c r="K282" t="e">
        <f>VLOOKUP([2]UNBOUNDCSV!B361,[2]VENUEID!$A$2:$B$28,2,TRUE)</f>
        <v>#N/A</v>
      </c>
      <c r="L282" t="s">
        <v>158</v>
      </c>
      <c r="M282" t="e">
        <f>VLOOKUP(DATA_GOES_HERE!Y282,VENUEID!$A$2:$B$28,2,TRUE)</f>
        <v>#N/A</v>
      </c>
      <c r="N282" t="e">
        <f>VLOOKUP(DATA_GOES_HERE!AH282,eventTypeID!$A:$C,3,TRUE)</f>
        <v>#N/A</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f>DATA_GOES_HERE!A283</f>
        <v>0</v>
      </c>
      <c r="E283" s="9" t="str">
        <f>IF(DATA_GOES_HERE!F185,F283,"")</f>
        <v/>
      </c>
      <c r="F283">
        <f>DATA_GOES_HERE!AI283</f>
        <v>0</v>
      </c>
      <c r="G283" s="1">
        <f>DATA_GOES_HERE!J283</f>
        <v>0</v>
      </c>
      <c r="H283" s="1">
        <f>DATA_GOES_HERE!R283</f>
        <v>0</v>
      </c>
      <c r="I283" s="1">
        <f t="shared" ca="1" si="6"/>
        <v>42440</v>
      </c>
      <c r="J283">
        <v>0</v>
      </c>
      <c r="K283" t="e">
        <f>VLOOKUP([2]UNBOUNDCSV!B362,[2]VENUEID!$A$2:$B$28,2,TRUE)</f>
        <v>#N/A</v>
      </c>
      <c r="L283" t="s">
        <v>158</v>
      </c>
      <c r="M283" t="e">
        <f>VLOOKUP(DATA_GOES_HERE!Y283,VENUEID!$A$2:$B$28,2,TRUE)</f>
        <v>#N/A</v>
      </c>
      <c r="N283" t="e">
        <f>VLOOKUP(DATA_GOES_HERE!AH283,eventTypeID!$A:$C,3,TRUE)</f>
        <v>#N/A</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f>DATA_GOES_HERE!A284</f>
        <v>0</v>
      </c>
      <c r="E284" s="9" t="str">
        <f>IF(DATA_GOES_HERE!F186,F284,"")</f>
        <v/>
      </c>
      <c r="F284">
        <f>DATA_GOES_HERE!AI284</f>
        <v>0</v>
      </c>
      <c r="G284" s="1">
        <f>DATA_GOES_HERE!J284</f>
        <v>0</v>
      </c>
      <c r="H284" s="1">
        <f>DATA_GOES_HERE!R284</f>
        <v>0</v>
      </c>
      <c r="I284" s="1">
        <f t="shared" ca="1" si="6"/>
        <v>42440</v>
      </c>
      <c r="J284">
        <v>0</v>
      </c>
      <c r="K284" t="e">
        <f>VLOOKUP([2]UNBOUNDCSV!B363,[2]VENUEID!$A$2:$B$28,2,TRUE)</f>
        <v>#N/A</v>
      </c>
      <c r="L284" t="s">
        <v>158</v>
      </c>
      <c r="M284" t="e">
        <f>VLOOKUP(DATA_GOES_HERE!Y284,VENUEID!$A$2:$B$28,2,TRUE)</f>
        <v>#N/A</v>
      </c>
      <c r="N284" t="e">
        <f>VLOOKUP(DATA_GOES_HERE!AH284,eventTypeID!$A:$C,3,TRUE)</f>
        <v>#N/A</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f>DATA_GOES_HERE!A285</f>
        <v>0</v>
      </c>
      <c r="E285" s="9" t="str">
        <f>IF(DATA_GOES_HERE!F187,F285,"")</f>
        <v/>
      </c>
      <c r="F285">
        <f>DATA_GOES_HERE!AI285</f>
        <v>0</v>
      </c>
      <c r="G285" s="1">
        <f>DATA_GOES_HERE!J285</f>
        <v>0</v>
      </c>
      <c r="H285" s="1">
        <f>DATA_GOES_HERE!R285</f>
        <v>0</v>
      </c>
      <c r="I285" s="1">
        <f t="shared" ca="1" si="6"/>
        <v>42440</v>
      </c>
      <c r="J285">
        <v>0</v>
      </c>
      <c r="K285" t="e">
        <f>VLOOKUP([2]UNBOUNDCSV!B364,[2]VENUEID!$A$2:$B$28,2,TRUE)</f>
        <v>#N/A</v>
      </c>
      <c r="L285" t="s">
        <v>158</v>
      </c>
      <c r="M285" t="e">
        <f>VLOOKUP(DATA_GOES_HERE!Y285,VENUEID!$A$2:$B$28,2,TRUE)</f>
        <v>#N/A</v>
      </c>
      <c r="N285" t="e">
        <f>VLOOKUP(DATA_GOES_HERE!AH285,eventTypeID!$A:$C,3,TRUE)</f>
        <v>#N/A</v>
      </c>
      <c r="Q285" t="e">
        <f>VLOOKUP([2]UNBOUNDCSV!B282,[2]VENUEID!$A$2:$C$25,3,TRUE)</f>
        <v>#N/A</v>
      </c>
      <c r="R285" s="8">
        <f>DATA_GOES_HERE!M187</f>
        <v>0</v>
      </c>
      <c r="W285" t="str">
        <f>IF(DATA_GOES_HERE!L187="Monday",1," ")</f>
        <v xml:space="preserve"> </v>
      </c>
      <c r="X285" t="str">
        <f>IF(DATA_GOES_HERE!L187="Tuesday",1," ")</f>
        <v xml:space="preserve"> </v>
      </c>
      <c r="Y285" t="str">
        <f>IF(DATA_GOES_HERE!L187="Wednesday",1," ")</f>
        <v xml:space="preserve"> </v>
      </c>
      <c r="Z285" t="str">
        <f>IF(DATA_GOES_HERE!L187="Thursday",1," ")</f>
        <v xml:space="preserve"> </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f>DATA_GOES_HERE!A286</f>
        <v>0</v>
      </c>
      <c r="E286" s="9" t="str">
        <f>IF(DATA_GOES_HERE!F188,F286,"")</f>
        <v/>
      </c>
      <c r="F286">
        <f>DATA_GOES_HERE!AI286</f>
        <v>0</v>
      </c>
      <c r="G286" s="1">
        <f>DATA_GOES_HERE!J286</f>
        <v>0</v>
      </c>
      <c r="H286" s="1">
        <f>DATA_GOES_HERE!R286</f>
        <v>0</v>
      </c>
      <c r="I286" s="1">
        <f t="shared" ca="1" si="6"/>
        <v>42440</v>
      </c>
      <c r="J286">
        <v>0</v>
      </c>
      <c r="K286" t="e">
        <f>VLOOKUP([2]UNBOUNDCSV!B365,[2]VENUEID!$A$2:$B$28,2,TRUE)</f>
        <v>#N/A</v>
      </c>
      <c r="L286" t="s">
        <v>158</v>
      </c>
      <c r="M286" t="e">
        <f>VLOOKUP(DATA_GOES_HERE!Y286,VENUEID!$A$2:$B$28,2,TRUE)</f>
        <v>#N/A</v>
      </c>
      <c r="N286" t="e">
        <f>VLOOKUP(DATA_GOES_HERE!AH286,eventTypeID!$A:$C,3,TRUE)</f>
        <v>#N/A</v>
      </c>
      <c r="Q286" t="e">
        <f>VLOOKUP([2]UNBOUNDCSV!B283,[2]VENUEID!$A$2:$C$25,3,TRUE)</f>
        <v>#N/A</v>
      </c>
      <c r="R286" s="8">
        <f>DATA_GOES_HERE!M188</f>
        <v>0</v>
      </c>
      <c r="W286" t="str">
        <f>IF(DATA_GOES_HERE!L188="Monday",1," ")</f>
        <v xml:space="preserve"> </v>
      </c>
      <c r="X286" t="str">
        <f>IF(DATA_GOES_HERE!L188="Tuesday",1," ")</f>
        <v xml:space="preserve"> </v>
      </c>
      <c r="Y286" t="str">
        <f>IF(DATA_GOES_HERE!L188="Wednesday",1," ")</f>
        <v xml:space="preserve"> </v>
      </c>
      <c r="Z286" t="str">
        <f>IF(DATA_GOES_HERE!L188="Thursday",1," ")</f>
        <v xml:space="preserve"> </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f>DATA_GOES_HERE!A287</f>
        <v>0</v>
      </c>
      <c r="E287" s="9" t="str">
        <f>IF(DATA_GOES_HERE!F189,F287,"")</f>
        <v/>
      </c>
      <c r="F287">
        <f>DATA_GOES_HERE!AI287</f>
        <v>0</v>
      </c>
      <c r="G287" s="1">
        <f>DATA_GOES_HERE!J287</f>
        <v>0</v>
      </c>
      <c r="H287" s="1">
        <f>DATA_GOES_HERE!R287</f>
        <v>0</v>
      </c>
      <c r="I287" s="1">
        <f t="shared" ca="1" si="6"/>
        <v>42440</v>
      </c>
      <c r="J287">
        <v>0</v>
      </c>
      <c r="K287" t="e">
        <f>VLOOKUP([2]UNBOUNDCSV!B366,[2]VENUEID!$A$2:$B$28,2,TRUE)</f>
        <v>#N/A</v>
      </c>
      <c r="L287" t="s">
        <v>158</v>
      </c>
      <c r="M287" t="e">
        <f>VLOOKUP(DATA_GOES_HERE!Y287,VENUEID!$A$2:$B$28,2,TRUE)</f>
        <v>#N/A</v>
      </c>
      <c r="N287" t="e">
        <f>VLOOKUP(DATA_GOES_HERE!AH287,eventTypeID!$A:$C,3,TRUE)</f>
        <v>#N/A</v>
      </c>
      <c r="Q287" t="e">
        <f>VLOOKUP([2]UNBOUNDCSV!B284,[2]VENUEID!$A$2:$C$25,3,TRUE)</f>
        <v>#N/A</v>
      </c>
      <c r="R287" s="8">
        <f>DATA_GOES_HERE!M189</f>
        <v>0</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t="str">
        <f>IF(DATA_GOES_HERE!L189="Friday",1," ")</f>
        <v xml:space="preserve"> </v>
      </c>
      <c r="AB287" t="str">
        <f>IF(DATA_GOES_HERE!L189="Saturday",1," ")</f>
        <v xml:space="preserve"> </v>
      </c>
      <c r="AC287" t="str">
        <f>IF(DATA_GOES_HERE!L189="Sunday",1," ")</f>
        <v xml:space="preserve"> </v>
      </c>
    </row>
    <row r="288" spans="1:29" x14ac:dyDescent="0.25">
      <c r="A288" s="7" t="str">
        <f>[2]NOWPLAYING!A289</f>
        <v>kcook</v>
      </c>
      <c r="B288">
        <f>DATA_GOES_HERE!A288</f>
        <v>0</v>
      </c>
      <c r="E288" s="9" t="str">
        <f>IF(DATA_GOES_HERE!F190,F288,"")</f>
        <v/>
      </c>
      <c r="F288">
        <f>DATA_GOES_HERE!AI288</f>
        <v>0</v>
      </c>
      <c r="G288" s="1">
        <f>DATA_GOES_HERE!J288</f>
        <v>0</v>
      </c>
      <c r="H288" s="1">
        <f>DATA_GOES_HERE!R288</f>
        <v>0</v>
      </c>
      <c r="I288" s="1">
        <f t="shared" ca="1" si="6"/>
        <v>42440</v>
      </c>
      <c r="J288">
        <v>0</v>
      </c>
      <c r="K288" t="e">
        <f>VLOOKUP([2]UNBOUNDCSV!B367,[2]VENUEID!$A$2:$B$28,2,TRUE)</f>
        <v>#N/A</v>
      </c>
      <c r="L288" t="s">
        <v>158</v>
      </c>
      <c r="M288" t="e">
        <f>VLOOKUP(DATA_GOES_HERE!Y288,VENUEID!$A$2:$B$28,2,TRUE)</f>
        <v>#N/A</v>
      </c>
      <c r="N288" t="e">
        <f>VLOOKUP(DATA_GOES_HERE!AH288,eventTypeID!$A:$C,3,TRUE)</f>
        <v>#N/A</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f>DATA_GOES_HERE!A289</f>
        <v>0</v>
      </c>
      <c r="E289" s="9" t="str">
        <f>IF(DATA_GOES_HERE!F191,F289,"")</f>
        <v/>
      </c>
      <c r="F289">
        <f>DATA_GOES_HERE!AI289</f>
        <v>0</v>
      </c>
      <c r="G289" s="1">
        <f>DATA_GOES_HERE!J289</f>
        <v>0</v>
      </c>
      <c r="H289" s="1">
        <f>DATA_GOES_HERE!R289</f>
        <v>0</v>
      </c>
      <c r="I289" s="1">
        <f t="shared" ca="1" si="6"/>
        <v>42440</v>
      </c>
      <c r="J289">
        <v>0</v>
      </c>
      <c r="K289" t="e">
        <f>VLOOKUP([2]UNBOUNDCSV!B368,[2]VENUEID!$A$2:$B$28,2,TRUE)</f>
        <v>#N/A</v>
      </c>
      <c r="L289" t="s">
        <v>158</v>
      </c>
      <c r="M289" t="e">
        <f>VLOOKUP(DATA_GOES_HERE!Y289,VENUEID!$A$2:$B$28,2,TRUE)</f>
        <v>#N/A</v>
      </c>
      <c r="N289" t="e">
        <f>VLOOKUP(DATA_GOES_HERE!AH289,eventTypeID!$A:$C,3,TRUE)</f>
        <v>#N/A</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f>DATA_GOES_HERE!A290</f>
        <v>0</v>
      </c>
      <c r="E290" s="9" t="str">
        <f>IF(DATA_GOES_HERE!F192,F290,"")</f>
        <v/>
      </c>
      <c r="F290">
        <f>DATA_GOES_HERE!AI290</f>
        <v>0</v>
      </c>
      <c r="G290" s="1">
        <f>DATA_GOES_HERE!J290</f>
        <v>0</v>
      </c>
      <c r="H290" s="1">
        <f>DATA_GOES_HERE!R290</f>
        <v>0</v>
      </c>
      <c r="I290" s="1">
        <f t="shared" ca="1" si="6"/>
        <v>42440</v>
      </c>
      <c r="J290">
        <v>0</v>
      </c>
      <c r="K290" t="e">
        <f>VLOOKUP([2]UNBOUNDCSV!B369,[2]VENUEID!$A$2:$B$28,2,TRUE)</f>
        <v>#N/A</v>
      </c>
      <c r="L290" t="s">
        <v>158</v>
      </c>
      <c r="M290" t="e">
        <f>VLOOKUP(DATA_GOES_HERE!Y290,VENUEID!$A$2:$B$28,2,TRUE)</f>
        <v>#N/A</v>
      </c>
      <c r="N290" t="e">
        <f>VLOOKUP(DATA_GOES_HERE!AH290,eventTypeID!$A:$C,3,TRUE)</f>
        <v>#N/A</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f>DATA_GOES_HERE!A291</f>
        <v>0</v>
      </c>
      <c r="E291" s="9" t="str">
        <f>IF(DATA_GOES_HERE!F193,F291,"")</f>
        <v/>
      </c>
      <c r="F291">
        <f>DATA_GOES_HERE!AI291</f>
        <v>0</v>
      </c>
      <c r="G291" s="1">
        <f>DATA_GOES_HERE!J291</f>
        <v>0</v>
      </c>
      <c r="H291" s="1">
        <f>DATA_GOES_HERE!R291</f>
        <v>0</v>
      </c>
      <c r="I291" s="1">
        <f t="shared" ca="1" si="6"/>
        <v>42440</v>
      </c>
      <c r="J291">
        <v>0</v>
      </c>
      <c r="K291" t="e">
        <f>VLOOKUP([2]UNBOUNDCSV!B370,[2]VENUEID!$A$2:$B$28,2,TRUE)</f>
        <v>#N/A</v>
      </c>
      <c r="L291" t="s">
        <v>158</v>
      </c>
      <c r="M291" t="e">
        <f>VLOOKUP(DATA_GOES_HERE!Y291,VENUEID!$A$2:$B$28,2,TRUE)</f>
        <v>#N/A</v>
      </c>
      <c r="N291" t="e">
        <f>VLOOKUP(DATA_GOES_HERE!AH291,eventTypeID!$A:$C,3,TRUE)</f>
        <v>#N/A</v>
      </c>
      <c r="Q291" t="e">
        <f>VLOOKUP([2]UNBOUNDCSV!B288,[2]VENUEID!$A$2:$C$25,3,TRUE)</f>
        <v>#N/A</v>
      </c>
      <c r="R291" s="8">
        <f>DATA_GOES_HERE!M193</f>
        <v>0</v>
      </c>
      <c r="W291" t="str">
        <f>IF(DATA_GOES_HERE!L193="Monday",1," ")</f>
        <v xml:space="preserve"> </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f>DATA_GOES_HERE!A292</f>
        <v>0</v>
      </c>
      <c r="E292" s="9" t="str">
        <f>IF(DATA_GOES_HERE!F194,F292,"")</f>
        <v/>
      </c>
      <c r="F292">
        <f>DATA_GOES_HERE!AI292</f>
        <v>0</v>
      </c>
      <c r="G292" s="1">
        <f>DATA_GOES_HERE!J292</f>
        <v>0</v>
      </c>
      <c r="H292" s="1">
        <f>DATA_GOES_HERE!R292</f>
        <v>0</v>
      </c>
      <c r="I292" s="1">
        <f t="shared" ca="1" si="6"/>
        <v>42440</v>
      </c>
      <c r="J292">
        <v>0</v>
      </c>
      <c r="K292" t="e">
        <f>VLOOKUP([2]UNBOUNDCSV!B371,[2]VENUEID!$A$2:$B$28,2,TRUE)</f>
        <v>#N/A</v>
      </c>
      <c r="L292" t="s">
        <v>158</v>
      </c>
      <c r="M292" t="e">
        <f>VLOOKUP(DATA_GOES_HERE!Y292,VENUEID!$A$2:$B$28,2,TRUE)</f>
        <v>#N/A</v>
      </c>
      <c r="N292" t="e">
        <f>VLOOKUP(DATA_GOES_HERE!AH292,eventTypeID!$A:$C,3,TRUE)</f>
        <v>#N/A</v>
      </c>
      <c r="Q292" t="e">
        <f>VLOOKUP([2]UNBOUNDCSV!B289,[2]VENUEID!$A$2:$C$25,3,TRUE)</f>
        <v>#N/A</v>
      </c>
      <c r="R292" s="8">
        <f>DATA_GOES_HERE!M194</f>
        <v>0</v>
      </c>
      <c r="W292" t="str">
        <f>IF(DATA_GOES_HERE!L194="Monday",1," ")</f>
        <v xml:space="preserve"> </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f>DATA_GOES_HERE!A293</f>
        <v>0</v>
      </c>
      <c r="E293" s="9" t="str">
        <f>IF(DATA_GOES_HERE!F195,F293,"")</f>
        <v/>
      </c>
      <c r="F293">
        <f>DATA_GOES_HERE!AI293</f>
        <v>0</v>
      </c>
      <c r="G293" s="1">
        <f>DATA_GOES_HERE!J293</f>
        <v>0</v>
      </c>
      <c r="H293" s="1">
        <f>DATA_GOES_HERE!R293</f>
        <v>0</v>
      </c>
      <c r="I293" s="1">
        <f t="shared" ca="1" si="6"/>
        <v>42440</v>
      </c>
      <c r="J293">
        <v>0</v>
      </c>
      <c r="K293" t="e">
        <f>VLOOKUP([2]UNBOUNDCSV!B372,[2]VENUEID!$A$2:$B$28,2,TRUE)</f>
        <v>#N/A</v>
      </c>
      <c r="L293" t="s">
        <v>158</v>
      </c>
      <c r="M293" t="e">
        <f>VLOOKUP(DATA_GOES_HERE!Y293,VENUEID!$A$2:$B$28,2,TRUE)</f>
        <v>#N/A</v>
      </c>
      <c r="N293" t="e">
        <f>VLOOKUP(DATA_GOES_HERE!AH293,eventTypeID!$A:$C,3,TRUE)</f>
        <v>#N/A</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f>DATA_GOES_HERE!A294</f>
        <v>0</v>
      </c>
      <c r="E294" s="9" t="str">
        <f>IF(DATA_GOES_HERE!F196,F294,"")</f>
        <v/>
      </c>
      <c r="F294">
        <f>DATA_GOES_HERE!AI294</f>
        <v>0</v>
      </c>
      <c r="G294" s="1">
        <f>DATA_GOES_HERE!J294</f>
        <v>0</v>
      </c>
      <c r="H294" s="1">
        <f>DATA_GOES_HERE!R294</f>
        <v>0</v>
      </c>
      <c r="I294" s="1">
        <f t="shared" ca="1" si="6"/>
        <v>42440</v>
      </c>
      <c r="J294">
        <v>0</v>
      </c>
      <c r="K294" t="e">
        <f>VLOOKUP([2]UNBOUNDCSV!B373,[2]VENUEID!$A$2:$B$28,2,TRUE)</f>
        <v>#N/A</v>
      </c>
      <c r="L294" t="s">
        <v>158</v>
      </c>
      <c r="M294" t="e">
        <f>VLOOKUP(DATA_GOES_HERE!Y294,VENUEID!$A$2:$B$28,2,TRUE)</f>
        <v>#N/A</v>
      </c>
      <c r="N294" t="e">
        <f>VLOOKUP(DATA_GOES_HERE!AH294,eventTypeID!$A:$C,3,TRUE)</f>
        <v>#N/A</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f>DATA_GOES_HERE!A295</f>
        <v>0</v>
      </c>
      <c r="E295" s="9" t="str">
        <f>IF(DATA_GOES_HERE!F197,F295,"")</f>
        <v/>
      </c>
      <c r="F295">
        <f>DATA_GOES_HERE!AI295</f>
        <v>0</v>
      </c>
      <c r="G295" s="1">
        <f>DATA_GOES_HERE!J295</f>
        <v>0</v>
      </c>
      <c r="H295" s="1">
        <f>DATA_GOES_HERE!R295</f>
        <v>0</v>
      </c>
      <c r="I295" s="1">
        <f t="shared" ca="1" si="6"/>
        <v>42440</v>
      </c>
      <c r="J295">
        <v>0</v>
      </c>
      <c r="K295" t="e">
        <f>VLOOKUP([2]UNBOUNDCSV!B374,[2]VENUEID!$A$2:$B$28,2,TRUE)</f>
        <v>#N/A</v>
      </c>
      <c r="L295" t="s">
        <v>158</v>
      </c>
      <c r="M295" t="e">
        <f>VLOOKUP(DATA_GOES_HERE!Y295,VENUEID!$A$2:$B$28,2,TRUE)</f>
        <v>#N/A</v>
      </c>
      <c r="N295" t="e">
        <f>VLOOKUP(DATA_GOES_HERE!AH295,eventTypeID!$A:$C,3,TRUE)</f>
        <v>#N/A</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f>DATA_GOES_HERE!A296</f>
        <v>0</v>
      </c>
      <c r="E296" s="9" t="str">
        <f>IF(DATA_GOES_HERE!F198,F296,"")</f>
        <v/>
      </c>
      <c r="F296">
        <f>DATA_GOES_HERE!AI296</f>
        <v>0</v>
      </c>
      <c r="G296" s="1">
        <f>DATA_GOES_HERE!J296</f>
        <v>0</v>
      </c>
      <c r="H296" s="1">
        <f>DATA_GOES_HERE!R296</f>
        <v>0</v>
      </c>
      <c r="I296" s="1">
        <f t="shared" ca="1" si="6"/>
        <v>42440</v>
      </c>
      <c r="J296">
        <v>0</v>
      </c>
      <c r="K296" t="e">
        <f>VLOOKUP([2]UNBOUNDCSV!B375,[2]VENUEID!$A$2:$B$28,2,TRUE)</f>
        <v>#N/A</v>
      </c>
      <c r="L296" t="s">
        <v>158</v>
      </c>
      <c r="M296" t="e">
        <f>VLOOKUP(DATA_GOES_HERE!Y296,VENUEID!$A$2:$B$28,2,TRUE)</f>
        <v>#N/A</v>
      </c>
      <c r="N296" t="e">
        <f>VLOOKUP(DATA_GOES_HERE!AH296,eventTypeID!$A:$C,3,TRUE)</f>
        <v>#N/A</v>
      </c>
      <c r="Q296" t="e">
        <f>VLOOKUP([2]UNBOUNDCSV!B293,[2]VENUEID!$A$2:$C$25,3,TRUE)</f>
        <v>#N/A</v>
      </c>
      <c r="R296" s="8">
        <f>DATA_GOES_HERE!M198</f>
        <v>0</v>
      </c>
      <c r="W296" t="str">
        <f>IF(DATA_GOES_HERE!L198="Monday",1," ")</f>
        <v xml:space="preserve"> </v>
      </c>
      <c r="X296" t="str">
        <f>IF(DATA_GOES_HERE!L198="Tuesday",1," ")</f>
        <v xml:space="preserve"> </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f>DATA_GOES_HERE!A297</f>
        <v>0</v>
      </c>
      <c r="E297" s="9" t="str">
        <f>IF(DATA_GOES_HERE!F199,F297,"")</f>
        <v/>
      </c>
      <c r="F297">
        <f>DATA_GOES_HERE!AI297</f>
        <v>0</v>
      </c>
      <c r="G297" s="1">
        <f>DATA_GOES_HERE!J297</f>
        <v>0</v>
      </c>
      <c r="H297" s="1">
        <f>DATA_GOES_HERE!R297</f>
        <v>0</v>
      </c>
      <c r="I297" s="1">
        <f t="shared" ca="1" si="6"/>
        <v>42440</v>
      </c>
      <c r="J297">
        <v>0</v>
      </c>
      <c r="K297" t="e">
        <f>VLOOKUP([2]UNBOUNDCSV!B376,[2]VENUEID!$A$2:$B$28,2,TRUE)</f>
        <v>#N/A</v>
      </c>
      <c r="L297" t="s">
        <v>158</v>
      </c>
      <c r="M297" t="e">
        <f>VLOOKUP(DATA_GOES_HERE!Y297,VENUEID!$A$2:$B$28,2,TRUE)</f>
        <v>#N/A</v>
      </c>
      <c r="N297" t="e">
        <f>VLOOKUP(DATA_GOES_HERE!AH297,eventTypeID!$A:$C,3,TRUE)</f>
        <v>#N/A</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f>DATA_GOES_HERE!A298</f>
        <v>0</v>
      </c>
      <c r="E298" s="9" t="str">
        <f>IF(DATA_GOES_HERE!F200,F298,"")</f>
        <v/>
      </c>
      <c r="F298">
        <f>DATA_GOES_HERE!AI298</f>
        <v>0</v>
      </c>
      <c r="G298" s="1">
        <f>DATA_GOES_HERE!J298</f>
        <v>0</v>
      </c>
      <c r="H298" s="1">
        <f>DATA_GOES_HERE!R298</f>
        <v>0</v>
      </c>
      <c r="I298" s="1">
        <f t="shared" ca="1" si="6"/>
        <v>42440</v>
      </c>
      <c r="J298">
        <v>0</v>
      </c>
      <c r="K298" t="e">
        <f>VLOOKUP([2]UNBOUNDCSV!B377,[2]VENUEID!$A$2:$B$28,2,TRUE)</f>
        <v>#N/A</v>
      </c>
      <c r="L298" t="s">
        <v>158</v>
      </c>
      <c r="M298" t="e">
        <f>VLOOKUP(DATA_GOES_HERE!Y298,VENUEID!$A$2:$B$28,2,TRUE)</f>
        <v>#N/A</v>
      </c>
      <c r="N298" t="e">
        <f>VLOOKUP(DATA_GOES_HERE!AH298,eventTypeID!$A:$C,3,TRUE)</f>
        <v>#N/A</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f>DATA_GOES_HERE!A299</f>
        <v>0</v>
      </c>
      <c r="E299" s="9" t="str">
        <f>IF(DATA_GOES_HERE!F201,F299,"")</f>
        <v/>
      </c>
      <c r="F299">
        <f>DATA_GOES_HERE!AI299</f>
        <v>0</v>
      </c>
      <c r="G299" s="1">
        <f>DATA_GOES_HERE!J299</f>
        <v>0</v>
      </c>
      <c r="H299" s="1">
        <f>DATA_GOES_HERE!R299</f>
        <v>0</v>
      </c>
      <c r="I299" s="1">
        <f t="shared" ca="1" si="6"/>
        <v>42440</v>
      </c>
      <c r="J299">
        <v>0</v>
      </c>
      <c r="K299" t="e">
        <f>VLOOKUP([2]UNBOUNDCSV!B378,[2]VENUEID!$A$2:$B$28,2,TRUE)</f>
        <v>#N/A</v>
      </c>
      <c r="L299" t="s">
        <v>158</v>
      </c>
      <c r="M299" t="e">
        <f>VLOOKUP(DATA_GOES_HERE!Y299,VENUEID!$A$2:$B$28,2,TRUE)</f>
        <v>#N/A</v>
      </c>
      <c r="N299" t="e">
        <f>VLOOKUP(DATA_GOES_HERE!AH299,eventTypeID!$A:$C,3,TRUE)</f>
        <v>#N/A</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f>DATA_GOES_HERE!A300</f>
        <v>0</v>
      </c>
      <c r="E300" s="9" t="str">
        <f>IF(DATA_GOES_HERE!F202,F300,"")</f>
        <v/>
      </c>
      <c r="F300">
        <f>DATA_GOES_HERE!AI300</f>
        <v>0</v>
      </c>
      <c r="G300" s="1">
        <f>DATA_GOES_HERE!J300</f>
        <v>0</v>
      </c>
      <c r="H300" s="1">
        <f>DATA_GOES_HERE!R300</f>
        <v>0</v>
      </c>
      <c r="I300" s="1">
        <f t="shared" ca="1" si="6"/>
        <v>42440</v>
      </c>
      <c r="J300">
        <v>0</v>
      </c>
      <c r="K300" t="e">
        <f>VLOOKUP([2]UNBOUNDCSV!B379,[2]VENUEID!$A$2:$B$28,2,TRUE)</f>
        <v>#N/A</v>
      </c>
      <c r="L300" t="s">
        <v>158</v>
      </c>
      <c r="M300" t="e">
        <f>VLOOKUP(DATA_GOES_HERE!Y300,VENUEID!$A$2:$B$28,2,TRUE)</f>
        <v>#N/A</v>
      </c>
      <c r="N300" t="e">
        <f>VLOOKUP(DATA_GOES_HERE!AH300,eventTypeID!$A:$C,3,TRUE)</f>
        <v>#N/A</v>
      </c>
      <c r="Q300" t="e">
        <f>VLOOKUP([2]UNBOUNDCSV!B297,[2]VENUEID!$A$2:$C$25,3,TRUE)</f>
        <v>#N/A</v>
      </c>
      <c r="R300" s="8">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7" t="str">
        <f>[2]NOWPLAYING!A302</f>
        <v>kcook</v>
      </c>
      <c r="B301">
        <f>DATA_GOES_HERE!A301</f>
        <v>0</v>
      </c>
      <c r="E301" s="9" t="str">
        <f>IF(DATA_GOES_HERE!F203,F301,"")</f>
        <v/>
      </c>
      <c r="F301">
        <f>DATA_GOES_HERE!AI301</f>
        <v>0</v>
      </c>
      <c r="G301" s="1">
        <f>DATA_GOES_HERE!J301</f>
        <v>0</v>
      </c>
      <c r="H301" s="1">
        <f>DATA_GOES_HERE!R301</f>
        <v>0</v>
      </c>
      <c r="I301" s="1">
        <f t="shared" ca="1" si="6"/>
        <v>42440</v>
      </c>
      <c r="J301">
        <v>0</v>
      </c>
      <c r="K301" t="e">
        <f>VLOOKUP([2]UNBOUNDCSV!B380,[2]VENUEID!$A$2:$B$28,2,TRUE)</f>
        <v>#N/A</v>
      </c>
      <c r="L301" t="s">
        <v>158</v>
      </c>
      <c r="M301" t="e">
        <f>VLOOKUP(DATA_GOES_HERE!Y301,VENUEID!$A$2:$B$28,2,TRUE)</f>
        <v>#N/A</v>
      </c>
      <c r="N301" t="e">
        <f>VLOOKUP(DATA_GOES_HERE!AH301,eventTypeID!$A:$C,3,TRUE)</f>
        <v>#N/A</v>
      </c>
      <c r="Q301" t="e">
        <f>VLOOKUP([2]UNBOUNDCSV!B298,[2]VENUEID!$A$2:$C$25,3,TRUE)</f>
        <v>#N/A</v>
      </c>
      <c r="R301" s="8">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7" t="str">
        <f>[2]NOWPLAYING!A303</f>
        <v>kcook</v>
      </c>
      <c r="B302">
        <f>DATA_GOES_HERE!A302</f>
        <v>0</v>
      </c>
      <c r="E302" s="9" t="str">
        <f>IF(DATA_GOES_HERE!F204,F302,"")</f>
        <v/>
      </c>
      <c r="F302">
        <f>DATA_GOES_HERE!AI302</f>
        <v>0</v>
      </c>
      <c r="G302" s="1">
        <f>DATA_GOES_HERE!J302</f>
        <v>0</v>
      </c>
      <c r="H302" s="1">
        <f>DATA_GOES_HERE!R302</f>
        <v>0</v>
      </c>
      <c r="I302" s="1">
        <f t="shared" ref="I302:I333" ca="1" si="7">TODAY()</f>
        <v>42440</v>
      </c>
      <c r="J302">
        <v>0</v>
      </c>
      <c r="K302" t="e">
        <f>VLOOKUP([2]UNBOUNDCSV!B381,[2]VENUEID!$A$2:$B$28,2,TRUE)</f>
        <v>#N/A</v>
      </c>
      <c r="L302" t="s">
        <v>158</v>
      </c>
      <c r="M302" t="e">
        <f>VLOOKUP(DATA_GOES_HERE!Y302,VENUEID!$A$2:$B$28,2,TRUE)</f>
        <v>#N/A</v>
      </c>
      <c r="N302" t="e">
        <f>VLOOKUP(DATA_GOES_HERE!AH302,eventTypeID!$A:$C,3,TRUE)</f>
        <v>#N/A</v>
      </c>
      <c r="Q302" t="e">
        <f>VLOOKUP([2]UNBOUNDCSV!B299,[2]VENUEID!$A$2:$C$25,3,TRUE)</f>
        <v>#N/A</v>
      </c>
      <c r="R302" s="8">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7" t="str">
        <f>[2]NOWPLAYING!A304</f>
        <v>kcook</v>
      </c>
      <c r="B303">
        <f>DATA_GOES_HERE!A303</f>
        <v>0</v>
      </c>
      <c r="E303" s="9" t="str">
        <f>IF(DATA_GOES_HERE!F205,F303,"")</f>
        <v/>
      </c>
      <c r="F303">
        <f>DATA_GOES_HERE!AI303</f>
        <v>0</v>
      </c>
      <c r="G303" s="1">
        <f>DATA_GOES_HERE!J303</f>
        <v>0</v>
      </c>
      <c r="H303" s="1">
        <f>DATA_GOES_HERE!R303</f>
        <v>0</v>
      </c>
      <c r="I303" s="1">
        <f t="shared" ca="1" si="7"/>
        <v>42440</v>
      </c>
      <c r="J303">
        <v>0</v>
      </c>
      <c r="K303" t="e">
        <f>VLOOKUP([2]UNBOUNDCSV!B382,[2]VENUEID!$A$2:$B$28,2,TRUE)</f>
        <v>#N/A</v>
      </c>
      <c r="L303" t="s">
        <v>158</v>
      </c>
      <c r="M303" t="e">
        <f>VLOOKUP(DATA_GOES_HERE!Y303,VENUEID!$A$2:$B$28,2,TRUE)</f>
        <v>#N/A</v>
      </c>
      <c r="N303" t="e">
        <f>VLOOKUP(DATA_GOES_HERE!AH303,eventTypeID!$A:$C,3,TRUE)</f>
        <v>#N/A</v>
      </c>
      <c r="Q303" t="e">
        <f>VLOOKUP([2]UNBOUNDCSV!B300,[2]VENUEID!$A$2:$C$25,3,TRUE)</f>
        <v>#N/A</v>
      </c>
      <c r="R303" s="8">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7" t="str">
        <f>[2]NOWPLAYING!A305</f>
        <v>kcook</v>
      </c>
      <c r="B304">
        <f>DATA_GOES_HERE!A304</f>
        <v>0</v>
      </c>
      <c r="E304" s="9" t="str">
        <f>IF(DATA_GOES_HERE!F206,F304,"")</f>
        <v/>
      </c>
      <c r="F304">
        <f>DATA_GOES_HERE!AI304</f>
        <v>0</v>
      </c>
      <c r="G304" s="1">
        <f>DATA_GOES_HERE!J304</f>
        <v>0</v>
      </c>
      <c r="H304" s="1">
        <f>DATA_GOES_HERE!R304</f>
        <v>0</v>
      </c>
      <c r="I304" s="1">
        <f t="shared" ca="1" si="7"/>
        <v>42440</v>
      </c>
      <c r="J304">
        <v>0</v>
      </c>
      <c r="K304" t="e">
        <f>VLOOKUP([2]UNBOUNDCSV!B383,[2]VENUEID!$A$2:$B$28,2,TRUE)</f>
        <v>#N/A</v>
      </c>
      <c r="L304" t="s">
        <v>158</v>
      </c>
      <c r="M304" t="e">
        <f>VLOOKUP(DATA_GOES_HERE!Y304,VENUEID!$A$2:$B$28,2,TRUE)</f>
        <v>#N/A</v>
      </c>
      <c r="N304" t="e">
        <f>VLOOKUP(DATA_GOES_HERE!AH304,eventTypeID!$A:$C,3,TRUE)</f>
        <v>#N/A</v>
      </c>
      <c r="Q304" t="e">
        <f>VLOOKUP([2]UNBOUNDCSV!B301,[2]VENUEID!$A$2:$C$25,3,TRUE)</f>
        <v>#N/A</v>
      </c>
      <c r="R304" s="8">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7" t="str">
        <f>[2]NOWPLAYING!A306</f>
        <v>kcook</v>
      </c>
      <c r="B305">
        <f>DATA_GOES_HERE!A305</f>
        <v>0</v>
      </c>
      <c r="E305" s="9" t="str">
        <f>IF(DATA_GOES_HERE!F207,F305,"")</f>
        <v/>
      </c>
      <c r="F305">
        <f>DATA_GOES_HERE!AI305</f>
        <v>0</v>
      </c>
      <c r="G305" s="1">
        <f>DATA_GOES_HERE!J305</f>
        <v>0</v>
      </c>
      <c r="H305" s="1">
        <f>DATA_GOES_HERE!R305</f>
        <v>0</v>
      </c>
      <c r="I305" s="1">
        <f t="shared" ca="1" si="7"/>
        <v>42440</v>
      </c>
      <c r="J305">
        <v>0</v>
      </c>
      <c r="K305" t="e">
        <f>VLOOKUP([2]UNBOUNDCSV!B384,[2]VENUEID!$A$2:$B$28,2,TRUE)</f>
        <v>#N/A</v>
      </c>
      <c r="L305" t="s">
        <v>158</v>
      </c>
      <c r="M305" t="e">
        <f>VLOOKUP(DATA_GOES_HERE!Y305,VENUEID!$A$2:$B$28,2,TRUE)</f>
        <v>#N/A</v>
      </c>
      <c r="N305" t="e">
        <f>VLOOKUP(DATA_GOES_HERE!AH305,eventTypeID!$A:$C,3,TRUE)</f>
        <v>#N/A</v>
      </c>
      <c r="Q305" t="e">
        <f>VLOOKUP([2]UNBOUNDCSV!B302,[2]VENUEID!$A$2:$C$25,3,TRUE)</f>
        <v>#N/A</v>
      </c>
      <c r="R305" s="8">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7" t="str">
        <f>[2]NOWPLAYING!A307</f>
        <v>kcook</v>
      </c>
      <c r="B306">
        <f>DATA_GOES_HERE!A306</f>
        <v>0</v>
      </c>
      <c r="E306" s="9" t="str">
        <f>IF(DATA_GOES_HERE!F208,F306,"")</f>
        <v/>
      </c>
      <c r="F306">
        <f>DATA_GOES_HERE!AI306</f>
        <v>0</v>
      </c>
      <c r="G306" s="1">
        <f>DATA_GOES_HERE!J306</f>
        <v>0</v>
      </c>
      <c r="H306" s="1">
        <f>DATA_GOES_HERE!R306</f>
        <v>0</v>
      </c>
      <c r="I306" s="1">
        <f t="shared" ca="1" si="7"/>
        <v>42440</v>
      </c>
      <c r="J306">
        <v>0</v>
      </c>
      <c r="K306" t="e">
        <f>VLOOKUP([2]UNBOUNDCSV!B385,[2]VENUEID!$A$2:$B$28,2,TRUE)</f>
        <v>#N/A</v>
      </c>
      <c r="L306" t="s">
        <v>158</v>
      </c>
      <c r="M306" t="e">
        <f>VLOOKUP(DATA_GOES_HERE!Y306,VENUEID!$A$2:$B$28,2,TRUE)</f>
        <v>#N/A</v>
      </c>
      <c r="N306" t="e">
        <f>VLOOKUP(DATA_GOES_HERE!AH306,eventTypeID!$A:$C,3,TRUE)</f>
        <v>#N/A</v>
      </c>
      <c r="Q306" t="e">
        <f>VLOOKUP([2]UNBOUNDCSV!B303,[2]VENUEID!$A$2:$C$25,3,TRUE)</f>
        <v>#N/A</v>
      </c>
      <c r="R306" s="8">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7" t="str">
        <f>[2]NOWPLAYING!A308</f>
        <v>kcook</v>
      </c>
      <c r="B307">
        <f>DATA_GOES_HERE!A307</f>
        <v>0</v>
      </c>
      <c r="E307" s="9" t="str">
        <f>IF(DATA_GOES_HERE!F209,F307,"")</f>
        <v/>
      </c>
      <c r="F307">
        <f>DATA_GOES_HERE!AI307</f>
        <v>0</v>
      </c>
      <c r="G307" s="1">
        <f>DATA_GOES_HERE!J307</f>
        <v>0</v>
      </c>
      <c r="H307" s="1">
        <f>DATA_GOES_HERE!R307</f>
        <v>0</v>
      </c>
      <c r="I307" s="1">
        <f t="shared" ca="1" si="7"/>
        <v>42440</v>
      </c>
      <c r="J307">
        <v>0</v>
      </c>
      <c r="K307" t="e">
        <f>VLOOKUP([2]UNBOUNDCSV!B386,[2]VENUEID!$A$2:$B$28,2,TRUE)</f>
        <v>#N/A</v>
      </c>
      <c r="L307" t="s">
        <v>158</v>
      </c>
      <c r="M307" t="e">
        <f>VLOOKUP(DATA_GOES_HERE!Y307,VENUEID!$A$2:$B$28,2,TRUE)</f>
        <v>#N/A</v>
      </c>
      <c r="N307" t="e">
        <f>VLOOKUP(DATA_GOES_HERE!AH307,eventTypeID!$A:$C,3,TRUE)</f>
        <v>#N/A</v>
      </c>
      <c r="Q307" t="e">
        <f>VLOOKUP([2]UNBOUNDCSV!B304,[2]VENUEID!$A$2:$C$25,3,TRUE)</f>
        <v>#N/A</v>
      </c>
      <c r="R307" s="8">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7" t="str">
        <f>[2]NOWPLAYING!A309</f>
        <v>kcook</v>
      </c>
      <c r="B308">
        <f>DATA_GOES_HERE!A308</f>
        <v>0</v>
      </c>
      <c r="E308" s="9" t="str">
        <f>IF(DATA_GOES_HERE!F210,F308,"")</f>
        <v/>
      </c>
      <c r="F308">
        <f>DATA_GOES_HERE!AI308</f>
        <v>0</v>
      </c>
      <c r="G308" s="1">
        <f>DATA_GOES_HERE!J308</f>
        <v>0</v>
      </c>
      <c r="H308" s="1">
        <f>DATA_GOES_HERE!R308</f>
        <v>0</v>
      </c>
      <c r="I308" s="1">
        <f t="shared" ca="1" si="7"/>
        <v>42440</v>
      </c>
      <c r="J308">
        <v>0</v>
      </c>
      <c r="K308" t="e">
        <f>VLOOKUP([2]UNBOUNDCSV!B387,[2]VENUEID!$A$2:$B$28,2,TRUE)</f>
        <v>#N/A</v>
      </c>
      <c r="L308" t="s">
        <v>158</v>
      </c>
      <c r="M308" t="e">
        <f>VLOOKUP(DATA_GOES_HERE!Y308,VENUEID!$A$2:$B$28,2,TRUE)</f>
        <v>#N/A</v>
      </c>
      <c r="N308" t="e">
        <f>VLOOKUP(DATA_GOES_HERE!AH308,eventTypeID!$A:$C,3,TRUE)</f>
        <v>#N/A</v>
      </c>
      <c r="Q308" t="e">
        <f>VLOOKUP([2]UNBOUNDCSV!B305,[2]VENUEID!$A$2:$C$25,3,TRUE)</f>
        <v>#N/A</v>
      </c>
      <c r="R308" s="8">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7" t="str">
        <f>[2]NOWPLAYING!A310</f>
        <v>kcook</v>
      </c>
      <c r="B309">
        <f>DATA_GOES_HERE!A309</f>
        <v>0</v>
      </c>
      <c r="E309" s="9" t="str">
        <f>IF(DATA_GOES_HERE!F211,F309,"")</f>
        <v/>
      </c>
      <c r="F309">
        <f>DATA_GOES_HERE!AI309</f>
        <v>0</v>
      </c>
      <c r="G309" s="1">
        <f>DATA_GOES_HERE!J309</f>
        <v>0</v>
      </c>
      <c r="H309" s="1">
        <f>DATA_GOES_HERE!R309</f>
        <v>0</v>
      </c>
      <c r="I309" s="1">
        <f t="shared" ca="1" si="7"/>
        <v>42440</v>
      </c>
      <c r="J309">
        <v>0</v>
      </c>
      <c r="K309" t="e">
        <f>VLOOKUP([2]UNBOUNDCSV!B388,[2]VENUEID!$A$2:$B$28,2,TRUE)</f>
        <v>#N/A</v>
      </c>
      <c r="L309" t="s">
        <v>158</v>
      </c>
      <c r="M309" t="e">
        <f>VLOOKUP(DATA_GOES_HERE!Y309,VENUEID!$A$2:$B$28,2,TRUE)</f>
        <v>#N/A</v>
      </c>
      <c r="N309" t="e">
        <f>VLOOKUP(DATA_GOES_HERE!AH309,eventTypeID!$A:$C,3,TRUE)</f>
        <v>#N/A</v>
      </c>
      <c r="Q309" t="e">
        <f>VLOOKUP([2]UNBOUNDCSV!B306,[2]VENUEID!$A$2:$C$25,3,TRUE)</f>
        <v>#N/A</v>
      </c>
      <c r="R309" s="8">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7" t="str">
        <f>[2]NOWPLAYING!A311</f>
        <v>kcook</v>
      </c>
      <c r="B310">
        <f>DATA_GOES_HERE!A310</f>
        <v>0</v>
      </c>
      <c r="E310" s="9" t="str">
        <f>IF(DATA_GOES_HERE!F212,F310,"")</f>
        <v/>
      </c>
      <c r="F310">
        <f>DATA_GOES_HERE!AI310</f>
        <v>0</v>
      </c>
      <c r="G310" s="1">
        <f>DATA_GOES_HERE!J310</f>
        <v>0</v>
      </c>
      <c r="H310" s="1">
        <f>DATA_GOES_HERE!R310</f>
        <v>0</v>
      </c>
      <c r="I310" s="1">
        <f t="shared" ca="1" si="7"/>
        <v>42440</v>
      </c>
      <c r="J310">
        <v>0</v>
      </c>
      <c r="K310" t="e">
        <f>VLOOKUP([2]UNBOUNDCSV!B389,[2]VENUEID!$A$2:$B$28,2,TRUE)</f>
        <v>#N/A</v>
      </c>
      <c r="L310" t="s">
        <v>158</v>
      </c>
      <c r="M310" t="e">
        <f>VLOOKUP(DATA_GOES_HERE!Y310,VENUEID!$A$2:$B$28,2,TRUE)</f>
        <v>#N/A</v>
      </c>
      <c r="N310" t="e">
        <f>VLOOKUP(DATA_GOES_HERE!AH310,eventTypeID!$A:$C,3,TRUE)</f>
        <v>#N/A</v>
      </c>
      <c r="Q310" t="e">
        <f>VLOOKUP([2]UNBOUNDCSV!B307,[2]VENUEID!$A$2:$C$25,3,TRUE)</f>
        <v>#N/A</v>
      </c>
      <c r="R310" s="8">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7" t="str">
        <f>[2]NOWPLAYING!A312</f>
        <v>kcook</v>
      </c>
      <c r="B311">
        <f>DATA_GOES_HERE!A311</f>
        <v>0</v>
      </c>
      <c r="E311" s="9" t="str">
        <f>IF(DATA_GOES_HERE!F213,F311,"")</f>
        <v/>
      </c>
      <c r="F311">
        <f>DATA_GOES_HERE!AI311</f>
        <v>0</v>
      </c>
      <c r="G311" s="1">
        <f>DATA_GOES_HERE!J311</f>
        <v>0</v>
      </c>
      <c r="H311" s="1">
        <f>DATA_GOES_HERE!R311</f>
        <v>0</v>
      </c>
      <c r="I311" s="1">
        <f t="shared" ca="1" si="7"/>
        <v>42440</v>
      </c>
      <c r="J311">
        <v>0</v>
      </c>
      <c r="K311" t="e">
        <f>VLOOKUP([2]UNBOUNDCSV!B390,[2]VENUEID!$A$2:$B$28,2,TRUE)</f>
        <v>#N/A</v>
      </c>
      <c r="L311" t="s">
        <v>158</v>
      </c>
      <c r="M311" t="e">
        <f>VLOOKUP(DATA_GOES_HERE!Y311,VENUEID!$A$2:$B$28,2,TRUE)</f>
        <v>#N/A</v>
      </c>
      <c r="N311" t="e">
        <f>VLOOKUP(DATA_GOES_HERE!AH311,eventTypeID!$A:$C,3,TRUE)</f>
        <v>#N/A</v>
      </c>
      <c r="Q311" t="e">
        <f>VLOOKUP([2]UNBOUNDCSV!B308,[2]VENUEID!$A$2:$C$25,3,TRUE)</f>
        <v>#N/A</v>
      </c>
      <c r="R311" s="8">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7" t="str">
        <f>[2]NOWPLAYING!A313</f>
        <v>kcook</v>
      </c>
      <c r="B312">
        <f>DATA_GOES_HERE!A312</f>
        <v>0</v>
      </c>
      <c r="E312" s="9" t="str">
        <f>IF(DATA_GOES_HERE!F214,F312,"")</f>
        <v/>
      </c>
      <c r="F312">
        <f>DATA_GOES_HERE!AI312</f>
        <v>0</v>
      </c>
      <c r="G312" s="1">
        <f>DATA_GOES_HERE!J312</f>
        <v>0</v>
      </c>
      <c r="H312" s="1">
        <f>DATA_GOES_HERE!R312</f>
        <v>0</v>
      </c>
      <c r="I312" s="1">
        <f t="shared" ca="1" si="7"/>
        <v>42440</v>
      </c>
      <c r="J312">
        <v>0</v>
      </c>
      <c r="K312" t="e">
        <f>VLOOKUP([2]UNBOUNDCSV!B391,[2]VENUEID!$A$2:$B$28,2,TRUE)</f>
        <v>#N/A</v>
      </c>
      <c r="L312" t="s">
        <v>158</v>
      </c>
      <c r="M312" t="e">
        <f>VLOOKUP(DATA_GOES_HERE!Y312,VENUEID!$A$2:$B$28,2,TRUE)</f>
        <v>#N/A</v>
      </c>
      <c r="N312" t="e">
        <f>VLOOKUP(DATA_GOES_HERE!AH312,eventTypeID!$A:$C,3,TRUE)</f>
        <v>#N/A</v>
      </c>
      <c r="Q312" t="e">
        <f>VLOOKUP([2]UNBOUNDCSV!B309,[2]VENUEID!$A$2:$C$25,3,TRUE)</f>
        <v>#N/A</v>
      </c>
      <c r="R312" s="8">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7" t="str">
        <f>[2]NOWPLAYING!A314</f>
        <v>kcook</v>
      </c>
      <c r="B313">
        <f>DATA_GOES_HERE!A313</f>
        <v>0</v>
      </c>
      <c r="E313" s="9" t="str">
        <f>IF(DATA_GOES_HERE!F215,F313,"")</f>
        <v/>
      </c>
      <c r="F313">
        <f>DATA_GOES_HERE!AI313</f>
        <v>0</v>
      </c>
      <c r="G313" s="1">
        <f>DATA_GOES_HERE!J313</f>
        <v>0</v>
      </c>
      <c r="H313" s="1">
        <f>DATA_GOES_HERE!R313</f>
        <v>0</v>
      </c>
      <c r="I313" s="1">
        <f t="shared" ca="1" si="7"/>
        <v>42440</v>
      </c>
      <c r="J313">
        <v>0</v>
      </c>
      <c r="K313" t="e">
        <f>VLOOKUP([2]UNBOUNDCSV!B392,[2]VENUEID!$A$2:$B$28,2,TRUE)</f>
        <v>#N/A</v>
      </c>
      <c r="L313" t="s">
        <v>158</v>
      </c>
      <c r="M313" t="e">
        <f>VLOOKUP(DATA_GOES_HERE!Y313,VENUEID!$A$2:$B$28,2,TRUE)</f>
        <v>#N/A</v>
      </c>
      <c r="N313" t="e">
        <f>VLOOKUP(DATA_GOES_HERE!AH313,eventTypeID!$A:$C,3,TRUE)</f>
        <v>#N/A</v>
      </c>
      <c r="Q313" t="e">
        <f>VLOOKUP([2]UNBOUNDCSV!B310,[2]VENUEID!$A$2:$C$25,3,TRUE)</f>
        <v>#N/A</v>
      </c>
      <c r="R313" s="8">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7" t="str">
        <f>[2]NOWPLAYING!A315</f>
        <v>kcook</v>
      </c>
      <c r="B314">
        <f>DATA_GOES_HERE!A314</f>
        <v>0</v>
      </c>
      <c r="E314" s="9" t="str">
        <f>IF(DATA_GOES_HERE!F216,F314,"")</f>
        <v/>
      </c>
      <c r="F314">
        <f>DATA_GOES_HERE!AI314</f>
        <v>0</v>
      </c>
      <c r="G314" s="1">
        <f>DATA_GOES_HERE!J314</f>
        <v>0</v>
      </c>
      <c r="H314" s="1">
        <f>DATA_GOES_HERE!R314</f>
        <v>0</v>
      </c>
      <c r="I314" s="1">
        <f t="shared" ca="1" si="7"/>
        <v>42440</v>
      </c>
      <c r="J314">
        <v>0</v>
      </c>
      <c r="K314" t="e">
        <f>VLOOKUP([2]UNBOUNDCSV!B393,[2]VENUEID!$A$2:$B$28,2,TRUE)</f>
        <v>#N/A</v>
      </c>
      <c r="L314" t="s">
        <v>158</v>
      </c>
      <c r="M314" t="e">
        <f>VLOOKUP(DATA_GOES_HERE!Y314,VENUEID!$A$2:$B$28,2,TRUE)</f>
        <v>#N/A</v>
      </c>
      <c r="N314" t="e">
        <f>VLOOKUP(DATA_GOES_HERE!AH314,eventTypeID!$A:$C,3,TRUE)</f>
        <v>#N/A</v>
      </c>
      <c r="Q314" t="e">
        <f>VLOOKUP([2]UNBOUNDCSV!B311,[2]VENUEID!$A$2:$C$25,3,TRUE)</f>
        <v>#N/A</v>
      </c>
      <c r="R314" s="8">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7" t="str">
        <f>[2]NOWPLAYING!A316</f>
        <v>kcook</v>
      </c>
      <c r="B315">
        <f>DATA_GOES_HERE!A315</f>
        <v>0</v>
      </c>
      <c r="E315" s="9" t="str">
        <f>IF(DATA_GOES_HERE!F217,F315,"")</f>
        <v/>
      </c>
      <c r="F315">
        <f>DATA_GOES_HERE!AI315</f>
        <v>0</v>
      </c>
      <c r="G315" s="1">
        <f>DATA_GOES_HERE!J315</f>
        <v>0</v>
      </c>
      <c r="H315" s="1">
        <f>DATA_GOES_HERE!R315</f>
        <v>0</v>
      </c>
      <c r="I315" s="1">
        <f t="shared" ca="1" si="7"/>
        <v>42440</v>
      </c>
      <c r="J315">
        <v>0</v>
      </c>
      <c r="K315" t="e">
        <f>VLOOKUP([2]UNBOUNDCSV!B394,[2]VENUEID!$A$2:$B$28,2,TRUE)</f>
        <v>#N/A</v>
      </c>
      <c r="L315" t="s">
        <v>158</v>
      </c>
      <c r="M315" t="e">
        <f>VLOOKUP(DATA_GOES_HERE!Y315,VENUEID!$A$2:$B$28,2,TRUE)</f>
        <v>#N/A</v>
      </c>
      <c r="N315" t="e">
        <f>VLOOKUP(DATA_GOES_HERE!AH315,eventTypeID!$A:$C,3,TRUE)</f>
        <v>#N/A</v>
      </c>
      <c r="Q315" t="e">
        <f>VLOOKUP([2]UNBOUNDCSV!B312,[2]VENUEID!$A$2:$C$25,3,TRUE)</f>
        <v>#N/A</v>
      </c>
      <c r="R315" s="8">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7" t="str">
        <f>[2]NOWPLAYING!A317</f>
        <v>kcook</v>
      </c>
      <c r="B316">
        <f>DATA_GOES_HERE!A316</f>
        <v>0</v>
      </c>
      <c r="E316" s="9" t="str">
        <f>IF(DATA_GOES_HERE!F218,F316,"")</f>
        <v/>
      </c>
      <c r="F316">
        <f>DATA_GOES_HERE!AI316</f>
        <v>0</v>
      </c>
      <c r="G316" s="1">
        <f>DATA_GOES_HERE!J316</f>
        <v>0</v>
      </c>
      <c r="H316" s="1">
        <f>DATA_GOES_HERE!R316</f>
        <v>0</v>
      </c>
      <c r="I316" s="1">
        <f t="shared" ca="1" si="7"/>
        <v>42440</v>
      </c>
      <c r="J316">
        <v>0</v>
      </c>
      <c r="K316" t="e">
        <f>VLOOKUP([2]UNBOUNDCSV!B395,[2]VENUEID!$A$2:$B$28,2,TRUE)</f>
        <v>#N/A</v>
      </c>
      <c r="L316" t="s">
        <v>158</v>
      </c>
      <c r="M316" t="e">
        <f>VLOOKUP(DATA_GOES_HERE!Y316,VENUEID!$A$2:$B$28,2,TRUE)</f>
        <v>#N/A</v>
      </c>
      <c r="N316" t="e">
        <f>VLOOKUP(DATA_GOES_HERE!AH316,eventTypeID!$A:$C,3,TRUE)</f>
        <v>#N/A</v>
      </c>
      <c r="Q316" t="e">
        <f>VLOOKUP([2]UNBOUNDCSV!B313,[2]VENUEID!$A$2:$C$25,3,TRUE)</f>
        <v>#N/A</v>
      </c>
      <c r="R316" s="8">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7" t="str">
        <f>[2]NOWPLAYING!A318</f>
        <v>kcook</v>
      </c>
      <c r="B317">
        <f>DATA_GOES_HERE!A317</f>
        <v>0</v>
      </c>
      <c r="E317" s="9" t="str">
        <f>IF(DATA_GOES_HERE!F219,F317,"")</f>
        <v/>
      </c>
      <c r="F317">
        <f>DATA_GOES_HERE!AI317</f>
        <v>0</v>
      </c>
      <c r="G317" s="1">
        <f>DATA_GOES_HERE!J317</f>
        <v>0</v>
      </c>
      <c r="H317" s="1">
        <f>DATA_GOES_HERE!R317</f>
        <v>0</v>
      </c>
      <c r="I317" s="1">
        <f t="shared" ca="1" si="7"/>
        <v>42440</v>
      </c>
      <c r="J317">
        <v>0</v>
      </c>
      <c r="K317" t="e">
        <f>VLOOKUP([2]UNBOUNDCSV!B396,[2]VENUEID!$A$2:$B$28,2,TRUE)</f>
        <v>#N/A</v>
      </c>
      <c r="L317" t="s">
        <v>158</v>
      </c>
      <c r="M317" t="e">
        <f>VLOOKUP(DATA_GOES_HERE!Y317,VENUEID!$A$2:$B$28,2,TRUE)</f>
        <v>#N/A</v>
      </c>
      <c r="N317" t="e">
        <f>VLOOKUP(DATA_GOES_HERE!AH317,eventTypeID!$A:$C,3,TRUE)</f>
        <v>#N/A</v>
      </c>
      <c r="Q317" t="e">
        <f>VLOOKUP([2]UNBOUNDCSV!B314,[2]VENUEID!$A$2:$C$25,3,TRUE)</f>
        <v>#N/A</v>
      </c>
      <c r="R317" s="8">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7" t="str">
        <f>[2]NOWPLAYING!A319</f>
        <v>kcook</v>
      </c>
      <c r="B318">
        <f>DATA_GOES_HERE!A318</f>
        <v>0</v>
      </c>
      <c r="E318" s="9" t="str">
        <f>IF(DATA_GOES_HERE!F220,F318,"")</f>
        <v/>
      </c>
      <c r="F318">
        <f>DATA_GOES_HERE!AI318</f>
        <v>0</v>
      </c>
      <c r="G318" s="1">
        <f>DATA_GOES_HERE!J318</f>
        <v>0</v>
      </c>
      <c r="H318" s="1">
        <f>DATA_GOES_HERE!R318</f>
        <v>0</v>
      </c>
      <c r="I318" s="1">
        <f t="shared" ca="1" si="7"/>
        <v>42440</v>
      </c>
      <c r="J318">
        <v>0</v>
      </c>
      <c r="K318" t="e">
        <f>VLOOKUP([2]UNBOUNDCSV!B397,[2]VENUEID!$A$2:$B$28,2,TRUE)</f>
        <v>#N/A</v>
      </c>
      <c r="L318" t="s">
        <v>158</v>
      </c>
      <c r="M318" t="e">
        <f>VLOOKUP(DATA_GOES_HERE!Y318,VENUEID!$A$2:$B$28,2,TRUE)</f>
        <v>#N/A</v>
      </c>
      <c r="N318" t="e">
        <f>VLOOKUP(DATA_GOES_HERE!AH318,eventTypeID!$A:$C,3,TRUE)</f>
        <v>#N/A</v>
      </c>
      <c r="Q318" t="e">
        <f>VLOOKUP([2]UNBOUNDCSV!B315,[2]VENUEID!$A$2:$C$25,3,TRUE)</f>
        <v>#N/A</v>
      </c>
      <c r="R318" s="8">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7" t="str">
        <f>[2]NOWPLAYING!A320</f>
        <v>kcook</v>
      </c>
      <c r="B319">
        <f>DATA_GOES_HERE!A319</f>
        <v>0</v>
      </c>
      <c r="E319" s="9" t="str">
        <f>IF(DATA_GOES_HERE!F221,F319,"")</f>
        <v/>
      </c>
      <c r="F319">
        <f>DATA_GOES_HERE!AI319</f>
        <v>0</v>
      </c>
      <c r="G319" s="1">
        <f>DATA_GOES_HERE!J319</f>
        <v>0</v>
      </c>
      <c r="H319" s="1">
        <f>DATA_GOES_HERE!R319</f>
        <v>0</v>
      </c>
      <c r="I319" s="1">
        <f t="shared" ca="1" si="7"/>
        <v>42440</v>
      </c>
      <c r="J319">
        <v>0</v>
      </c>
      <c r="K319" t="e">
        <f>VLOOKUP([2]UNBOUNDCSV!B398,[2]VENUEID!$A$2:$B$28,2,TRUE)</f>
        <v>#N/A</v>
      </c>
      <c r="L319" t="s">
        <v>158</v>
      </c>
      <c r="M319" t="e">
        <f>VLOOKUP(DATA_GOES_HERE!Y319,VENUEID!$A$2:$B$28,2,TRUE)</f>
        <v>#N/A</v>
      </c>
      <c r="N319" t="e">
        <f>VLOOKUP(DATA_GOES_HERE!AH319,eventTypeID!$A:$C,3,TRUE)</f>
        <v>#N/A</v>
      </c>
      <c r="Q319" t="e">
        <f>VLOOKUP([2]UNBOUNDCSV!B316,[2]VENUEID!$A$2:$C$25,3,TRUE)</f>
        <v>#N/A</v>
      </c>
      <c r="R319" s="8">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7" t="str">
        <f>[2]NOWPLAYING!A321</f>
        <v>kcook</v>
      </c>
      <c r="B320">
        <f>DATA_GOES_HERE!A320</f>
        <v>0</v>
      </c>
      <c r="E320" s="9" t="str">
        <f>IF(DATA_GOES_HERE!F222,F320,"")</f>
        <v/>
      </c>
      <c r="F320">
        <f>DATA_GOES_HERE!AI320</f>
        <v>0</v>
      </c>
      <c r="G320" s="1">
        <f>DATA_GOES_HERE!J320</f>
        <v>0</v>
      </c>
      <c r="H320" s="1">
        <f>DATA_GOES_HERE!R320</f>
        <v>0</v>
      </c>
      <c r="I320" s="1">
        <f t="shared" ca="1" si="7"/>
        <v>42440</v>
      </c>
      <c r="J320">
        <v>0</v>
      </c>
      <c r="K320" t="e">
        <f>VLOOKUP([2]UNBOUNDCSV!B399,[2]VENUEID!$A$2:$B$28,2,TRUE)</f>
        <v>#N/A</v>
      </c>
      <c r="L320" t="s">
        <v>158</v>
      </c>
      <c r="M320" t="e">
        <f>VLOOKUP(DATA_GOES_HERE!Y320,VENUEID!$A$2:$B$28,2,TRUE)</f>
        <v>#N/A</v>
      </c>
      <c r="N320" t="e">
        <f>VLOOKUP(DATA_GOES_HERE!AH320,eventTypeID!$A:$C,3,TRUE)</f>
        <v>#N/A</v>
      </c>
      <c r="Q320" t="e">
        <f>VLOOKUP([2]UNBOUNDCSV!B317,[2]VENUEID!$A$2:$C$25,3,TRUE)</f>
        <v>#N/A</v>
      </c>
      <c r="R320" s="8">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7" t="str">
        <f>[2]NOWPLAYING!A322</f>
        <v>kcook</v>
      </c>
      <c r="B321">
        <f>DATA_GOES_HERE!A321</f>
        <v>0</v>
      </c>
      <c r="E321" s="9" t="str">
        <f>IF(DATA_GOES_HERE!F223,F321,"")</f>
        <v/>
      </c>
      <c r="F321">
        <f>DATA_GOES_HERE!AI321</f>
        <v>0</v>
      </c>
      <c r="G321" s="1">
        <f>DATA_GOES_HERE!J321</f>
        <v>0</v>
      </c>
      <c r="H321" s="1">
        <f>DATA_GOES_HERE!R321</f>
        <v>0</v>
      </c>
      <c r="I321" s="1">
        <f t="shared" ca="1" si="7"/>
        <v>42440</v>
      </c>
      <c r="J321">
        <v>0</v>
      </c>
      <c r="K321" t="e">
        <f>VLOOKUP([2]UNBOUNDCSV!B400,[2]VENUEID!$A$2:$B$28,2,TRUE)</f>
        <v>#N/A</v>
      </c>
      <c r="L321" t="s">
        <v>158</v>
      </c>
      <c r="M321" t="e">
        <f>VLOOKUP(DATA_GOES_HERE!Y321,VENUEID!$A$2:$B$28,2,TRUE)</f>
        <v>#N/A</v>
      </c>
      <c r="N321" t="e">
        <f>VLOOKUP(DATA_GOES_HERE!AH321,eventTypeID!$A:$C,3,TRUE)</f>
        <v>#N/A</v>
      </c>
      <c r="Q321" t="e">
        <f>VLOOKUP([2]UNBOUNDCSV!B318,[2]VENUEID!$A$2:$C$25,3,TRUE)</f>
        <v>#N/A</v>
      </c>
      <c r="R321" s="8">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7" t="str">
        <f>[2]NOWPLAYING!A323</f>
        <v>kcook</v>
      </c>
      <c r="B322">
        <f>DATA_GOES_HERE!A322</f>
        <v>0</v>
      </c>
      <c r="E322" s="9" t="str">
        <f>IF(DATA_GOES_HERE!F224,F322,"")</f>
        <v/>
      </c>
      <c r="F322">
        <f>DATA_GOES_HERE!AI322</f>
        <v>0</v>
      </c>
      <c r="G322" s="1">
        <f>DATA_GOES_HERE!J322</f>
        <v>0</v>
      </c>
      <c r="H322" s="1">
        <f>DATA_GOES_HERE!R322</f>
        <v>0</v>
      </c>
      <c r="I322" s="1">
        <f t="shared" ca="1" si="7"/>
        <v>42440</v>
      </c>
      <c r="J322">
        <v>0</v>
      </c>
      <c r="K322" t="e">
        <f>VLOOKUP([2]UNBOUNDCSV!B401,[2]VENUEID!$A$2:$B$28,2,TRUE)</f>
        <v>#N/A</v>
      </c>
      <c r="L322" t="s">
        <v>158</v>
      </c>
      <c r="M322" t="e">
        <f>VLOOKUP(DATA_GOES_HERE!Y322,VENUEID!$A$2:$B$28,2,TRUE)</f>
        <v>#N/A</v>
      </c>
      <c r="N322" t="e">
        <f>VLOOKUP(DATA_GOES_HERE!AH322,eventTypeID!$A:$C,3,TRUE)</f>
        <v>#N/A</v>
      </c>
      <c r="Q322" t="e">
        <f>VLOOKUP([2]UNBOUNDCSV!B319,[2]VENUEID!$A$2:$C$25,3,TRUE)</f>
        <v>#N/A</v>
      </c>
      <c r="R322" s="8">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7" t="str">
        <f>[2]NOWPLAYING!A324</f>
        <v>kcook</v>
      </c>
      <c r="B323">
        <f>DATA_GOES_HERE!A323</f>
        <v>0</v>
      </c>
      <c r="E323" s="9" t="str">
        <f>IF(DATA_GOES_HERE!F225,F323,"")</f>
        <v/>
      </c>
      <c r="F323">
        <f>DATA_GOES_HERE!AI323</f>
        <v>0</v>
      </c>
      <c r="G323" s="1">
        <f>DATA_GOES_HERE!J323</f>
        <v>0</v>
      </c>
      <c r="H323" s="1">
        <f>DATA_GOES_HERE!R323</f>
        <v>0</v>
      </c>
      <c r="I323" s="1">
        <f t="shared" ca="1" si="7"/>
        <v>42440</v>
      </c>
      <c r="J323">
        <v>0</v>
      </c>
      <c r="K323" t="e">
        <f>VLOOKUP([2]UNBOUNDCSV!B402,[2]VENUEID!$A$2:$B$28,2,TRUE)</f>
        <v>#N/A</v>
      </c>
      <c r="L323" t="s">
        <v>158</v>
      </c>
      <c r="M323" t="e">
        <f>VLOOKUP(DATA_GOES_HERE!Y323,VENUEID!$A$2:$B$28,2,TRUE)</f>
        <v>#N/A</v>
      </c>
      <c r="N323" t="e">
        <f>VLOOKUP(DATA_GOES_HERE!AH323,eventTypeID!$A:$C,3,TRUE)</f>
        <v>#N/A</v>
      </c>
      <c r="Q323" t="e">
        <f>VLOOKUP([2]UNBOUNDCSV!B320,[2]VENUEID!$A$2:$C$25,3,TRUE)</f>
        <v>#N/A</v>
      </c>
      <c r="R323" s="8">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7" t="str">
        <f>[2]NOWPLAYING!A325</f>
        <v>kcook</v>
      </c>
      <c r="B324">
        <f>DATA_GOES_HERE!A324</f>
        <v>0</v>
      </c>
      <c r="E324" s="9" t="str">
        <f>IF(DATA_GOES_HERE!F226,F324,"")</f>
        <v/>
      </c>
      <c r="F324">
        <f>DATA_GOES_HERE!AI324</f>
        <v>0</v>
      </c>
      <c r="G324" s="1">
        <f>DATA_GOES_HERE!J324</f>
        <v>0</v>
      </c>
      <c r="H324" s="1">
        <f>DATA_GOES_HERE!R324</f>
        <v>0</v>
      </c>
      <c r="I324" s="1">
        <f t="shared" ca="1" si="7"/>
        <v>42440</v>
      </c>
      <c r="J324">
        <v>0</v>
      </c>
      <c r="K324" t="e">
        <f>VLOOKUP([2]UNBOUNDCSV!B403,[2]VENUEID!$A$2:$B$28,2,TRUE)</f>
        <v>#N/A</v>
      </c>
      <c r="L324" t="s">
        <v>158</v>
      </c>
      <c r="M324" t="e">
        <f>VLOOKUP(DATA_GOES_HERE!Y324,VENUEID!$A$2:$B$28,2,TRUE)</f>
        <v>#N/A</v>
      </c>
      <c r="N324" t="e">
        <f>VLOOKUP(DATA_GOES_HERE!AH324,eventTypeID!$A:$C,3,TRUE)</f>
        <v>#N/A</v>
      </c>
      <c r="Q324" t="e">
        <f>VLOOKUP([2]UNBOUNDCSV!B321,[2]VENUEID!$A$2:$C$25,3,TRUE)</f>
        <v>#N/A</v>
      </c>
      <c r="R324" s="8">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7" t="str">
        <f>[2]NOWPLAYING!A326</f>
        <v>kcook</v>
      </c>
      <c r="B325">
        <f>DATA_GOES_HERE!A325</f>
        <v>0</v>
      </c>
      <c r="E325" s="9" t="str">
        <f>IF(DATA_GOES_HERE!F227,F325,"")</f>
        <v/>
      </c>
      <c r="F325">
        <f>DATA_GOES_HERE!AI325</f>
        <v>0</v>
      </c>
      <c r="G325" s="1">
        <f>DATA_GOES_HERE!J325</f>
        <v>0</v>
      </c>
      <c r="H325" s="1">
        <f>DATA_GOES_HERE!R325</f>
        <v>0</v>
      </c>
      <c r="I325" s="1">
        <f t="shared" ca="1" si="7"/>
        <v>42440</v>
      </c>
      <c r="J325">
        <v>0</v>
      </c>
      <c r="K325" t="e">
        <f>VLOOKUP([2]UNBOUNDCSV!B404,[2]VENUEID!$A$2:$B$28,2,TRUE)</f>
        <v>#N/A</v>
      </c>
      <c r="L325" t="s">
        <v>158</v>
      </c>
      <c r="M325" t="e">
        <f>VLOOKUP(DATA_GOES_HERE!Y325,VENUEID!$A$2:$B$28,2,TRUE)</f>
        <v>#N/A</v>
      </c>
      <c r="N325" t="e">
        <f>VLOOKUP(DATA_GOES_HERE!AH325,eventTypeID!$A:$C,3,TRUE)</f>
        <v>#N/A</v>
      </c>
      <c r="Q325" t="e">
        <f>VLOOKUP([2]UNBOUNDCSV!B322,[2]VENUEID!$A$2:$C$25,3,TRUE)</f>
        <v>#N/A</v>
      </c>
      <c r="R325" s="8">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7" t="str">
        <f>[2]NOWPLAYING!A327</f>
        <v>kcook</v>
      </c>
      <c r="B326">
        <f>DATA_GOES_HERE!A326</f>
        <v>0</v>
      </c>
      <c r="E326" s="9" t="str">
        <f>IF(DATA_GOES_HERE!F228,F326,"")</f>
        <v/>
      </c>
      <c r="F326">
        <f>DATA_GOES_HERE!AI326</f>
        <v>0</v>
      </c>
      <c r="G326" s="1">
        <f>DATA_GOES_HERE!J326</f>
        <v>0</v>
      </c>
      <c r="H326" s="1">
        <f>DATA_GOES_HERE!R326</f>
        <v>0</v>
      </c>
      <c r="I326" s="1">
        <f t="shared" ca="1" si="7"/>
        <v>42440</v>
      </c>
      <c r="J326">
        <v>0</v>
      </c>
      <c r="K326" t="e">
        <f>VLOOKUP([2]UNBOUNDCSV!B405,[2]VENUEID!$A$2:$B$28,2,TRUE)</f>
        <v>#N/A</v>
      </c>
      <c r="L326" t="s">
        <v>158</v>
      </c>
      <c r="M326" t="e">
        <f>VLOOKUP(DATA_GOES_HERE!Y326,VENUEID!$A$2:$B$28,2,TRUE)</f>
        <v>#N/A</v>
      </c>
      <c r="N326" t="e">
        <f>VLOOKUP(DATA_GOES_HERE!AH326,eventTypeID!$A:$C,3,TRUE)</f>
        <v>#N/A</v>
      </c>
      <c r="Q326" t="e">
        <f>VLOOKUP([2]UNBOUNDCSV!B323,[2]VENUEID!$A$2:$C$25,3,TRUE)</f>
        <v>#N/A</v>
      </c>
      <c r="R326" s="8">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7" t="str">
        <f>[2]NOWPLAYING!A328</f>
        <v>kcook</v>
      </c>
      <c r="B327">
        <f>DATA_GOES_HERE!A327</f>
        <v>0</v>
      </c>
      <c r="E327" s="9" t="str">
        <f>IF(DATA_GOES_HERE!F229,F327,"")</f>
        <v/>
      </c>
      <c r="F327">
        <f>DATA_GOES_HERE!AI327</f>
        <v>0</v>
      </c>
      <c r="G327" s="1">
        <f>DATA_GOES_HERE!J327</f>
        <v>0</v>
      </c>
      <c r="H327" s="1">
        <f>DATA_GOES_HERE!R327</f>
        <v>0</v>
      </c>
      <c r="I327" s="1">
        <f t="shared" ca="1" si="7"/>
        <v>42440</v>
      </c>
      <c r="J327">
        <v>0</v>
      </c>
      <c r="K327" t="e">
        <f>VLOOKUP([2]UNBOUNDCSV!B406,[2]VENUEID!$A$2:$B$28,2,TRUE)</f>
        <v>#N/A</v>
      </c>
      <c r="L327" t="s">
        <v>158</v>
      </c>
      <c r="M327" t="e">
        <f>VLOOKUP(DATA_GOES_HERE!Y327,VENUEID!$A$2:$B$28,2,TRUE)</f>
        <v>#N/A</v>
      </c>
      <c r="N327" t="e">
        <f>VLOOKUP(DATA_GOES_HERE!AH327,eventTypeID!$A:$C,3,TRUE)</f>
        <v>#N/A</v>
      </c>
      <c r="Q327" t="e">
        <f>VLOOKUP([2]UNBOUNDCSV!B324,[2]VENUEID!$A$2:$C$25,3,TRUE)</f>
        <v>#N/A</v>
      </c>
      <c r="R327" s="8">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7" t="str">
        <f>[2]NOWPLAYING!A329</f>
        <v>kcook</v>
      </c>
      <c r="B328">
        <f>DATA_GOES_HERE!A328</f>
        <v>0</v>
      </c>
      <c r="E328" s="9" t="str">
        <f>IF(DATA_GOES_HERE!F230,F328,"")</f>
        <v/>
      </c>
      <c r="F328">
        <f>DATA_GOES_HERE!AI328</f>
        <v>0</v>
      </c>
      <c r="G328" s="1">
        <f>DATA_GOES_HERE!J328</f>
        <v>0</v>
      </c>
      <c r="H328" s="1">
        <f>DATA_GOES_HERE!R328</f>
        <v>0</v>
      </c>
      <c r="I328" s="1">
        <f t="shared" ca="1" si="7"/>
        <v>42440</v>
      </c>
      <c r="J328">
        <v>0</v>
      </c>
      <c r="K328" t="e">
        <f>VLOOKUP([2]UNBOUNDCSV!B407,[2]VENUEID!$A$2:$B$28,2,TRUE)</f>
        <v>#N/A</v>
      </c>
      <c r="L328" t="s">
        <v>158</v>
      </c>
      <c r="M328" t="e">
        <f>VLOOKUP(DATA_GOES_HERE!Y328,VENUEID!$A$2:$B$28,2,TRUE)</f>
        <v>#N/A</v>
      </c>
      <c r="N328" t="e">
        <f>VLOOKUP(DATA_GOES_HERE!AH328,eventTypeID!$A:$C,3,TRUE)</f>
        <v>#N/A</v>
      </c>
      <c r="Q328" t="e">
        <f>VLOOKUP([2]UNBOUNDCSV!B325,[2]VENUEID!$A$2:$C$25,3,TRUE)</f>
        <v>#N/A</v>
      </c>
      <c r="R328" s="8">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7" t="str">
        <f>[2]NOWPLAYING!A330</f>
        <v>kcook</v>
      </c>
      <c r="B329">
        <f>DATA_GOES_HERE!A329</f>
        <v>0</v>
      </c>
      <c r="E329" s="9" t="str">
        <f>IF(DATA_GOES_HERE!F231,F329,"")</f>
        <v/>
      </c>
      <c r="F329">
        <f>DATA_GOES_HERE!AI329</f>
        <v>0</v>
      </c>
      <c r="G329" s="1">
        <f>DATA_GOES_HERE!J329</f>
        <v>0</v>
      </c>
      <c r="H329" s="1">
        <f>DATA_GOES_HERE!R329</f>
        <v>0</v>
      </c>
      <c r="I329" s="1">
        <f t="shared" ca="1" si="7"/>
        <v>42440</v>
      </c>
      <c r="J329">
        <v>0</v>
      </c>
      <c r="K329" t="e">
        <f>VLOOKUP([2]UNBOUNDCSV!B408,[2]VENUEID!$A$2:$B$28,2,TRUE)</f>
        <v>#N/A</v>
      </c>
      <c r="L329" t="s">
        <v>158</v>
      </c>
      <c r="M329" t="e">
        <f>VLOOKUP(DATA_GOES_HERE!Y329,VENUEID!$A$2:$B$28,2,TRUE)</f>
        <v>#N/A</v>
      </c>
      <c r="N329" t="e">
        <f>VLOOKUP(DATA_GOES_HERE!AH329,eventTypeID!$A:$C,3,TRUE)</f>
        <v>#N/A</v>
      </c>
      <c r="Q329" t="e">
        <f>VLOOKUP([2]UNBOUNDCSV!B326,[2]VENUEID!$A$2:$C$25,3,TRUE)</f>
        <v>#N/A</v>
      </c>
      <c r="R329" s="8">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7" t="str">
        <f>[2]NOWPLAYING!A331</f>
        <v>kcook</v>
      </c>
      <c r="B330">
        <f>DATA_GOES_HERE!A330</f>
        <v>0</v>
      </c>
      <c r="E330" s="9" t="str">
        <f>IF(DATA_GOES_HERE!F232,F330,"")</f>
        <v/>
      </c>
      <c r="F330">
        <f>DATA_GOES_HERE!AI330</f>
        <v>0</v>
      </c>
      <c r="G330" s="1">
        <f>DATA_GOES_HERE!J330</f>
        <v>0</v>
      </c>
      <c r="H330" s="1">
        <f>DATA_GOES_HERE!R330</f>
        <v>0</v>
      </c>
      <c r="I330" s="1">
        <f t="shared" ca="1" si="7"/>
        <v>42440</v>
      </c>
      <c r="J330">
        <v>0</v>
      </c>
      <c r="K330" t="e">
        <f>VLOOKUP([2]UNBOUNDCSV!B409,[2]VENUEID!$A$2:$B$28,2,TRUE)</f>
        <v>#N/A</v>
      </c>
      <c r="L330" t="s">
        <v>158</v>
      </c>
      <c r="M330" t="e">
        <f>VLOOKUP(DATA_GOES_HERE!Y330,VENUEID!$A$2:$B$28,2,TRUE)</f>
        <v>#N/A</v>
      </c>
      <c r="N330" t="e">
        <f>VLOOKUP(DATA_GOES_HERE!AH330,eventTypeID!$A:$C,3,TRUE)</f>
        <v>#N/A</v>
      </c>
      <c r="Q330" t="e">
        <f>VLOOKUP([2]UNBOUNDCSV!B327,[2]VENUEID!$A$2:$C$25,3,TRUE)</f>
        <v>#N/A</v>
      </c>
      <c r="R330" s="8">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7" t="str">
        <f>[2]NOWPLAYING!A332</f>
        <v>kcook</v>
      </c>
      <c r="B331">
        <f>DATA_GOES_HERE!A331</f>
        <v>0</v>
      </c>
      <c r="E331" s="9" t="str">
        <f>IF(DATA_GOES_HERE!F233,F331,"")</f>
        <v/>
      </c>
      <c r="F331">
        <f>DATA_GOES_HERE!AI331</f>
        <v>0</v>
      </c>
      <c r="G331" s="1">
        <f>DATA_GOES_HERE!J331</f>
        <v>0</v>
      </c>
      <c r="H331" s="1">
        <f>DATA_GOES_HERE!R331</f>
        <v>0</v>
      </c>
      <c r="I331" s="1">
        <f t="shared" ca="1" si="7"/>
        <v>42440</v>
      </c>
      <c r="J331">
        <v>0</v>
      </c>
      <c r="K331" t="e">
        <f>VLOOKUP([2]UNBOUNDCSV!B410,[2]VENUEID!$A$2:$B$28,2,TRUE)</f>
        <v>#N/A</v>
      </c>
      <c r="L331" t="s">
        <v>158</v>
      </c>
      <c r="M331" t="e">
        <f>VLOOKUP(DATA_GOES_HERE!Y331,VENUEID!$A$2:$B$28,2,TRUE)</f>
        <v>#N/A</v>
      </c>
      <c r="N331" t="e">
        <f>VLOOKUP(DATA_GOES_HERE!AH331,eventTypeID!$A:$C,3,TRUE)</f>
        <v>#N/A</v>
      </c>
      <c r="Q331" t="e">
        <f>VLOOKUP([2]UNBOUNDCSV!B328,[2]VENUEID!$A$2:$C$25,3,TRUE)</f>
        <v>#N/A</v>
      </c>
      <c r="R331" s="8">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7" t="str">
        <f>[2]NOWPLAYING!A333</f>
        <v>kcook</v>
      </c>
      <c r="B332">
        <f>DATA_GOES_HERE!A332</f>
        <v>0</v>
      </c>
      <c r="E332" s="9" t="str">
        <f>IF(DATA_GOES_HERE!F234,F332,"")</f>
        <v/>
      </c>
      <c r="F332">
        <f>DATA_GOES_HERE!AI332</f>
        <v>0</v>
      </c>
      <c r="G332" s="1">
        <f>DATA_GOES_HERE!J332</f>
        <v>0</v>
      </c>
      <c r="H332" s="1">
        <f>DATA_GOES_HERE!R332</f>
        <v>0</v>
      </c>
      <c r="I332" s="1">
        <f t="shared" ca="1" si="7"/>
        <v>42440</v>
      </c>
      <c r="J332">
        <v>0</v>
      </c>
      <c r="K332" t="e">
        <f>VLOOKUP([2]UNBOUNDCSV!B411,[2]VENUEID!$A$2:$B$28,2,TRUE)</f>
        <v>#N/A</v>
      </c>
      <c r="L332" t="s">
        <v>158</v>
      </c>
      <c r="M332" t="e">
        <f>VLOOKUP(DATA_GOES_HERE!Y332,VENUEID!$A$2:$B$28,2,TRUE)</f>
        <v>#N/A</v>
      </c>
      <c r="N332" t="e">
        <f>VLOOKUP(DATA_GOES_HERE!AH332,eventTypeID!$A:$C,3,TRUE)</f>
        <v>#N/A</v>
      </c>
      <c r="Q332" t="e">
        <f>VLOOKUP([2]UNBOUNDCSV!B329,[2]VENUEID!$A$2:$C$25,3,TRUE)</f>
        <v>#N/A</v>
      </c>
      <c r="R332" s="8">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7" t="str">
        <f>[2]NOWPLAYING!A334</f>
        <v>kcook</v>
      </c>
      <c r="B333">
        <f>DATA_GOES_HERE!A333</f>
        <v>0</v>
      </c>
      <c r="E333" s="9" t="str">
        <f>IF(DATA_GOES_HERE!F235,F333,"")</f>
        <v/>
      </c>
      <c r="F333">
        <f>DATA_GOES_HERE!AI333</f>
        <v>0</v>
      </c>
      <c r="G333" s="1">
        <f>DATA_GOES_HERE!J333</f>
        <v>0</v>
      </c>
      <c r="H333" s="1">
        <f>DATA_GOES_HERE!R333</f>
        <v>0</v>
      </c>
      <c r="I333" s="1">
        <f t="shared" ca="1" si="7"/>
        <v>42440</v>
      </c>
      <c r="J333">
        <v>0</v>
      </c>
      <c r="K333" t="e">
        <f>VLOOKUP([2]UNBOUNDCSV!B412,[2]VENUEID!$A$2:$B$28,2,TRUE)</f>
        <v>#N/A</v>
      </c>
      <c r="L333" t="s">
        <v>158</v>
      </c>
      <c r="M333" t="e">
        <f>VLOOKUP(DATA_GOES_HERE!Y333,VENUEID!$A$2:$B$28,2,TRUE)</f>
        <v>#N/A</v>
      </c>
      <c r="N333" t="e">
        <f>VLOOKUP(DATA_GOES_HERE!AH333,eventTypeID!$A:$C,3,TRUE)</f>
        <v>#N/A</v>
      </c>
      <c r="Q333" t="e">
        <f>VLOOKUP([2]UNBOUNDCSV!B330,[2]VENUEID!$A$2:$C$25,3,TRUE)</f>
        <v>#N/A</v>
      </c>
      <c r="R333" s="8">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7" t="str">
        <f>[2]NOWPLAYING!A335</f>
        <v>kcook</v>
      </c>
      <c r="B334">
        <f>DATA_GOES_HERE!A334</f>
        <v>0</v>
      </c>
      <c r="E334" s="9" t="str">
        <f>IF(DATA_GOES_HERE!F236,F334,"")</f>
        <v/>
      </c>
      <c r="F334">
        <f>DATA_GOES_HERE!AI334</f>
        <v>0</v>
      </c>
      <c r="G334" s="1">
        <f>DATA_GOES_HERE!J334</f>
        <v>0</v>
      </c>
      <c r="H334" s="1">
        <f>DATA_GOES_HERE!R334</f>
        <v>0</v>
      </c>
      <c r="I334" s="1">
        <f t="shared" ref="I334:I365" ca="1" si="8">TODAY()</f>
        <v>42440</v>
      </c>
      <c r="J334">
        <v>0</v>
      </c>
      <c r="K334" t="e">
        <f>VLOOKUP([2]UNBOUNDCSV!B413,[2]VENUEID!$A$2:$B$28,2,TRUE)</f>
        <v>#N/A</v>
      </c>
      <c r="L334" t="s">
        <v>158</v>
      </c>
      <c r="M334" t="e">
        <f>VLOOKUP(DATA_GOES_HERE!Y334,VENUEID!$A$2:$B$28,2,TRUE)</f>
        <v>#N/A</v>
      </c>
      <c r="N334" t="e">
        <f>VLOOKUP(DATA_GOES_HERE!AH334,eventTypeID!$A:$C,3,TRUE)</f>
        <v>#N/A</v>
      </c>
      <c r="Q334" t="e">
        <f>VLOOKUP([2]UNBOUNDCSV!B331,[2]VENUEID!$A$2:$C$25,3,TRUE)</f>
        <v>#N/A</v>
      </c>
      <c r="R334" s="8">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7" t="str">
        <f>[2]NOWPLAYING!A336</f>
        <v>kcook</v>
      </c>
      <c r="B335">
        <f>DATA_GOES_HERE!A335</f>
        <v>0</v>
      </c>
      <c r="E335" s="9" t="str">
        <f>IF(DATA_GOES_HERE!F237,F335,"")</f>
        <v/>
      </c>
      <c r="F335">
        <f>DATA_GOES_HERE!AI335</f>
        <v>0</v>
      </c>
      <c r="G335" s="1">
        <f>DATA_GOES_HERE!J335</f>
        <v>0</v>
      </c>
      <c r="H335" s="1">
        <f>DATA_GOES_HERE!R335</f>
        <v>0</v>
      </c>
      <c r="I335" s="1">
        <f t="shared" ca="1" si="8"/>
        <v>42440</v>
      </c>
      <c r="J335">
        <v>0</v>
      </c>
      <c r="K335" t="e">
        <f>VLOOKUP([2]UNBOUNDCSV!B414,[2]VENUEID!$A$2:$B$28,2,TRUE)</f>
        <v>#N/A</v>
      </c>
      <c r="L335" t="s">
        <v>158</v>
      </c>
      <c r="M335" t="e">
        <f>VLOOKUP(DATA_GOES_HERE!Y335,VENUEID!$A$2:$B$28,2,TRUE)</f>
        <v>#N/A</v>
      </c>
      <c r="N335" t="e">
        <f>VLOOKUP(DATA_GOES_HERE!AH335,eventTypeID!$A:$C,3,TRUE)</f>
        <v>#N/A</v>
      </c>
      <c r="Q335" t="e">
        <f>VLOOKUP([2]UNBOUNDCSV!B332,[2]VENUEID!$A$2:$C$25,3,TRUE)</f>
        <v>#N/A</v>
      </c>
      <c r="R335" s="8">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7" t="str">
        <f>[2]NOWPLAYING!A337</f>
        <v>kcook</v>
      </c>
      <c r="B336">
        <f>DATA_GOES_HERE!A336</f>
        <v>0</v>
      </c>
      <c r="E336" s="9" t="str">
        <f>IF(DATA_GOES_HERE!F238,F336,"")</f>
        <v/>
      </c>
      <c r="F336">
        <f>DATA_GOES_HERE!AI336</f>
        <v>0</v>
      </c>
      <c r="G336" s="1">
        <f>DATA_GOES_HERE!J336</f>
        <v>0</v>
      </c>
      <c r="H336" s="1">
        <f>DATA_GOES_HERE!R336</f>
        <v>0</v>
      </c>
      <c r="I336" s="1">
        <f t="shared" ca="1" si="8"/>
        <v>42440</v>
      </c>
      <c r="J336">
        <v>0</v>
      </c>
      <c r="K336" t="e">
        <f>VLOOKUP([2]UNBOUNDCSV!B415,[2]VENUEID!$A$2:$B$28,2,TRUE)</f>
        <v>#N/A</v>
      </c>
      <c r="L336" t="s">
        <v>158</v>
      </c>
      <c r="M336" t="e">
        <f>VLOOKUP(DATA_GOES_HERE!Y336,VENUEID!$A$2:$B$28,2,TRUE)</f>
        <v>#N/A</v>
      </c>
      <c r="N336" t="e">
        <f>VLOOKUP(DATA_GOES_HERE!AH336,eventTypeID!$A:$C,3,TRUE)</f>
        <v>#N/A</v>
      </c>
      <c r="Q336" t="e">
        <f>VLOOKUP([2]UNBOUNDCSV!B333,[2]VENUEID!$A$2:$C$25,3,TRUE)</f>
        <v>#N/A</v>
      </c>
      <c r="R336" s="8">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7" t="str">
        <f>[2]NOWPLAYING!A338</f>
        <v>kcook</v>
      </c>
      <c r="B337">
        <f>DATA_GOES_HERE!A337</f>
        <v>0</v>
      </c>
      <c r="E337" s="9" t="str">
        <f>IF(DATA_GOES_HERE!F239,F337,"")</f>
        <v/>
      </c>
      <c r="F337">
        <f>DATA_GOES_HERE!AI337</f>
        <v>0</v>
      </c>
      <c r="G337" s="1">
        <f>DATA_GOES_HERE!J337</f>
        <v>0</v>
      </c>
      <c r="H337" s="1">
        <f>DATA_GOES_HERE!R337</f>
        <v>0</v>
      </c>
      <c r="I337" s="1">
        <f t="shared" ca="1" si="8"/>
        <v>42440</v>
      </c>
      <c r="J337">
        <v>0</v>
      </c>
      <c r="K337" t="e">
        <f>VLOOKUP([2]UNBOUNDCSV!B416,[2]VENUEID!$A$2:$B$28,2,TRUE)</f>
        <v>#N/A</v>
      </c>
      <c r="L337" t="s">
        <v>158</v>
      </c>
      <c r="M337" t="e">
        <f>VLOOKUP(DATA_GOES_HERE!Y337,VENUEID!$A$2:$B$28,2,TRUE)</f>
        <v>#N/A</v>
      </c>
      <c r="N337" t="e">
        <f>VLOOKUP(DATA_GOES_HERE!AH337,eventTypeID!$A:$C,3,TRUE)</f>
        <v>#N/A</v>
      </c>
      <c r="Q337" t="e">
        <f>VLOOKUP([2]UNBOUNDCSV!B334,[2]VENUEID!$A$2:$C$25,3,TRUE)</f>
        <v>#N/A</v>
      </c>
      <c r="R337" s="8">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7" t="str">
        <f>[2]NOWPLAYING!A339</f>
        <v>kcook</v>
      </c>
      <c r="B338">
        <f>DATA_GOES_HERE!A338</f>
        <v>0</v>
      </c>
      <c r="E338" s="9" t="str">
        <f>IF(DATA_GOES_HERE!F240,F338,"")</f>
        <v/>
      </c>
      <c r="F338">
        <f>DATA_GOES_HERE!AI338</f>
        <v>0</v>
      </c>
      <c r="G338" s="1">
        <f>DATA_GOES_HERE!J338</f>
        <v>0</v>
      </c>
      <c r="H338" s="1">
        <f>DATA_GOES_HERE!R338</f>
        <v>0</v>
      </c>
      <c r="I338" s="1">
        <f t="shared" ca="1" si="8"/>
        <v>42440</v>
      </c>
      <c r="J338">
        <v>0</v>
      </c>
      <c r="K338" t="e">
        <f>VLOOKUP([2]UNBOUNDCSV!B417,[2]VENUEID!$A$2:$B$28,2,TRUE)</f>
        <v>#N/A</v>
      </c>
      <c r="L338" t="s">
        <v>158</v>
      </c>
      <c r="M338" t="e">
        <f>VLOOKUP(DATA_GOES_HERE!Y338,VENUEID!$A$2:$B$28,2,TRUE)</f>
        <v>#N/A</v>
      </c>
      <c r="N338" t="e">
        <f>VLOOKUP(DATA_GOES_HERE!AH338,eventTypeID!$A:$C,3,TRUE)</f>
        <v>#N/A</v>
      </c>
      <c r="Q338" t="e">
        <f>VLOOKUP([2]UNBOUNDCSV!B335,[2]VENUEID!$A$2:$C$25,3,TRUE)</f>
        <v>#N/A</v>
      </c>
      <c r="R338" s="8">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7" t="str">
        <f>[2]NOWPLAYING!A340</f>
        <v>kcook</v>
      </c>
      <c r="B339">
        <f>DATA_GOES_HERE!A339</f>
        <v>0</v>
      </c>
      <c r="E339" s="9" t="str">
        <f>IF(DATA_GOES_HERE!F241,F339,"")</f>
        <v/>
      </c>
      <c r="F339">
        <f>DATA_GOES_HERE!AI339</f>
        <v>0</v>
      </c>
      <c r="G339" s="1">
        <f>DATA_GOES_HERE!J339</f>
        <v>0</v>
      </c>
      <c r="H339" s="1">
        <f>DATA_GOES_HERE!R339</f>
        <v>0</v>
      </c>
      <c r="I339" s="1">
        <f t="shared" ca="1" si="8"/>
        <v>42440</v>
      </c>
      <c r="J339">
        <v>0</v>
      </c>
      <c r="K339" t="e">
        <f>VLOOKUP([2]UNBOUNDCSV!B418,[2]VENUEID!$A$2:$B$28,2,TRUE)</f>
        <v>#N/A</v>
      </c>
      <c r="L339" t="s">
        <v>158</v>
      </c>
      <c r="M339" t="e">
        <f>VLOOKUP(DATA_GOES_HERE!Y339,VENUEID!$A$2:$B$28,2,TRUE)</f>
        <v>#N/A</v>
      </c>
      <c r="N339" t="e">
        <f>VLOOKUP(DATA_GOES_HERE!AH339,eventTypeID!$A:$C,3,TRUE)</f>
        <v>#N/A</v>
      </c>
      <c r="Q339" t="e">
        <f>VLOOKUP([2]UNBOUNDCSV!B336,[2]VENUEID!$A$2:$C$25,3,TRUE)</f>
        <v>#N/A</v>
      </c>
      <c r="R339" s="8">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7" t="str">
        <f>[2]NOWPLAYING!A341</f>
        <v>kcook</v>
      </c>
      <c r="B340">
        <f>DATA_GOES_HERE!A340</f>
        <v>0</v>
      </c>
      <c r="E340" s="9" t="str">
        <f>IF(DATA_GOES_HERE!F242,F340,"")</f>
        <v/>
      </c>
      <c r="F340">
        <f>DATA_GOES_HERE!AI340</f>
        <v>0</v>
      </c>
      <c r="G340" s="1">
        <f>DATA_GOES_HERE!J340</f>
        <v>0</v>
      </c>
      <c r="H340" s="1">
        <f>DATA_GOES_HERE!R340</f>
        <v>0</v>
      </c>
      <c r="I340" s="1">
        <f t="shared" ca="1" si="8"/>
        <v>42440</v>
      </c>
      <c r="J340">
        <v>0</v>
      </c>
      <c r="K340" t="e">
        <f>VLOOKUP([2]UNBOUNDCSV!B419,[2]VENUEID!$A$2:$B$28,2,TRUE)</f>
        <v>#N/A</v>
      </c>
      <c r="L340" t="s">
        <v>158</v>
      </c>
      <c r="M340" t="e">
        <f>VLOOKUP(DATA_GOES_HERE!Y340,VENUEID!$A$2:$B$28,2,TRUE)</f>
        <v>#N/A</v>
      </c>
      <c r="N340" t="e">
        <f>VLOOKUP(DATA_GOES_HERE!AH340,eventTypeID!$A:$C,3,TRUE)</f>
        <v>#N/A</v>
      </c>
      <c r="Q340" t="e">
        <f>VLOOKUP([2]UNBOUNDCSV!B337,[2]VENUEID!$A$2:$C$25,3,TRUE)</f>
        <v>#N/A</v>
      </c>
      <c r="R340" s="8">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7" t="str">
        <f>[2]NOWPLAYING!A342</f>
        <v>kcook</v>
      </c>
      <c r="B341">
        <f>DATA_GOES_HERE!A341</f>
        <v>0</v>
      </c>
      <c r="E341" s="9" t="str">
        <f>IF(DATA_GOES_HERE!F243,F341,"")</f>
        <v/>
      </c>
      <c r="F341">
        <f>DATA_GOES_HERE!AI341</f>
        <v>0</v>
      </c>
      <c r="G341" s="1">
        <f>DATA_GOES_HERE!J341</f>
        <v>0</v>
      </c>
      <c r="H341" s="1">
        <f>DATA_GOES_HERE!R341</f>
        <v>0</v>
      </c>
      <c r="I341" s="1">
        <f t="shared" ca="1" si="8"/>
        <v>42440</v>
      </c>
      <c r="J341">
        <v>0</v>
      </c>
      <c r="K341" t="e">
        <f>VLOOKUP([2]UNBOUNDCSV!B420,[2]VENUEID!$A$2:$B$28,2,TRUE)</f>
        <v>#N/A</v>
      </c>
      <c r="L341" t="s">
        <v>158</v>
      </c>
      <c r="M341" t="e">
        <f>VLOOKUP(DATA_GOES_HERE!Y341,VENUEID!$A$2:$B$28,2,TRUE)</f>
        <v>#N/A</v>
      </c>
      <c r="N341" t="e">
        <f>VLOOKUP(DATA_GOES_HERE!AH341,eventTypeID!$A:$C,3,TRUE)</f>
        <v>#N/A</v>
      </c>
      <c r="Q341" t="e">
        <f>VLOOKUP([2]UNBOUNDCSV!B338,[2]VENUEID!$A$2:$C$25,3,TRUE)</f>
        <v>#N/A</v>
      </c>
      <c r="R341" s="8">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7" t="str">
        <f>[2]NOWPLAYING!A343</f>
        <v>kcook</v>
      </c>
      <c r="B342">
        <f>DATA_GOES_HERE!A342</f>
        <v>0</v>
      </c>
      <c r="E342" s="9" t="str">
        <f>IF(DATA_GOES_HERE!F244,F342,"")</f>
        <v/>
      </c>
      <c r="F342">
        <f>DATA_GOES_HERE!AI342</f>
        <v>0</v>
      </c>
      <c r="G342" s="1">
        <f>DATA_GOES_HERE!J342</f>
        <v>0</v>
      </c>
      <c r="H342" s="1">
        <f>DATA_GOES_HERE!R342</f>
        <v>0</v>
      </c>
      <c r="I342" s="1">
        <f t="shared" ca="1" si="8"/>
        <v>42440</v>
      </c>
      <c r="J342">
        <v>0</v>
      </c>
      <c r="K342" t="e">
        <f>VLOOKUP([2]UNBOUNDCSV!B421,[2]VENUEID!$A$2:$B$28,2,TRUE)</f>
        <v>#N/A</v>
      </c>
      <c r="L342" t="s">
        <v>158</v>
      </c>
      <c r="M342" t="e">
        <f>VLOOKUP(DATA_GOES_HERE!Y342,VENUEID!$A$2:$B$28,2,TRUE)</f>
        <v>#N/A</v>
      </c>
      <c r="N342" t="e">
        <f>VLOOKUP(DATA_GOES_HERE!AH342,eventTypeID!$A:$C,3,TRUE)</f>
        <v>#N/A</v>
      </c>
      <c r="Q342" t="e">
        <f>VLOOKUP([2]UNBOUNDCSV!B339,[2]VENUEID!$A$2:$C$25,3,TRUE)</f>
        <v>#N/A</v>
      </c>
      <c r="R342" s="8">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7" t="str">
        <f>[2]NOWPLAYING!A344</f>
        <v>kcook</v>
      </c>
      <c r="B343">
        <f>DATA_GOES_HERE!A343</f>
        <v>0</v>
      </c>
      <c r="E343" s="9" t="str">
        <f>IF(DATA_GOES_HERE!F245,F343,"")</f>
        <v/>
      </c>
      <c r="F343">
        <f>DATA_GOES_HERE!AI343</f>
        <v>0</v>
      </c>
      <c r="G343" s="1">
        <f>DATA_GOES_HERE!J343</f>
        <v>0</v>
      </c>
      <c r="H343" s="1">
        <f>DATA_GOES_HERE!R343</f>
        <v>0</v>
      </c>
      <c r="I343" s="1">
        <f t="shared" ca="1" si="8"/>
        <v>42440</v>
      </c>
      <c r="J343">
        <v>0</v>
      </c>
      <c r="K343" t="e">
        <f>VLOOKUP([2]UNBOUNDCSV!B422,[2]VENUEID!$A$2:$B$28,2,TRUE)</f>
        <v>#N/A</v>
      </c>
      <c r="L343" t="s">
        <v>158</v>
      </c>
      <c r="M343" t="e">
        <f>VLOOKUP(DATA_GOES_HERE!Y343,VENUEID!$A$2:$B$28,2,TRUE)</f>
        <v>#N/A</v>
      </c>
      <c r="N343" t="e">
        <f>VLOOKUP(DATA_GOES_HERE!AH343,eventTypeID!$A:$C,3,TRUE)</f>
        <v>#N/A</v>
      </c>
      <c r="Q343" t="e">
        <f>VLOOKUP([2]UNBOUNDCSV!B340,[2]VENUEID!$A$2:$C$25,3,TRUE)</f>
        <v>#N/A</v>
      </c>
      <c r="R343" s="8">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7" t="str">
        <f>[2]NOWPLAYING!A345</f>
        <v>kcook</v>
      </c>
      <c r="B344">
        <f>DATA_GOES_HERE!A344</f>
        <v>0</v>
      </c>
      <c r="E344" s="9" t="str">
        <f>IF(DATA_GOES_HERE!F246,F344,"")</f>
        <v/>
      </c>
      <c r="F344">
        <f>DATA_GOES_HERE!AI344</f>
        <v>0</v>
      </c>
      <c r="G344" s="1">
        <f>DATA_GOES_HERE!J344</f>
        <v>0</v>
      </c>
      <c r="H344" s="1">
        <f>DATA_GOES_HERE!R344</f>
        <v>0</v>
      </c>
      <c r="I344" s="1">
        <f t="shared" ca="1" si="8"/>
        <v>42440</v>
      </c>
      <c r="J344">
        <v>0</v>
      </c>
      <c r="K344" t="e">
        <f>VLOOKUP([2]UNBOUNDCSV!B423,[2]VENUEID!$A$2:$B$28,2,TRUE)</f>
        <v>#N/A</v>
      </c>
      <c r="L344" t="s">
        <v>158</v>
      </c>
      <c r="M344" t="e">
        <f>VLOOKUP(DATA_GOES_HERE!Y344,VENUEID!$A$2:$B$28,2,TRUE)</f>
        <v>#N/A</v>
      </c>
      <c r="N344" t="e">
        <f>VLOOKUP(DATA_GOES_HERE!AH344,eventTypeID!$A:$C,3,TRUE)</f>
        <v>#N/A</v>
      </c>
      <c r="Q344" t="e">
        <f>VLOOKUP([2]UNBOUNDCSV!B341,[2]VENUEID!$A$2:$C$25,3,TRUE)</f>
        <v>#N/A</v>
      </c>
      <c r="R344" s="8">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7" t="str">
        <f>[2]NOWPLAYING!A346</f>
        <v>kcook</v>
      </c>
      <c r="B345">
        <f>DATA_GOES_HERE!A345</f>
        <v>0</v>
      </c>
      <c r="E345" s="9" t="str">
        <f>IF(DATA_GOES_HERE!F247,F345,"")</f>
        <v/>
      </c>
      <c r="F345">
        <f>DATA_GOES_HERE!AI345</f>
        <v>0</v>
      </c>
      <c r="G345" s="1">
        <f>DATA_GOES_HERE!J345</f>
        <v>0</v>
      </c>
      <c r="H345" s="1">
        <f>DATA_GOES_HERE!R345</f>
        <v>0</v>
      </c>
      <c r="I345" s="1">
        <f t="shared" ca="1" si="8"/>
        <v>42440</v>
      </c>
      <c r="J345">
        <v>0</v>
      </c>
      <c r="K345" t="e">
        <f>VLOOKUP([2]UNBOUNDCSV!B424,[2]VENUEID!$A$2:$B$28,2,TRUE)</f>
        <v>#N/A</v>
      </c>
      <c r="L345" t="s">
        <v>158</v>
      </c>
      <c r="M345" t="e">
        <f>VLOOKUP(DATA_GOES_HERE!Y345,VENUEID!$A$2:$B$28,2,TRUE)</f>
        <v>#N/A</v>
      </c>
      <c r="N345" t="e">
        <f>VLOOKUP(DATA_GOES_HERE!AH345,eventTypeID!$A:$C,3,TRUE)</f>
        <v>#N/A</v>
      </c>
      <c r="Q345" t="e">
        <f>VLOOKUP([2]UNBOUNDCSV!B342,[2]VENUEID!$A$2:$C$25,3,TRUE)</f>
        <v>#N/A</v>
      </c>
      <c r="R345" s="8">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7" t="str">
        <f>[2]NOWPLAYING!A347</f>
        <v>kcook</v>
      </c>
      <c r="B346">
        <f>DATA_GOES_HERE!A346</f>
        <v>0</v>
      </c>
      <c r="E346" s="9" t="str">
        <f>IF(DATA_GOES_HERE!F248,F346,"")</f>
        <v/>
      </c>
      <c r="F346">
        <f>DATA_GOES_HERE!AI346</f>
        <v>0</v>
      </c>
      <c r="G346" s="1">
        <f>DATA_GOES_HERE!J346</f>
        <v>0</v>
      </c>
      <c r="H346" s="1">
        <f>DATA_GOES_HERE!R346</f>
        <v>0</v>
      </c>
      <c r="I346" s="1">
        <f t="shared" ca="1" si="8"/>
        <v>42440</v>
      </c>
      <c r="J346">
        <v>0</v>
      </c>
      <c r="K346" t="e">
        <f>VLOOKUP([2]UNBOUNDCSV!B425,[2]VENUEID!$A$2:$B$28,2,TRUE)</f>
        <v>#N/A</v>
      </c>
      <c r="L346" t="s">
        <v>158</v>
      </c>
      <c r="M346" t="e">
        <f>VLOOKUP(DATA_GOES_HERE!Y346,VENUEID!$A$2:$B$28,2,TRUE)</f>
        <v>#N/A</v>
      </c>
      <c r="N346" t="e">
        <f>VLOOKUP(DATA_GOES_HERE!AH346,eventTypeID!$A:$C,3,TRUE)</f>
        <v>#N/A</v>
      </c>
      <c r="Q346" t="e">
        <f>VLOOKUP([2]UNBOUNDCSV!B343,[2]VENUEID!$A$2:$C$25,3,TRUE)</f>
        <v>#N/A</v>
      </c>
      <c r="R346" s="8">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7" t="str">
        <f>[2]NOWPLAYING!A348</f>
        <v>kcook</v>
      </c>
      <c r="B347">
        <f>DATA_GOES_HERE!A347</f>
        <v>0</v>
      </c>
      <c r="E347" s="9" t="str">
        <f>IF(DATA_GOES_HERE!F249,F347,"")</f>
        <v/>
      </c>
      <c r="F347">
        <f>DATA_GOES_HERE!AI347</f>
        <v>0</v>
      </c>
      <c r="G347" s="1">
        <f>DATA_GOES_HERE!J347</f>
        <v>0</v>
      </c>
      <c r="H347" s="1">
        <f>DATA_GOES_HERE!R347</f>
        <v>0</v>
      </c>
      <c r="I347" s="1">
        <f t="shared" ca="1" si="8"/>
        <v>42440</v>
      </c>
      <c r="J347">
        <v>0</v>
      </c>
      <c r="K347" t="e">
        <f>VLOOKUP([2]UNBOUNDCSV!B426,[2]VENUEID!$A$2:$B$28,2,TRUE)</f>
        <v>#N/A</v>
      </c>
      <c r="L347" t="s">
        <v>158</v>
      </c>
      <c r="M347" t="e">
        <f>VLOOKUP(DATA_GOES_HERE!Y347,VENUEID!$A$2:$B$28,2,TRUE)</f>
        <v>#N/A</v>
      </c>
      <c r="N347" t="e">
        <f>VLOOKUP(DATA_GOES_HERE!AH347,eventTypeID!$A:$C,3,TRUE)</f>
        <v>#N/A</v>
      </c>
      <c r="Q347" t="e">
        <f>VLOOKUP([2]UNBOUNDCSV!B344,[2]VENUEID!$A$2:$C$25,3,TRUE)</f>
        <v>#N/A</v>
      </c>
      <c r="R347" s="8">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7" t="str">
        <f>[2]NOWPLAYING!A349</f>
        <v>kcook</v>
      </c>
      <c r="B348">
        <f>DATA_GOES_HERE!A348</f>
        <v>0</v>
      </c>
      <c r="E348" s="9" t="str">
        <f>IF(DATA_GOES_HERE!F250,F348,"")</f>
        <v/>
      </c>
      <c r="F348">
        <f>DATA_GOES_HERE!AI348</f>
        <v>0</v>
      </c>
      <c r="G348" s="1">
        <f>DATA_GOES_HERE!J348</f>
        <v>0</v>
      </c>
      <c r="H348" s="1">
        <f>DATA_GOES_HERE!R348</f>
        <v>0</v>
      </c>
      <c r="I348" s="1">
        <f t="shared" ca="1" si="8"/>
        <v>42440</v>
      </c>
      <c r="J348">
        <v>0</v>
      </c>
      <c r="K348" t="e">
        <f>VLOOKUP([2]UNBOUNDCSV!B427,[2]VENUEID!$A$2:$B$28,2,TRUE)</f>
        <v>#N/A</v>
      </c>
      <c r="L348" t="s">
        <v>158</v>
      </c>
      <c r="M348" t="e">
        <f>VLOOKUP(DATA_GOES_HERE!Y348,VENUEID!$A$2:$B$28,2,TRUE)</f>
        <v>#N/A</v>
      </c>
      <c r="N348" t="e">
        <f>VLOOKUP(DATA_GOES_HERE!AH348,eventTypeID!$A:$C,3,TRUE)</f>
        <v>#N/A</v>
      </c>
      <c r="Q348" t="e">
        <f>VLOOKUP([2]UNBOUNDCSV!B345,[2]VENUEID!$A$2:$C$25,3,TRUE)</f>
        <v>#N/A</v>
      </c>
      <c r="R348" s="8">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7" t="str">
        <f>[2]NOWPLAYING!A350</f>
        <v>kcook</v>
      </c>
      <c r="B349">
        <f>DATA_GOES_HERE!A349</f>
        <v>0</v>
      </c>
      <c r="E349" s="9" t="str">
        <f>IF(DATA_GOES_HERE!F251,F349,"")</f>
        <v/>
      </c>
      <c r="F349">
        <f>DATA_GOES_HERE!AI349</f>
        <v>0</v>
      </c>
      <c r="G349" s="1">
        <f>DATA_GOES_HERE!J349</f>
        <v>0</v>
      </c>
      <c r="H349" s="1">
        <f>DATA_GOES_HERE!R349</f>
        <v>0</v>
      </c>
      <c r="I349" s="1">
        <f t="shared" ca="1" si="8"/>
        <v>42440</v>
      </c>
      <c r="J349">
        <v>0</v>
      </c>
      <c r="K349" t="e">
        <f>VLOOKUP([2]UNBOUNDCSV!B428,[2]VENUEID!$A$2:$B$28,2,TRUE)</f>
        <v>#N/A</v>
      </c>
      <c r="L349" t="s">
        <v>158</v>
      </c>
      <c r="M349" t="e">
        <f>VLOOKUP(DATA_GOES_HERE!Y349,VENUEID!$A$2:$B$28,2,TRUE)</f>
        <v>#N/A</v>
      </c>
      <c r="N349" t="e">
        <f>VLOOKUP(DATA_GOES_HERE!AH349,eventTypeID!$A:$C,3,TRUE)</f>
        <v>#N/A</v>
      </c>
      <c r="Q349" t="e">
        <f>VLOOKUP([2]UNBOUNDCSV!B346,[2]VENUEID!$A$2:$C$25,3,TRUE)</f>
        <v>#N/A</v>
      </c>
      <c r="R349" s="8">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7" t="str">
        <f>[2]NOWPLAYING!A351</f>
        <v>kcook</v>
      </c>
      <c r="B350">
        <f>DATA_GOES_HERE!A350</f>
        <v>0</v>
      </c>
      <c r="E350" s="9" t="str">
        <f>IF(DATA_GOES_HERE!F252,F350,"")</f>
        <v/>
      </c>
      <c r="F350">
        <f>DATA_GOES_HERE!AI350</f>
        <v>0</v>
      </c>
      <c r="G350" s="1">
        <f>DATA_GOES_HERE!J350</f>
        <v>0</v>
      </c>
      <c r="H350" s="1">
        <f>DATA_GOES_HERE!R350</f>
        <v>0</v>
      </c>
      <c r="I350" s="1">
        <f t="shared" ca="1" si="8"/>
        <v>42440</v>
      </c>
      <c r="J350">
        <v>0</v>
      </c>
      <c r="K350" t="e">
        <f>VLOOKUP([2]UNBOUNDCSV!B429,[2]VENUEID!$A$2:$B$28,2,TRUE)</f>
        <v>#N/A</v>
      </c>
      <c r="L350" t="s">
        <v>158</v>
      </c>
      <c r="M350" t="e">
        <f>VLOOKUP(DATA_GOES_HERE!Y350,VENUEID!$A$2:$B$28,2,TRUE)</f>
        <v>#N/A</v>
      </c>
      <c r="N350" t="e">
        <f>VLOOKUP(DATA_GOES_HERE!AH350,eventTypeID!$A:$C,3,TRUE)</f>
        <v>#N/A</v>
      </c>
      <c r="Q350" t="e">
        <f>VLOOKUP([2]UNBOUNDCSV!B347,[2]VENUEID!$A$2:$C$25,3,TRUE)</f>
        <v>#N/A</v>
      </c>
      <c r="R350" s="8">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7" t="str">
        <f>[2]NOWPLAYING!A352</f>
        <v>kcook</v>
      </c>
      <c r="B351">
        <f>DATA_GOES_HERE!A351</f>
        <v>0</v>
      </c>
      <c r="E351" s="9" t="str">
        <f>IF(DATA_GOES_HERE!F253,F351,"")</f>
        <v/>
      </c>
      <c r="F351">
        <f>DATA_GOES_HERE!AI351</f>
        <v>0</v>
      </c>
      <c r="G351" s="1">
        <f>DATA_GOES_HERE!J351</f>
        <v>0</v>
      </c>
      <c r="H351" s="1">
        <f>DATA_GOES_HERE!R351</f>
        <v>0</v>
      </c>
      <c r="I351" s="1">
        <f t="shared" ca="1" si="8"/>
        <v>42440</v>
      </c>
      <c r="J351">
        <v>0</v>
      </c>
      <c r="K351" t="e">
        <f>VLOOKUP([2]UNBOUNDCSV!B430,[2]VENUEID!$A$2:$B$28,2,TRUE)</f>
        <v>#N/A</v>
      </c>
      <c r="L351" t="s">
        <v>158</v>
      </c>
      <c r="M351" t="e">
        <f>VLOOKUP(DATA_GOES_HERE!Y351,VENUEID!$A$2:$B$28,2,TRUE)</f>
        <v>#N/A</v>
      </c>
      <c r="N351" t="e">
        <f>VLOOKUP(DATA_GOES_HERE!AH351,eventTypeID!$A:$C,3,TRUE)</f>
        <v>#N/A</v>
      </c>
      <c r="Q351" t="e">
        <f>VLOOKUP([2]UNBOUNDCSV!B348,[2]VENUEID!$A$2:$C$25,3,TRUE)</f>
        <v>#N/A</v>
      </c>
      <c r="R351" s="8">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7" t="str">
        <f>[2]NOWPLAYING!A353</f>
        <v>kcook</v>
      </c>
      <c r="B352">
        <f>DATA_GOES_HERE!A352</f>
        <v>0</v>
      </c>
      <c r="E352" s="9" t="str">
        <f>IF(DATA_GOES_HERE!F254,F352,"")</f>
        <v/>
      </c>
      <c r="F352">
        <f>DATA_GOES_HERE!AI352</f>
        <v>0</v>
      </c>
      <c r="G352" s="1">
        <f>DATA_GOES_HERE!J352</f>
        <v>0</v>
      </c>
      <c r="H352" s="1">
        <f>DATA_GOES_HERE!R352</f>
        <v>0</v>
      </c>
      <c r="I352" s="1">
        <f t="shared" ca="1" si="8"/>
        <v>42440</v>
      </c>
      <c r="J352">
        <v>0</v>
      </c>
      <c r="K352" t="e">
        <f>VLOOKUP([2]UNBOUNDCSV!B431,[2]VENUEID!$A$2:$B$28,2,TRUE)</f>
        <v>#N/A</v>
      </c>
      <c r="L352" t="s">
        <v>158</v>
      </c>
      <c r="M352" t="e">
        <f>VLOOKUP(DATA_GOES_HERE!Y352,VENUEID!$A$2:$B$28,2,TRUE)</f>
        <v>#N/A</v>
      </c>
      <c r="N352" t="e">
        <f>VLOOKUP(DATA_GOES_HERE!AH352,eventTypeID!$A:$C,3,TRUE)</f>
        <v>#N/A</v>
      </c>
      <c r="Q352" t="e">
        <f>VLOOKUP([2]UNBOUNDCSV!B349,[2]VENUEID!$A$2:$C$25,3,TRUE)</f>
        <v>#N/A</v>
      </c>
      <c r="R352" s="8">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7" t="str">
        <f>[2]NOWPLAYING!A354</f>
        <v>kcook</v>
      </c>
      <c r="B353">
        <f>DATA_GOES_HERE!A353</f>
        <v>0</v>
      </c>
      <c r="E353" s="9" t="str">
        <f>IF(DATA_GOES_HERE!F255,F353,"")</f>
        <v/>
      </c>
      <c r="F353">
        <f>DATA_GOES_HERE!AI353</f>
        <v>0</v>
      </c>
      <c r="G353" s="1">
        <f>DATA_GOES_HERE!J353</f>
        <v>0</v>
      </c>
      <c r="H353" s="1">
        <f>DATA_GOES_HERE!R353</f>
        <v>0</v>
      </c>
      <c r="I353" s="1">
        <f t="shared" ca="1" si="8"/>
        <v>42440</v>
      </c>
      <c r="J353">
        <v>0</v>
      </c>
      <c r="K353" t="e">
        <f>VLOOKUP([2]UNBOUNDCSV!B432,[2]VENUEID!$A$2:$B$28,2,TRUE)</f>
        <v>#N/A</v>
      </c>
      <c r="L353" t="s">
        <v>158</v>
      </c>
      <c r="M353" t="e">
        <f>VLOOKUP(DATA_GOES_HERE!Y353,VENUEID!$A$2:$B$28,2,TRUE)</f>
        <v>#N/A</v>
      </c>
      <c r="N353" t="e">
        <f>VLOOKUP(DATA_GOES_HERE!AH353,eventTypeID!$A:$C,3,TRUE)</f>
        <v>#N/A</v>
      </c>
      <c r="Q353" t="e">
        <f>VLOOKUP([2]UNBOUNDCSV!B350,[2]VENUEID!$A$2:$C$25,3,TRUE)</f>
        <v>#N/A</v>
      </c>
      <c r="R353" s="8">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7" t="str">
        <f>[2]NOWPLAYING!A355</f>
        <v>kcook</v>
      </c>
      <c r="B354">
        <f>DATA_GOES_HERE!A354</f>
        <v>0</v>
      </c>
      <c r="E354" s="9" t="str">
        <f>IF(DATA_GOES_HERE!F256,F354,"")</f>
        <v/>
      </c>
      <c r="F354">
        <f>DATA_GOES_HERE!AI354</f>
        <v>0</v>
      </c>
      <c r="G354" s="1">
        <f>DATA_GOES_HERE!J354</f>
        <v>0</v>
      </c>
      <c r="H354" s="1">
        <f>DATA_GOES_HERE!R354</f>
        <v>0</v>
      </c>
      <c r="I354" s="1">
        <f t="shared" ca="1" si="8"/>
        <v>42440</v>
      </c>
      <c r="J354">
        <v>0</v>
      </c>
      <c r="K354" t="e">
        <f>VLOOKUP([2]UNBOUNDCSV!B433,[2]VENUEID!$A$2:$B$28,2,TRUE)</f>
        <v>#N/A</v>
      </c>
      <c r="L354" t="s">
        <v>158</v>
      </c>
      <c r="M354" t="e">
        <f>VLOOKUP(DATA_GOES_HERE!Y354,VENUEID!$A$2:$B$28,2,TRUE)</f>
        <v>#N/A</v>
      </c>
      <c r="N354" t="e">
        <f>VLOOKUP(DATA_GOES_HERE!AH354,eventTypeID!$A:$C,3,TRUE)</f>
        <v>#N/A</v>
      </c>
      <c r="Q354" t="e">
        <f>VLOOKUP([2]UNBOUNDCSV!B351,[2]VENUEID!$A$2:$C$25,3,TRUE)</f>
        <v>#N/A</v>
      </c>
      <c r="R354" s="8">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7" t="str">
        <f>[2]NOWPLAYING!A356</f>
        <v>kcook</v>
      </c>
      <c r="B355">
        <f>DATA_GOES_HERE!A355</f>
        <v>0</v>
      </c>
      <c r="E355" s="9" t="str">
        <f>IF(DATA_GOES_HERE!F257,F355,"")</f>
        <v/>
      </c>
      <c r="F355">
        <f>DATA_GOES_HERE!AI355</f>
        <v>0</v>
      </c>
      <c r="G355" s="1">
        <f>DATA_GOES_HERE!J355</f>
        <v>0</v>
      </c>
      <c r="H355" s="1">
        <f>DATA_GOES_HERE!R355</f>
        <v>0</v>
      </c>
      <c r="I355" s="1">
        <f t="shared" ca="1" si="8"/>
        <v>42440</v>
      </c>
      <c r="J355">
        <v>0</v>
      </c>
      <c r="K355" t="e">
        <f>VLOOKUP([2]UNBOUNDCSV!B434,[2]VENUEID!$A$2:$B$28,2,TRUE)</f>
        <v>#N/A</v>
      </c>
      <c r="L355" t="s">
        <v>158</v>
      </c>
      <c r="M355" t="e">
        <f>VLOOKUP(DATA_GOES_HERE!Y355,VENUEID!$A$2:$B$28,2,TRUE)</f>
        <v>#N/A</v>
      </c>
      <c r="N355" t="e">
        <f>VLOOKUP(DATA_GOES_HERE!AH355,eventTypeID!$A:$C,3,TRUE)</f>
        <v>#N/A</v>
      </c>
      <c r="Q355" t="e">
        <f>VLOOKUP([2]UNBOUNDCSV!B352,[2]VENUEID!$A$2:$C$25,3,TRUE)</f>
        <v>#N/A</v>
      </c>
      <c r="R355" s="8">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7" t="str">
        <f>[2]NOWPLAYING!A357</f>
        <v>kcook</v>
      </c>
      <c r="B356">
        <f>DATA_GOES_HERE!A356</f>
        <v>0</v>
      </c>
      <c r="E356" s="9" t="str">
        <f>IF(DATA_GOES_HERE!F258,F356,"")</f>
        <v/>
      </c>
      <c r="F356">
        <f>DATA_GOES_HERE!AI356</f>
        <v>0</v>
      </c>
      <c r="G356" s="1">
        <f>DATA_GOES_HERE!J356</f>
        <v>0</v>
      </c>
      <c r="H356" s="1">
        <f>DATA_GOES_HERE!R356</f>
        <v>0</v>
      </c>
      <c r="I356" s="1">
        <f t="shared" ca="1" si="8"/>
        <v>42440</v>
      </c>
      <c r="J356">
        <v>0</v>
      </c>
      <c r="K356" t="e">
        <f>VLOOKUP([2]UNBOUNDCSV!B435,[2]VENUEID!$A$2:$B$28,2,TRUE)</f>
        <v>#N/A</v>
      </c>
      <c r="L356" t="s">
        <v>158</v>
      </c>
      <c r="M356" t="e">
        <f>VLOOKUP(DATA_GOES_HERE!Y356,VENUEID!$A$2:$B$28,2,TRUE)</f>
        <v>#N/A</v>
      </c>
      <c r="N356" t="e">
        <f>VLOOKUP(DATA_GOES_HERE!AH356,eventTypeID!$A:$C,3,TRUE)</f>
        <v>#N/A</v>
      </c>
      <c r="Q356" t="e">
        <f>VLOOKUP([2]UNBOUNDCSV!B353,[2]VENUEID!$A$2:$C$25,3,TRUE)</f>
        <v>#N/A</v>
      </c>
      <c r="R356" s="8">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7" t="str">
        <f>[2]NOWPLAYING!A358</f>
        <v>kcook</v>
      </c>
      <c r="B357">
        <f>DATA_GOES_HERE!A357</f>
        <v>0</v>
      </c>
      <c r="E357" s="9" t="str">
        <f>IF(DATA_GOES_HERE!F259,F357,"")</f>
        <v/>
      </c>
      <c r="F357">
        <f>DATA_GOES_HERE!AI357</f>
        <v>0</v>
      </c>
      <c r="G357" s="1">
        <f>DATA_GOES_HERE!J357</f>
        <v>0</v>
      </c>
      <c r="H357" s="1">
        <f>DATA_GOES_HERE!R357</f>
        <v>0</v>
      </c>
      <c r="I357" s="1">
        <f t="shared" ca="1" si="8"/>
        <v>42440</v>
      </c>
      <c r="J357">
        <v>0</v>
      </c>
      <c r="K357" t="e">
        <f>VLOOKUP([2]UNBOUNDCSV!B436,[2]VENUEID!$A$2:$B$28,2,TRUE)</f>
        <v>#N/A</v>
      </c>
      <c r="L357" t="s">
        <v>158</v>
      </c>
      <c r="M357" t="e">
        <f>VLOOKUP(DATA_GOES_HERE!Y357,VENUEID!$A$2:$B$28,2,TRUE)</f>
        <v>#N/A</v>
      </c>
      <c r="N357" t="e">
        <f>VLOOKUP(DATA_GOES_HERE!AH357,eventTypeID!$A:$C,3,TRUE)</f>
        <v>#N/A</v>
      </c>
      <c r="Q357" t="e">
        <f>VLOOKUP([2]UNBOUNDCSV!B354,[2]VENUEID!$A$2:$C$25,3,TRUE)</f>
        <v>#N/A</v>
      </c>
      <c r="R357" s="8">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7" t="str">
        <f>[2]NOWPLAYING!A359</f>
        <v>kcook</v>
      </c>
      <c r="B358">
        <f>DATA_GOES_HERE!A358</f>
        <v>0</v>
      </c>
      <c r="E358" s="9" t="str">
        <f>IF(DATA_GOES_HERE!F260,F358,"")</f>
        <v/>
      </c>
      <c r="F358">
        <f>DATA_GOES_HERE!AI358</f>
        <v>0</v>
      </c>
      <c r="G358" s="1">
        <f>DATA_GOES_HERE!J358</f>
        <v>0</v>
      </c>
      <c r="H358" s="1">
        <f>DATA_GOES_HERE!R358</f>
        <v>0</v>
      </c>
      <c r="I358" s="1">
        <f t="shared" ca="1" si="8"/>
        <v>42440</v>
      </c>
      <c r="J358">
        <v>0</v>
      </c>
      <c r="K358" t="e">
        <f>VLOOKUP([2]UNBOUNDCSV!B437,[2]VENUEID!$A$2:$B$28,2,TRUE)</f>
        <v>#N/A</v>
      </c>
      <c r="L358" t="s">
        <v>158</v>
      </c>
      <c r="M358" t="e">
        <f>VLOOKUP(DATA_GOES_HERE!Y358,VENUEID!$A$2:$B$28,2,TRUE)</f>
        <v>#N/A</v>
      </c>
      <c r="N358" t="e">
        <f>VLOOKUP(DATA_GOES_HERE!AH358,eventTypeID!$A:$C,3,TRUE)</f>
        <v>#N/A</v>
      </c>
      <c r="Q358" t="e">
        <f>VLOOKUP([2]UNBOUNDCSV!B355,[2]VENUEID!$A$2:$C$25,3,TRUE)</f>
        <v>#N/A</v>
      </c>
      <c r="R358" s="8">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7" t="str">
        <f>[2]NOWPLAYING!A360</f>
        <v>kcook</v>
      </c>
      <c r="B359">
        <f>DATA_GOES_HERE!A359</f>
        <v>0</v>
      </c>
      <c r="E359" s="9" t="str">
        <f>IF(DATA_GOES_HERE!F261,F359,"")</f>
        <v/>
      </c>
      <c r="F359">
        <f>DATA_GOES_HERE!AI359</f>
        <v>0</v>
      </c>
      <c r="G359" s="1">
        <f>DATA_GOES_HERE!J359</f>
        <v>0</v>
      </c>
      <c r="H359" s="1">
        <f>DATA_GOES_HERE!R359</f>
        <v>0</v>
      </c>
      <c r="I359" s="1">
        <f t="shared" ca="1" si="8"/>
        <v>42440</v>
      </c>
      <c r="J359">
        <v>0</v>
      </c>
      <c r="K359" t="e">
        <f>VLOOKUP([2]UNBOUNDCSV!B438,[2]VENUEID!$A$2:$B$28,2,TRUE)</f>
        <v>#N/A</v>
      </c>
      <c r="L359" t="s">
        <v>158</v>
      </c>
      <c r="M359" t="e">
        <f>VLOOKUP(DATA_GOES_HERE!Y359,VENUEID!$A$2:$B$28,2,TRUE)</f>
        <v>#N/A</v>
      </c>
      <c r="N359" t="e">
        <f>VLOOKUP(DATA_GOES_HERE!AH359,eventTypeID!$A:$C,3,TRUE)</f>
        <v>#N/A</v>
      </c>
      <c r="Q359" t="e">
        <f>VLOOKUP([2]UNBOUNDCSV!B356,[2]VENUEID!$A$2:$C$25,3,TRUE)</f>
        <v>#N/A</v>
      </c>
      <c r="R359" s="8">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7" t="str">
        <f>[2]NOWPLAYING!A361</f>
        <v>kcook</v>
      </c>
      <c r="B360">
        <f>DATA_GOES_HERE!A360</f>
        <v>0</v>
      </c>
      <c r="E360" s="9" t="str">
        <f>IF(DATA_GOES_HERE!F262,F360,"")</f>
        <v/>
      </c>
      <c r="F360">
        <f>DATA_GOES_HERE!AI360</f>
        <v>0</v>
      </c>
      <c r="G360" s="1">
        <f>DATA_GOES_HERE!J360</f>
        <v>0</v>
      </c>
      <c r="H360" s="1">
        <f>DATA_GOES_HERE!R360</f>
        <v>0</v>
      </c>
      <c r="I360" s="1">
        <f t="shared" ca="1" si="8"/>
        <v>42440</v>
      </c>
      <c r="J360">
        <v>0</v>
      </c>
      <c r="K360" t="e">
        <f>VLOOKUP([2]UNBOUNDCSV!B439,[2]VENUEID!$A$2:$B$28,2,TRUE)</f>
        <v>#N/A</v>
      </c>
      <c r="L360" t="s">
        <v>158</v>
      </c>
      <c r="M360" t="e">
        <f>VLOOKUP(DATA_GOES_HERE!Y360,VENUEID!$A$2:$B$28,2,TRUE)</f>
        <v>#N/A</v>
      </c>
      <c r="N360" t="e">
        <f>VLOOKUP(DATA_GOES_HERE!AH360,eventTypeID!$A:$C,3,TRUE)</f>
        <v>#N/A</v>
      </c>
      <c r="Q360" t="e">
        <f>VLOOKUP([2]UNBOUNDCSV!B357,[2]VENUEID!$A$2:$C$25,3,TRUE)</f>
        <v>#N/A</v>
      </c>
      <c r="R360" s="8">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7" t="str">
        <f>[2]NOWPLAYING!A362</f>
        <v>kcook</v>
      </c>
      <c r="B361">
        <f>DATA_GOES_HERE!A361</f>
        <v>0</v>
      </c>
      <c r="E361" s="9" t="str">
        <f>IF(DATA_GOES_HERE!F263,F361,"")</f>
        <v/>
      </c>
      <c r="F361">
        <f>DATA_GOES_HERE!AI361</f>
        <v>0</v>
      </c>
      <c r="G361" s="1">
        <f>DATA_GOES_HERE!J361</f>
        <v>0</v>
      </c>
      <c r="H361" s="1">
        <f>DATA_GOES_HERE!R361</f>
        <v>0</v>
      </c>
      <c r="I361" s="1">
        <f t="shared" ca="1" si="8"/>
        <v>42440</v>
      </c>
      <c r="J361">
        <v>0</v>
      </c>
      <c r="K361" t="e">
        <f>VLOOKUP([2]UNBOUNDCSV!B440,[2]VENUEID!$A$2:$B$28,2,TRUE)</f>
        <v>#N/A</v>
      </c>
      <c r="L361" t="s">
        <v>158</v>
      </c>
      <c r="M361" t="e">
        <f>VLOOKUP(DATA_GOES_HERE!Y361,VENUEID!$A$2:$B$28,2,TRUE)</f>
        <v>#N/A</v>
      </c>
      <c r="N361" t="e">
        <f>VLOOKUP(DATA_GOES_HERE!AH361,eventTypeID!$A:$C,3,TRUE)</f>
        <v>#N/A</v>
      </c>
      <c r="Q361" t="e">
        <f>VLOOKUP([2]UNBOUNDCSV!B358,[2]VENUEID!$A$2:$C$25,3,TRUE)</f>
        <v>#N/A</v>
      </c>
      <c r="R361" s="8">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7" t="str">
        <f>[2]NOWPLAYING!A363</f>
        <v>kcook</v>
      </c>
      <c r="B362">
        <f>DATA_GOES_HERE!A362</f>
        <v>0</v>
      </c>
      <c r="E362" s="9" t="str">
        <f>IF(DATA_GOES_HERE!F264,F362,"")</f>
        <v/>
      </c>
      <c r="F362">
        <f>DATA_GOES_HERE!AI362</f>
        <v>0</v>
      </c>
      <c r="G362" s="1">
        <f>DATA_GOES_HERE!J362</f>
        <v>0</v>
      </c>
      <c r="H362" s="1">
        <f>DATA_GOES_HERE!R362</f>
        <v>0</v>
      </c>
      <c r="I362" s="1">
        <f t="shared" ca="1" si="8"/>
        <v>42440</v>
      </c>
      <c r="J362">
        <v>0</v>
      </c>
      <c r="K362" t="e">
        <f>VLOOKUP([2]UNBOUNDCSV!B441,[2]VENUEID!$A$2:$B$28,2,TRUE)</f>
        <v>#N/A</v>
      </c>
      <c r="L362" t="s">
        <v>158</v>
      </c>
      <c r="M362" t="e">
        <f>VLOOKUP(DATA_GOES_HERE!Y362,VENUEID!$A$2:$B$28,2,TRUE)</f>
        <v>#N/A</v>
      </c>
      <c r="N362" t="e">
        <f>VLOOKUP(DATA_GOES_HERE!AH362,eventTypeID!$A:$C,3,TRUE)</f>
        <v>#N/A</v>
      </c>
      <c r="Q362" t="e">
        <f>VLOOKUP([2]UNBOUNDCSV!B359,[2]VENUEID!$A$2:$C$25,3,TRUE)</f>
        <v>#N/A</v>
      </c>
      <c r="R362" s="8">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7" t="str">
        <f>[2]NOWPLAYING!A364</f>
        <v>kcook</v>
      </c>
      <c r="B363">
        <f>DATA_GOES_HERE!A363</f>
        <v>0</v>
      </c>
      <c r="E363" s="9" t="str">
        <f>IF(DATA_GOES_HERE!F265,F363,"")</f>
        <v/>
      </c>
      <c r="F363">
        <f>DATA_GOES_HERE!AI363</f>
        <v>0</v>
      </c>
      <c r="G363" s="1">
        <f>DATA_GOES_HERE!J363</f>
        <v>0</v>
      </c>
      <c r="H363" s="1">
        <f>DATA_GOES_HERE!R363</f>
        <v>0</v>
      </c>
      <c r="I363" s="1">
        <f t="shared" ca="1" si="8"/>
        <v>42440</v>
      </c>
      <c r="J363">
        <v>0</v>
      </c>
      <c r="K363" t="e">
        <f>VLOOKUP([2]UNBOUNDCSV!B442,[2]VENUEID!$A$2:$B$28,2,TRUE)</f>
        <v>#N/A</v>
      </c>
      <c r="L363" t="s">
        <v>158</v>
      </c>
      <c r="M363" t="e">
        <f>VLOOKUP(DATA_GOES_HERE!Y363,VENUEID!$A$2:$B$28,2,TRUE)</f>
        <v>#N/A</v>
      </c>
      <c r="N363" t="e">
        <f>VLOOKUP(DATA_GOES_HERE!AH363,eventTypeID!$A:$C,3,TRUE)</f>
        <v>#N/A</v>
      </c>
      <c r="Q363" t="e">
        <f>VLOOKUP([2]UNBOUNDCSV!B360,[2]VENUEID!$A$2:$C$25,3,TRUE)</f>
        <v>#N/A</v>
      </c>
      <c r="R363" s="8">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7" t="str">
        <f>[2]NOWPLAYING!A365</f>
        <v>kcook</v>
      </c>
      <c r="B364">
        <f>DATA_GOES_HERE!A364</f>
        <v>0</v>
      </c>
      <c r="E364" s="9" t="str">
        <f>IF(DATA_GOES_HERE!F266,F364,"")</f>
        <v/>
      </c>
      <c r="F364">
        <f>DATA_GOES_HERE!AI364</f>
        <v>0</v>
      </c>
      <c r="G364" s="1">
        <f>DATA_GOES_HERE!J364</f>
        <v>0</v>
      </c>
      <c r="H364" s="1">
        <f>DATA_GOES_HERE!R364</f>
        <v>0</v>
      </c>
      <c r="I364" s="1">
        <f t="shared" ca="1" si="8"/>
        <v>42440</v>
      </c>
      <c r="J364">
        <v>0</v>
      </c>
      <c r="K364" t="e">
        <f>VLOOKUP([2]UNBOUNDCSV!B443,[2]VENUEID!$A$2:$B$28,2,TRUE)</f>
        <v>#N/A</v>
      </c>
      <c r="L364" t="s">
        <v>158</v>
      </c>
      <c r="M364" t="e">
        <f>VLOOKUP(DATA_GOES_HERE!Y364,VENUEID!$A$2:$B$28,2,TRUE)</f>
        <v>#N/A</v>
      </c>
      <c r="N364" t="e">
        <f>VLOOKUP(DATA_GOES_HERE!AH364,eventTypeID!$A:$C,3,TRUE)</f>
        <v>#N/A</v>
      </c>
      <c r="Q364" t="e">
        <f>VLOOKUP([2]UNBOUNDCSV!B361,[2]VENUEID!$A$2:$C$25,3,TRUE)</f>
        <v>#N/A</v>
      </c>
      <c r="R364" s="8">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7" t="str">
        <f>[2]NOWPLAYING!A366</f>
        <v>kcook</v>
      </c>
      <c r="B365">
        <f>DATA_GOES_HERE!A365</f>
        <v>0</v>
      </c>
      <c r="E365" s="9" t="str">
        <f>IF(DATA_GOES_HERE!F267,F365,"")</f>
        <v/>
      </c>
      <c r="F365">
        <f>DATA_GOES_HERE!AI365</f>
        <v>0</v>
      </c>
      <c r="G365" s="1">
        <f>DATA_GOES_HERE!J365</f>
        <v>0</v>
      </c>
      <c r="H365" s="1">
        <f>DATA_GOES_HERE!R365</f>
        <v>0</v>
      </c>
      <c r="I365" s="1">
        <f t="shared" ca="1" si="8"/>
        <v>42440</v>
      </c>
      <c r="J365">
        <v>0</v>
      </c>
      <c r="K365" t="e">
        <f>VLOOKUP([2]UNBOUNDCSV!B444,[2]VENUEID!$A$2:$B$28,2,TRUE)</f>
        <v>#N/A</v>
      </c>
      <c r="L365" t="s">
        <v>158</v>
      </c>
      <c r="M365" t="e">
        <f>VLOOKUP(DATA_GOES_HERE!Y365,VENUEID!$A$2:$B$28,2,TRUE)</f>
        <v>#N/A</v>
      </c>
      <c r="N365" t="e">
        <f>VLOOKUP(DATA_GOES_HERE!AH365,eventTypeID!$A:$C,3,TRUE)</f>
        <v>#N/A</v>
      </c>
      <c r="Q365" t="e">
        <f>VLOOKUP([2]UNBOUNDCSV!B362,[2]VENUEID!$A$2:$C$25,3,TRUE)</f>
        <v>#N/A</v>
      </c>
      <c r="R365" s="8">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7" t="str">
        <f>[2]NOWPLAYING!A367</f>
        <v>kcook</v>
      </c>
      <c r="B366">
        <f>DATA_GOES_HERE!A366</f>
        <v>0</v>
      </c>
      <c r="E366" s="9" t="str">
        <f>IF(DATA_GOES_HERE!F268,F366,"")</f>
        <v/>
      </c>
      <c r="F366">
        <f>DATA_GOES_HERE!AI366</f>
        <v>0</v>
      </c>
      <c r="G366" s="1">
        <f>DATA_GOES_HERE!J366</f>
        <v>0</v>
      </c>
      <c r="H366" s="1">
        <f>DATA_GOES_HERE!R366</f>
        <v>0</v>
      </c>
      <c r="I366" s="1">
        <f t="shared" ref="I366:I397" ca="1" si="9">TODAY()</f>
        <v>42440</v>
      </c>
      <c r="J366">
        <v>0</v>
      </c>
      <c r="K366" t="e">
        <f>VLOOKUP([2]UNBOUNDCSV!B445,[2]VENUEID!$A$2:$B$28,2,TRUE)</f>
        <v>#N/A</v>
      </c>
      <c r="L366" t="s">
        <v>158</v>
      </c>
      <c r="M366" t="e">
        <f>VLOOKUP(DATA_GOES_HERE!Y366,VENUEID!$A$2:$B$28,2,TRUE)</f>
        <v>#N/A</v>
      </c>
      <c r="N366" t="e">
        <f>VLOOKUP(DATA_GOES_HERE!AH366,eventTypeID!$A:$C,3,TRUE)</f>
        <v>#N/A</v>
      </c>
      <c r="Q366" t="e">
        <f>VLOOKUP([2]UNBOUNDCSV!B363,[2]VENUEID!$A$2:$C$25,3,TRUE)</f>
        <v>#N/A</v>
      </c>
      <c r="R366" s="8">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7" t="str">
        <f>[2]NOWPLAYING!A368</f>
        <v>kcook</v>
      </c>
      <c r="B367">
        <f>DATA_GOES_HERE!A367</f>
        <v>0</v>
      </c>
      <c r="E367" s="9" t="str">
        <f>IF(DATA_GOES_HERE!F269,F367,"")</f>
        <v/>
      </c>
      <c r="F367">
        <f>DATA_GOES_HERE!AI367</f>
        <v>0</v>
      </c>
      <c r="G367" s="1">
        <f>DATA_GOES_HERE!J367</f>
        <v>0</v>
      </c>
      <c r="H367" s="1">
        <f>DATA_GOES_HERE!R367</f>
        <v>0</v>
      </c>
      <c r="I367" s="1">
        <f t="shared" ca="1" si="9"/>
        <v>42440</v>
      </c>
      <c r="J367">
        <v>0</v>
      </c>
      <c r="K367" t="e">
        <f>VLOOKUP([2]UNBOUNDCSV!B446,[2]VENUEID!$A$2:$B$28,2,TRUE)</f>
        <v>#N/A</v>
      </c>
      <c r="L367" t="s">
        <v>158</v>
      </c>
      <c r="M367" t="e">
        <f>VLOOKUP(DATA_GOES_HERE!Y367,VENUEID!$A$2:$B$28,2,TRUE)</f>
        <v>#N/A</v>
      </c>
      <c r="N367" t="e">
        <f>VLOOKUP(DATA_GOES_HERE!AH367,eventTypeID!$A:$C,3,TRUE)</f>
        <v>#N/A</v>
      </c>
      <c r="Q367" t="e">
        <f>VLOOKUP([2]UNBOUNDCSV!B364,[2]VENUEID!$A$2:$C$25,3,TRUE)</f>
        <v>#N/A</v>
      </c>
      <c r="R367" s="8">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7" t="str">
        <f>[2]NOWPLAYING!A369</f>
        <v>kcook</v>
      </c>
      <c r="B368">
        <f>DATA_GOES_HERE!A368</f>
        <v>0</v>
      </c>
      <c r="E368" s="9" t="str">
        <f>IF(DATA_GOES_HERE!F270,F368,"")</f>
        <v/>
      </c>
      <c r="F368">
        <f>DATA_GOES_HERE!AI368</f>
        <v>0</v>
      </c>
      <c r="G368" s="1">
        <f>DATA_GOES_HERE!J368</f>
        <v>0</v>
      </c>
      <c r="H368" s="1">
        <f>DATA_GOES_HERE!R368</f>
        <v>0</v>
      </c>
      <c r="I368" s="1">
        <f t="shared" ca="1" si="9"/>
        <v>42440</v>
      </c>
      <c r="J368">
        <v>0</v>
      </c>
      <c r="K368" t="e">
        <f>VLOOKUP([2]UNBOUNDCSV!B447,[2]VENUEID!$A$2:$B$28,2,TRUE)</f>
        <v>#N/A</v>
      </c>
      <c r="L368" t="s">
        <v>158</v>
      </c>
      <c r="M368" t="e">
        <f>VLOOKUP(DATA_GOES_HERE!Y368,VENUEID!$A$2:$B$28,2,TRUE)</f>
        <v>#N/A</v>
      </c>
      <c r="N368" t="e">
        <f>VLOOKUP(DATA_GOES_HERE!AH368,eventTypeID!$A:$C,3,TRUE)</f>
        <v>#N/A</v>
      </c>
      <c r="Q368" t="e">
        <f>VLOOKUP([2]UNBOUNDCSV!B365,[2]VENUEID!$A$2:$C$25,3,TRUE)</f>
        <v>#N/A</v>
      </c>
      <c r="R368" s="8">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7" t="str">
        <f>[2]NOWPLAYING!A370</f>
        <v>kcook</v>
      </c>
      <c r="B369">
        <f>DATA_GOES_HERE!A369</f>
        <v>0</v>
      </c>
      <c r="E369" s="9" t="str">
        <f>IF(DATA_GOES_HERE!F271,F369,"")</f>
        <v/>
      </c>
      <c r="F369">
        <f>DATA_GOES_HERE!AI369</f>
        <v>0</v>
      </c>
      <c r="G369" s="1">
        <f>DATA_GOES_HERE!J369</f>
        <v>0</v>
      </c>
      <c r="H369" s="1">
        <f>DATA_GOES_HERE!R369</f>
        <v>0</v>
      </c>
      <c r="I369" s="1">
        <f t="shared" ca="1" si="9"/>
        <v>42440</v>
      </c>
      <c r="J369">
        <v>0</v>
      </c>
      <c r="K369" t="e">
        <f>VLOOKUP([2]UNBOUNDCSV!B448,[2]VENUEID!$A$2:$B$28,2,TRUE)</f>
        <v>#N/A</v>
      </c>
      <c r="L369" t="s">
        <v>158</v>
      </c>
      <c r="M369" t="e">
        <f>VLOOKUP(DATA_GOES_HERE!Y369,VENUEID!$A$2:$B$28,2,TRUE)</f>
        <v>#N/A</v>
      </c>
      <c r="N369" t="e">
        <f>VLOOKUP(DATA_GOES_HERE!AH369,eventTypeID!$A:$C,3,TRUE)</f>
        <v>#N/A</v>
      </c>
      <c r="Q369" t="e">
        <f>VLOOKUP([2]UNBOUNDCSV!B366,[2]VENUEID!$A$2:$C$25,3,TRUE)</f>
        <v>#N/A</v>
      </c>
      <c r="R369" s="8">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7" t="str">
        <f>[2]NOWPLAYING!A371</f>
        <v>kcook</v>
      </c>
      <c r="B370">
        <f>DATA_GOES_HERE!A370</f>
        <v>0</v>
      </c>
      <c r="E370" s="9" t="str">
        <f>IF(DATA_GOES_HERE!F272,F370,"")</f>
        <v/>
      </c>
      <c r="F370">
        <f>DATA_GOES_HERE!AI370</f>
        <v>0</v>
      </c>
      <c r="G370" s="1">
        <f>DATA_GOES_HERE!J370</f>
        <v>0</v>
      </c>
      <c r="H370" s="1">
        <f>DATA_GOES_HERE!R370</f>
        <v>0</v>
      </c>
      <c r="I370" s="1">
        <f t="shared" ca="1" si="9"/>
        <v>42440</v>
      </c>
      <c r="J370">
        <v>0</v>
      </c>
      <c r="K370" t="e">
        <f>VLOOKUP([2]UNBOUNDCSV!B449,[2]VENUEID!$A$2:$B$28,2,TRUE)</f>
        <v>#N/A</v>
      </c>
      <c r="L370" t="s">
        <v>158</v>
      </c>
      <c r="M370" t="e">
        <f>VLOOKUP(DATA_GOES_HERE!Y370,VENUEID!$A$2:$B$28,2,TRUE)</f>
        <v>#N/A</v>
      </c>
      <c r="N370" t="e">
        <f>VLOOKUP(DATA_GOES_HERE!AH370,eventTypeID!$A:$C,3,TRUE)</f>
        <v>#N/A</v>
      </c>
      <c r="Q370" t="e">
        <f>VLOOKUP([2]UNBOUNDCSV!B367,[2]VENUEID!$A$2:$C$25,3,TRUE)</f>
        <v>#N/A</v>
      </c>
      <c r="R370" s="8">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7" t="str">
        <f>[2]NOWPLAYING!A372</f>
        <v>kcook</v>
      </c>
      <c r="B371">
        <f>DATA_GOES_HERE!A371</f>
        <v>0</v>
      </c>
      <c r="E371" s="9" t="str">
        <f>IF(DATA_GOES_HERE!F273,F371,"")</f>
        <v/>
      </c>
      <c r="F371">
        <f>DATA_GOES_HERE!AI371</f>
        <v>0</v>
      </c>
      <c r="G371" s="1">
        <f>DATA_GOES_HERE!J371</f>
        <v>0</v>
      </c>
      <c r="H371" s="1">
        <f>DATA_GOES_HERE!R371</f>
        <v>0</v>
      </c>
      <c r="I371" s="1">
        <f t="shared" ca="1" si="9"/>
        <v>42440</v>
      </c>
      <c r="J371">
        <v>0</v>
      </c>
      <c r="K371" t="e">
        <f>VLOOKUP([2]UNBOUNDCSV!B450,[2]VENUEID!$A$2:$B$28,2,TRUE)</f>
        <v>#N/A</v>
      </c>
      <c r="L371" t="s">
        <v>158</v>
      </c>
      <c r="M371" t="e">
        <f>VLOOKUP(DATA_GOES_HERE!Y371,VENUEID!$A$2:$B$28,2,TRUE)</f>
        <v>#N/A</v>
      </c>
      <c r="N371" t="e">
        <f>VLOOKUP(DATA_GOES_HERE!AH371,eventTypeID!$A:$C,3,TRUE)</f>
        <v>#N/A</v>
      </c>
      <c r="Q371" t="e">
        <f>VLOOKUP([2]UNBOUNDCSV!B368,[2]VENUEID!$A$2:$C$25,3,TRUE)</f>
        <v>#N/A</v>
      </c>
      <c r="R371" s="8">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f>DATA_GOES_HERE!A372</f>
        <v>0</v>
      </c>
      <c r="E372" s="9" t="str">
        <f>IF(DATA_GOES_HERE!F274,F372,"")</f>
        <v/>
      </c>
      <c r="F372">
        <f>DATA_GOES_HERE!AI372</f>
        <v>0</v>
      </c>
      <c r="G372" s="1">
        <f>DATA_GOES_HERE!J372</f>
        <v>0</v>
      </c>
      <c r="H372" s="1">
        <f>DATA_GOES_HERE!R372</f>
        <v>0</v>
      </c>
      <c r="I372" s="1">
        <f t="shared" ca="1" si="9"/>
        <v>42440</v>
      </c>
      <c r="J372">
        <v>0</v>
      </c>
      <c r="K372" t="e">
        <f>VLOOKUP([2]UNBOUNDCSV!B451,[2]VENUEID!$A$2:$B$28,2,TRUE)</f>
        <v>#N/A</v>
      </c>
      <c r="L372" t="s">
        <v>158</v>
      </c>
      <c r="M372" t="e">
        <f>VLOOKUP(DATA_GOES_HERE!Y372,VENUEID!$A$2:$B$28,2,TRUE)</f>
        <v>#N/A</v>
      </c>
      <c r="N372" t="e">
        <f>VLOOKUP(DATA_GOES_HERE!AH372,eventTypeID!$A:$C,3,TRUE)</f>
        <v>#N/A</v>
      </c>
      <c r="Q372" t="e">
        <f>VLOOKUP([2]UNBOUNDCSV!B369,[2]VENUEID!$A$2:$C$25,3,TRUE)</f>
        <v>#N/A</v>
      </c>
      <c r="R372" s="8">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f>DATA_GOES_HERE!A373</f>
        <v>0</v>
      </c>
      <c r="E373" s="9" t="str">
        <f>IF(DATA_GOES_HERE!F275,F373,"")</f>
        <v/>
      </c>
      <c r="F373">
        <f>DATA_GOES_HERE!AI373</f>
        <v>0</v>
      </c>
      <c r="G373" s="1">
        <f>DATA_GOES_HERE!J373</f>
        <v>0</v>
      </c>
      <c r="H373" s="1">
        <f>DATA_GOES_HERE!R373</f>
        <v>0</v>
      </c>
      <c r="I373" s="1">
        <f t="shared" ca="1" si="9"/>
        <v>42440</v>
      </c>
      <c r="J373">
        <v>0</v>
      </c>
      <c r="K373" t="e">
        <f>VLOOKUP([2]UNBOUNDCSV!B452,[2]VENUEID!$A$2:$B$28,2,TRUE)</f>
        <v>#N/A</v>
      </c>
      <c r="L373" t="s">
        <v>158</v>
      </c>
      <c r="M373" t="e">
        <f>VLOOKUP(DATA_GOES_HERE!Y373,VENUEID!$A$2:$B$28,2,TRUE)</f>
        <v>#N/A</v>
      </c>
      <c r="N373" t="e">
        <f>VLOOKUP(DATA_GOES_HERE!AH373,eventTypeID!$A:$C,3,TRUE)</f>
        <v>#N/A</v>
      </c>
      <c r="Q373" t="e">
        <f>VLOOKUP([2]UNBOUNDCSV!B370,[2]VENUEID!$A$2:$C$25,3,TRUE)</f>
        <v>#N/A</v>
      </c>
      <c r="R373" s="8">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f>DATA_GOES_HERE!A374</f>
        <v>0</v>
      </c>
      <c r="E374" s="9" t="str">
        <f>IF(DATA_GOES_HERE!F276,F374,"")</f>
        <v/>
      </c>
      <c r="F374">
        <f>DATA_GOES_HERE!AI374</f>
        <v>0</v>
      </c>
      <c r="G374" s="1">
        <f>DATA_GOES_HERE!J374</f>
        <v>0</v>
      </c>
      <c r="H374" s="1">
        <f>DATA_GOES_HERE!R374</f>
        <v>0</v>
      </c>
      <c r="I374" s="1">
        <f t="shared" ca="1" si="9"/>
        <v>42440</v>
      </c>
      <c r="J374">
        <v>0</v>
      </c>
      <c r="K374" t="e">
        <f>VLOOKUP([2]UNBOUNDCSV!B453,[2]VENUEID!$A$2:$B$28,2,TRUE)</f>
        <v>#N/A</v>
      </c>
      <c r="L374" t="s">
        <v>158</v>
      </c>
      <c r="M374" t="e">
        <f>VLOOKUP(DATA_GOES_HERE!Y374,VENUEID!$A$2:$B$28,2,TRUE)</f>
        <v>#N/A</v>
      </c>
      <c r="N374" t="e">
        <f>VLOOKUP(DATA_GOES_HERE!AH374,eventTypeID!$A:$C,3,TRUE)</f>
        <v>#N/A</v>
      </c>
      <c r="Q374" t="e">
        <f>VLOOKUP([2]UNBOUNDCSV!B371,[2]VENUEID!$A$2:$C$25,3,TRUE)</f>
        <v>#N/A</v>
      </c>
      <c r="R374" s="8">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f>DATA_GOES_HERE!A375</f>
        <v>0</v>
      </c>
      <c r="E375" s="9" t="str">
        <f>IF(DATA_GOES_HERE!F277,F375,"")</f>
        <v/>
      </c>
      <c r="F375">
        <f>DATA_GOES_HERE!AI375</f>
        <v>0</v>
      </c>
      <c r="G375" s="1">
        <f>DATA_GOES_HERE!J375</f>
        <v>0</v>
      </c>
      <c r="H375" s="1">
        <f>DATA_GOES_HERE!R375</f>
        <v>0</v>
      </c>
      <c r="I375" s="1">
        <f t="shared" ca="1" si="9"/>
        <v>42440</v>
      </c>
      <c r="J375">
        <v>0</v>
      </c>
      <c r="K375" t="e">
        <f>VLOOKUP([2]UNBOUNDCSV!B454,[2]VENUEID!$A$2:$B$28,2,TRUE)</f>
        <v>#N/A</v>
      </c>
      <c r="L375" t="s">
        <v>158</v>
      </c>
      <c r="M375" t="e">
        <f>VLOOKUP(DATA_GOES_HERE!Y375,VENUEID!$A$2:$B$28,2,TRUE)</f>
        <v>#N/A</v>
      </c>
      <c r="N375" t="e">
        <f>VLOOKUP(DATA_GOES_HERE!AH375,eventTypeID!$A:$C,3,TRUE)</f>
        <v>#N/A</v>
      </c>
      <c r="Q375" t="e">
        <f>VLOOKUP([2]UNBOUNDCSV!B372,[2]VENUEID!$A$2:$C$25,3,TRUE)</f>
        <v>#N/A</v>
      </c>
      <c r="R375" s="8">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f>DATA_GOES_HERE!A376</f>
        <v>0</v>
      </c>
      <c r="E376" s="9" t="str">
        <f>IF(DATA_GOES_HERE!F278,F376,"")</f>
        <v/>
      </c>
      <c r="F376">
        <f>DATA_GOES_HERE!AI376</f>
        <v>0</v>
      </c>
      <c r="G376" s="1">
        <f>DATA_GOES_HERE!J376</f>
        <v>0</v>
      </c>
      <c r="H376" s="1">
        <f>DATA_GOES_HERE!R376</f>
        <v>0</v>
      </c>
      <c r="I376" s="1">
        <f t="shared" ca="1" si="9"/>
        <v>42440</v>
      </c>
      <c r="J376">
        <v>0</v>
      </c>
      <c r="K376" t="e">
        <f>VLOOKUP([2]UNBOUNDCSV!B455,[2]VENUEID!$A$2:$B$28,2,TRUE)</f>
        <v>#N/A</v>
      </c>
      <c r="L376" t="s">
        <v>158</v>
      </c>
      <c r="M376" t="e">
        <f>VLOOKUP(DATA_GOES_HERE!Y376,VENUEID!$A$2:$B$28,2,TRUE)</f>
        <v>#N/A</v>
      </c>
      <c r="N376" t="e">
        <f>VLOOKUP(DATA_GOES_HERE!AH376,eventTypeID!$A:$C,3,TRUE)</f>
        <v>#N/A</v>
      </c>
      <c r="Q376" t="e">
        <f>VLOOKUP([2]UNBOUNDCSV!B373,[2]VENUEID!$A$2:$C$25,3,TRUE)</f>
        <v>#N/A</v>
      </c>
      <c r="R376" s="8">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f>DATA_GOES_HERE!A377</f>
        <v>0</v>
      </c>
      <c r="E377" s="9" t="str">
        <f>IF(DATA_GOES_HERE!F279,F377,"")</f>
        <v/>
      </c>
      <c r="F377">
        <f>DATA_GOES_HERE!AI377</f>
        <v>0</v>
      </c>
      <c r="G377" s="1">
        <f>DATA_GOES_HERE!J377</f>
        <v>0</v>
      </c>
      <c r="H377" s="1">
        <f>DATA_GOES_HERE!R377</f>
        <v>0</v>
      </c>
      <c r="I377" s="1">
        <f t="shared" ca="1" si="9"/>
        <v>42440</v>
      </c>
      <c r="J377">
        <v>0</v>
      </c>
      <c r="K377" t="e">
        <f>VLOOKUP([2]UNBOUNDCSV!B456,[2]VENUEID!$A$2:$B$28,2,TRUE)</f>
        <v>#N/A</v>
      </c>
      <c r="L377" t="s">
        <v>158</v>
      </c>
      <c r="M377" t="e">
        <f>VLOOKUP(DATA_GOES_HERE!Y377,VENUEID!$A$2:$B$28,2,TRUE)</f>
        <v>#N/A</v>
      </c>
      <c r="N377" t="e">
        <f>VLOOKUP(DATA_GOES_HERE!AH377,eventTypeID!$A:$C,3,TRUE)</f>
        <v>#N/A</v>
      </c>
      <c r="Q377" t="e">
        <f>VLOOKUP([2]UNBOUNDCSV!B374,[2]VENUEID!$A$2:$C$25,3,TRUE)</f>
        <v>#N/A</v>
      </c>
      <c r="R377" s="8">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f>DATA_GOES_HERE!A378</f>
        <v>0</v>
      </c>
      <c r="E378" s="9" t="str">
        <f>IF(DATA_GOES_HERE!F280,F378,"")</f>
        <v/>
      </c>
      <c r="F378">
        <f>DATA_GOES_HERE!AI378</f>
        <v>0</v>
      </c>
      <c r="G378" s="1">
        <f>DATA_GOES_HERE!J378</f>
        <v>0</v>
      </c>
      <c r="H378" s="1">
        <f>DATA_GOES_HERE!R378</f>
        <v>0</v>
      </c>
      <c r="I378" s="1">
        <f t="shared" ca="1" si="9"/>
        <v>42440</v>
      </c>
      <c r="J378">
        <v>0</v>
      </c>
      <c r="K378" t="e">
        <f>VLOOKUP([2]UNBOUNDCSV!B457,[2]VENUEID!$A$2:$B$28,2,TRUE)</f>
        <v>#N/A</v>
      </c>
      <c r="L378" t="s">
        <v>158</v>
      </c>
      <c r="M378" t="e">
        <f>VLOOKUP(DATA_GOES_HERE!Y378,VENUEID!$A$2:$B$28,2,TRUE)</f>
        <v>#N/A</v>
      </c>
      <c r="N378" t="e">
        <f>VLOOKUP(DATA_GOES_HERE!AH378,eventTypeID!$A:$C,3,TRUE)</f>
        <v>#N/A</v>
      </c>
      <c r="Q378" t="e">
        <f>VLOOKUP([2]UNBOUNDCSV!B375,[2]VENUEID!$A$2:$C$25,3,TRUE)</f>
        <v>#N/A</v>
      </c>
      <c r="R378" s="8">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f>DATA_GOES_HERE!A379</f>
        <v>0</v>
      </c>
      <c r="E379" s="9" t="str">
        <f>IF(DATA_GOES_HERE!F281,F379,"")</f>
        <v/>
      </c>
      <c r="F379">
        <f>DATA_GOES_HERE!AI379</f>
        <v>0</v>
      </c>
      <c r="G379" s="1">
        <f>DATA_GOES_HERE!J379</f>
        <v>0</v>
      </c>
      <c r="H379" s="1">
        <f>DATA_GOES_HERE!R379</f>
        <v>0</v>
      </c>
      <c r="I379" s="1">
        <f t="shared" ca="1" si="9"/>
        <v>42440</v>
      </c>
      <c r="J379">
        <v>0</v>
      </c>
      <c r="K379" t="e">
        <f>VLOOKUP([2]UNBOUNDCSV!B458,[2]VENUEID!$A$2:$B$28,2,TRUE)</f>
        <v>#N/A</v>
      </c>
      <c r="L379" t="s">
        <v>158</v>
      </c>
      <c r="M379" t="e">
        <f>VLOOKUP(DATA_GOES_HERE!Y379,VENUEID!$A$2:$B$28,2,TRUE)</f>
        <v>#N/A</v>
      </c>
      <c r="N379" t="e">
        <f>VLOOKUP(DATA_GOES_HERE!AH379,eventTypeID!$A:$C,3,TRUE)</f>
        <v>#N/A</v>
      </c>
      <c r="Q379" t="e">
        <f>VLOOKUP([2]UNBOUNDCSV!B376,[2]VENUEID!$A$2:$C$25,3,TRUE)</f>
        <v>#N/A</v>
      </c>
      <c r="R379" s="8">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f>DATA_GOES_HERE!A380</f>
        <v>0</v>
      </c>
      <c r="E380" s="9" t="str">
        <f>IF(DATA_GOES_HERE!F282,F380,"")</f>
        <v/>
      </c>
      <c r="F380">
        <f>DATA_GOES_HERE!AI380</f>
        <v>0</v>
      </c>
      <c r="G380" s="1">
        <f>DATA_GOES_HERE!J380</f>
        <v>0</v>
      </c>
      <c r="H380" s="1">
        <f>DATA_GOES_HERE!R380</f>
        <v>0</v>
      </c>
      <c r="I380" s="1">
        <f t="shared" ca="1" si="9"/>
        <v>42440</v>
      </c>
      <c r="J380">
        <v>0</v>
      </c>
      <c r="K380" t="e">
        <f>VLOOKUP([2]UNBOUNDCSV!B459,[2]VENUEID!$A$2:$B$28,2,TRUE)</f>
        <v>#N/A</v>
      </c>
      <c r="L380" t="s">
        <v>158</v>
      </c>
      <c r="M380" t="e">
        <f>VLOOKUP(DATA_GOES_HERE!Y380,VENUEID!$A$2:$B$28,2,TRUE)</f>
        <v>#N/A</v>
      </c>
      <c r="N380" t="e">
        <f>VLOOKUP(DATA_GOES_HERE!AH380,eventTypeID!$A:$C,3,TRUE)</f>
        <v>#N/A</v>
      </c>
      <c r="Q380" t="e">
        <f>VLOOKUP([2]UNBOUNDCSV!B377,[2]VENUEID!$A$2:$C$25,3,TRUE)</f>
        <v>#N/A</v>
      </c>
      <c r="R380" s="8">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f>DATA_GOES_HERE!A381</f>
        <v>0</v>
      </c>
      <c r="E381" s="9" t="str">
        <f>IF(DATA_GOES_HERE!F283,F381,"")</f>
        <v/>
      </c>
      <c r="F381">
        <f>DATA_GOES_HERE!AI381</f>
        <v>0</v>
      </c>
      <c r="G381" s="1">
        <f>DATA_GOES_HERE!J381</f>
        <v>0</v>
      </c>
      <c r="H381" s="1">
        <f>DATA_GOES_HERE!R381</f>
        <v>0</v>
      </c>
      <c r="I381" s="1">
        <f t="shared" ca="1" si="9"/>
        <v>42440</v>
      </c>
      <c r="J381">
        <v>0</v>
      </c>
      <c r="K381" t="e">
        <f>VLOOKUP([2]UNBOUNDCSV!B460,[2]VENUEID!$A$2:$B$28,2,TRUE)</f>
        <v>#N/A</v>
      </c>
      <c r="L381" t="s">
        <v>158</v>
      </c>
      <c r="M381" t="e">
        <f>VLOOKUP(DATA_GOES_HERE!Y381,VENUEID!$A$2:$B$28,2,TRUE)</f>
        <v>#N/A</v>
      </c>
      <c r="N381" t="e">
        <f>VLOOKUP(DATA_GOES_HERE!AH381,eventTypeID!$A:$C,3,TRUE)</f>
        <v>#N/A</v>
      </c>
      <c r="Q381" t="e">
        <f>VLOOKUP([2]UNBOUNDCSV!B378,[2]VENUEID!$A$2:$C$25,3,TRUE)</f>
        <v>#N/A</v>
      </c>
      <c r="R381" s="8">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f>DATA_GOES_HERE!A382</f>
        <v>0</v>
      </c>
      <c r="E382" s="9" t="str">
        <f>IF(DATA_GOES_HERE!F284,F382,"")</f>
        <v/>
      </c>
      <c r="F382">
        <f>DATA_GOES_HERE!AI382</f>
        <v>0</v>
      </c>
      <c r="G382" s="1">
        <f>DATA_GOES_HERE!J382</f>
        <v>0</v>
      </c>
      <c r="H382" s="1">
        <f>DATA_GOES_HERE!R382</f>
        <v>0</v>
      </c>
      <c r="I382" s="1">
        <f t="shared" ca="1" si="9"/>
        <v>42440</v>
      </c>
      <c r="J382">
        <v>0</v>
      </c>
      <c r="K382" t="e">
        <f>VLOOKUP([2]UNBOUNDCSV!B461,[2]VENUEID!$A$2:$B$28,2,TRUE)</f>
        <v>#N/A</v>
      </c>
      <c r="L382" t="s">
        <v>158</v>
      </c>
      <c r="M382" t="e">
        <f>VLOOKUP(DATA_GOES_HERE!Y382,VENUEID!$A$2:$B$28,2,TRUE)</f>
        <v>#N/A</v>
      </c>
      <c r="N382" t="e">
        <f>VLOOKUP(DATA_GOES_HERE!AH382,eventTypeID!$A:$C,3,TRUE)</f>
        <v>#N/A</v>
      </c>
      <c r="Q382" t="e">
        <f>VLOOKUP([2]UNBOUNDCSV!B379,[2]VENUEID!$A$2:$C$25,3,TRUE)</f>
        <v>#N/A</v>
      </c>
      <c r="R382" s="8">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f>DATA_GOES_HERE!A383</f>
        <v>0</v>
      </c>
      <c r="E383" s="9" t="str">
        <f>IF(DATA_GOES_HERE!F285,F383,"")</f>
        <v/>
      </c>
      <c r="F383">
        <f>DATA_GOES_HERE!AI383</f>
        <v>0</v>
      </c>
      <c r="G383" s="1">
        <f>DATA_GOES_HERE!J383</f>
        <v>0</v>
      </c>
      <c r="H383" s="1">
        <f>DATA_GOES_HERE!R383</f>
        <v>0</v>
      </c>
      <c r="I383" s="1">
        <f t="shared" ca="1" si="9"/>
        <v>42440</v>
      </c>
      <c r="J383">
        <v>0</v>
      </c>
      <c r="K383" t="e">
        <f>VLOOKUP([2]UNBOUNDCSV!B462,[2]VENUEID!$A$2:$B$28,2,TRUE)</f>
        <v>#N/A</v>
      </c>
      <c r="L383" t="s">
        <v>158</v>
      </c>
      <c r="M383" t="e">
        <f>VLOOKUP(DATA_GOES_HERE!Y383,VENUEID!$A$2:$B$28,2,TRUE)</f>
        <v>#N/A</v>
      </c>
      <c r="N383" t="e">
        <f>VLOOKUP(DATA_GOES_HERE!AH383,eventTypeID!$A:$C,3,TRUE)</f>
        <v>#N/A</v>
      </c>
      <c r="Q383" t="e">
        <f>VLOOKUP([2]UNBOUNDCSV!B380,[2]VENUEID!$A$2:$C$25,3,TRUE)</f>
        <v>#N/A</v>
      </c>
      <c r="R383" s="8">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f>DATA_GOES_HERE!A384</f>
        <v>0</v>
      </c>
      <c r="E384" s="9" t="str">
        <f>IF(DATA_GOES_HERE!F286,F384,"")</f>
        <v/>
      </c>
      <c r="F384">
        <f>DATA_GOES_HERE!AI384</f>
        <v>0</v>
      </c>
      <c r="G384" s="1">
        <f>DATA_GOES_HERE!J384</f>
        <v>0</v>
      </c>
      <c r="H384" s="1">
        <f>DATA_GOES_HERE!R384</f>
        <v>0</v>
      </c>
      <c r="I384" s="1">
        <f t="shared" ca="1" si="9"/>
        <v>42440</v>
      </c>
      <c r="J384">
        <v>0</v>
      </c>
      <c r="K384" t="e">
        <f>VLOOKUP([2]UNBOUNDCSV!B463,[2]VENUEID!$A$2:$B$28,2,TRUE)</f>
        <v>#N/A</v>
      </c>
      <c r="L384" t="s">
        <v>158</v>
      </c>
      <c r="M384" t="e">
        <f>VLOOKUP(DATA_GOES_HERE!Y384,VENUEID!$A$2:$B$28,2,TRUE)</f>
        <v>#N/A</v>
      </c>
      <c r="N384" t="e">
        <f>VLOOKUP(DATA_GOES_HERE!AH384,eventTypeID!$A:$C,3,TRUE)</f>
        <v>#N/A</v>
      </c>
      <c r="Q384" t="e">
        <f>VLOOKUP([2]UNBOUNDCSV!B381,[2]VENUEID!$A$2:$C$25,3,TRUE)</f>
        <v>#N/A</v>
      </c>
      <c r="R384" s="8">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f>DATA_GOES_HERE!A385</f>
        <v>0</v>
      </c>
      <c r="E385" s="9" t="str">
        <f>IF(DATA_GOES_HERE!F287,F385,"")</f>
        <v/>
      </c>
      <c r="F385">
        <f>DATA_GOES_HERE!AI385</f>
        <v>0</v>
      </c>
      <c r="G385" s="1">
        <f>DATA_GOES_HERE!J385</f>
        <v>0</v>
      </c>
      <c r="H385" s="1">
        <f>DATA_GOES_HERE!R385</f>
        <v>0</v>
      </c>
      <c r="I385" s="1">
        <f t="shared" ca="1" si="9"/>
        <v>42440</v>
      </c>
      <c r="J385">
        <v>0</v>
      </c>
      <c r="K385" t="e">
        <f>VLOOKUP([2]UNBOUNDCSV!B464,[2]VENUEID!$A$2:$B$28,2,TRUE)</f>
        <v>#N/A</v>
      </c>
      <c r="L385" t="s">
        <v>158</v>
      </c>
      <c r="M385" t="e">
        <f>VLOOKUP(DATA_GOES_HERE!Y385,VENUEID!$A$2:$B$28,2,TRUE)</f>
        <v>#N/A</v>
      </c>
      <c r="N385" t="e">
        <f>VLOOKUP(DATA_GOES_HERE!AH385,eventTypeID!$A:$C,3,TRUE)</f>
        <v>#N/A</v>
      </c>
      <c r="Q385" t="e">
        <f>VLOOKUP([2]UNBOUNDCSV!B382,[2]VENUEID!$A$2:$C$25,3,TRUE)</f>
        <v>#N/A</v>
      </c>
      <c r="R385" s="8">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f>DATA_GOES_HERE!A386</f>
        <v>0</v>
      </c>
      <c r="E386" s="9" t="str">
        <f>IF(DATA_GOES_HERE!F288,F386,"")</f>
        <v/>
      </c>
      <c r="F386">
        <f>DATA_GOES_HERE!AI386</f>
        <v>0</v>
      </c>
      <c r="G386" s="1">
        <f>DATA_GOES_HERE!J386</f>
        <v>0</v>
      </c>
      <c r="H386" s="1">
        <f>DATA_GOES_HERE!R386</f>
        <v>0</v>
      </c>
      <c r="I386" s="1">
        <f t="shared" ca="1" si="9"/>
        <v>42440</v>
      </c>
      <c r="J386">
        <v>0</v>
      </c>
      <c r="K386" t="e">
        <f>VLOOKUP([2]UNBOUNDCSV!B465,[2]VENUEID!$A$2:$B$28,2,TRUE)</f>
        <v>#N/A</v>
      </c>
      <c r="L386" t="s">
        <v>158</v>
      </c>
      <c r="M386" t="e">
        <f>VLOOKUP(DATA_GOES_HERE!Y386,VENUEID!$A$2:$B$28,2,TRUE)</f>
        <v>#N/A</v>
      </c>
      <c r="N386" t="e">
        <f>VLOOKUP(DATA_GOES_HERE!AH386,eventTypeID!$A:$C,3,TRUE)</f>
        <v>#N/A</v>
      </c>
      <c r="Q386" t="e">
        <f>VLOOKUP([2]UNBOUNDCSV!B383,[2]VENUEID!$A$2:$C$25,3,TRUE)</f>
        <v>#N/A</v>
      </c>
      <c r="R386" s="8">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f>DATA_GOES_HERE!A387</f>
        <v>0</v>
      </c>
      <c r="E387" s="9" t="str">
        <f>IF(DATA_GOES_HERE!F289,F387,"")</f>
        <v/>
      </c>
      <c r="F387">
        <f>DATA_GOES_HERE!AI387</f>
        <v>0</v>
      </c>
      <c r="G387" s="1">
        <f>DATA_GOES_HERE!J387</f>
        <v>0</v>
      </c>
      <c r="H387" s="1">
        <f>DATA_GOES_HERE!R387</f>
        <v>0</v>
      </c>
      <c r="I387" s="1">
        <f t="shared" ca="1" si="9"/>
        <v>42440</v>
      </c>
      <c r="J387">
        <v>0</v>
      </c>
      <c r="K387" t="e">
        <f>VLOOKUP([2]UNBOUNDCSV!B466,[2]VENUEID!$A$2:$B$28,2,TRUE)</f>
        <v>#N/A</v>
      </c>
      <c r="L387" t="s">
        <v>158</v>
      </c>
      <c r="M387" t="e">
        <f>VLOOKUP(DATA_GOES_HERE!Y387,VENUEID!$A$2:$B$28,2,TRUE)</f>
        <v>#N/A</v>
      </c>
      <c r="N387" t="e">
        <f>VLOOKUP(DATA_GOES_HERE!AH387,eventTypeID!$A:$C,3,TRUE)</f>
        <v>#N/A</v>
      </c>
      <c r="Q387" t="e">
        <f>VLOOKUP([2]UNBOUNDCSV!B384,[2]VENUEID!$A$2:$C$25,3,TRUE)</f>
        <v>#N/A</v>
      </c>
      <c r="R387" s="8">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f>DATA_GOES_HERE!A388</f>
        <v>0</v>
      </c>
      <c r="E388" s="9" t="str">
        <f>IF(DATA_GOES_HERE!F290,F388,"")</f>
        <v/>
      </c>
      <c r="F388">
        <f>DATA_GOES_HERE!AI388</f>
        <v>0</v>
      </c>
      <c r="G388" s="1">
        <f>DATA_GOES_HERE!J388</f>
        <v>0</v>
      </c>
      <c r="H388" s="1">
        <f>DATA_GOES_HERE!R388</f>
        <v>0</v>
      </c>
      <c r="I388" s="1">
        <f t="shared" ca="1" si="9"/>
        <v>42440</v>
      </c>
      <c r="J388">
        <v>0</v>
      </c>
      <c r="K388" t="e">
        <f>VLOOKUP([2]UNBOUNDCSV!B467,[2]VENUEID!$A$2:$B$28,2,TRUE)</f>
        <v>#N/A</v>
      </c>
      <c r="L388" t="s">
        <v>158</v>
      </c>
      <c r="M388" t="e">
        <f>VLOOKUP(DATA_GOES_HERE!Y388,VENUEID!$A$2:$B$28,2,TRUE)</f>
        <v>#N/A</v>
      </c>
      <c r="N388" t="e">
        <f>VLOOKUP(DATA_GOES_HERE!AH388,eventTypeID!$A:$C,3,TRUE)</f>
        <v>#N/A</v>
      </c>
      <c r="Q388" t="e">
        <f>VLOOKUP([2]UNBOUNDCSV!B385,[2]VENUEID!$A$2:$C$25,3,TRUE)</f>
        <v>#N/A</v>
      </c>
      <c r="R388" s="8">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f>DATA_GOES_HERE!A389</f>
        <v>0</v>
      </c>
      <c r="E389" s="9" t="str">
        <f>IF(DATA_GOES_HERE!F291,F389,"")</f>
        <v/>
      </c>
      <c r="F389">
        <f>DATA_GOES_HERE!AI389</f>
        <v>0</v>
      </c>
      <c r="G389" s="1">
        <f>DATA_GOES_HERE!J389</f>
        <v>0</v>
      </c>
      <c r="H389" s="1">
        <f>DATA_GOES_HERE!R389</f>
        <v>0</v>
      </c>
      <c r="I389" s="1">
        <f t="shared" ca="1" si="9"/>
        <v>42440</v>
      </c>
      <c r="J389">
        <v>0</v>
      </c>
      <c r="K389" t="e">
        <f>VLOOKUP([2]UNBOUNDCSV!B468,[2]VENUEID!$A$2:$B$28,2,TRUE)</f>
        <v>#N/A</v>
      </c>
      <c r="L389" t="s">
        <v>158</v>
      </c>
      <c r="M389" t="e">
        <f>VLOOKUP(DATA_GOES_HERE!Y389,VENUEID!$A$2:$B$28,2,TRUE)</f>
        <v>#N/A</v>
      </c>
      <c r="N389" t="e">
        <f>VLOOKUP(DATA_GOES_HERE!AH389,eventTypeID!$A:$C,3,TRUE)</f>
        <v>#N/A</v>
      </c>
      <c r="Q389" t="e">
        <f>VLOOKUP([2]UNBOUNDCSV!B386,[2]VENUEID!$A$2:$C$25,3,TRUE)</f>
        <v>#N/A</v>
      </c>
      <c r="R389" s="8">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f>DATA_GOES_HERE!A390</f>
        <v>0</v>
      </c>
      <c r="E390" s="9" t="str">
        <f>IF(DATA_GOES_HERE!F292,F390,"")</f>
        <v/>
      </c>
      <c r="F390">
        <f>DATA_GOES_HERE!AI390</f>
        <v>0</v>
      </c>
      <c r="G390" s="1">
        <f>DATA_GOES_HERE!J390</f>
        <v>0</v>
      </c>
      <c r="H390" s="1">
        <f>DATA_GOES_HERE!R390</f>
        <v>0</v>
      </c>
      <c r="I390" s="1">
        <f t="shared" ca="1" si="9"/>
        <v>42440</v>
      </c>
      <c r="J390">
        <v>0</v>
      </c>
      <c r="K390" t="e">
        <f>VLOOKUP([2]UNBOUNDCSV!B469,[2]VENUEID!$A$2:$B$28,2,TRUE)</f>
        <v>#N/A</v>
      </c>
      <c r="L390" t="s">
        <v>158</v>
      </c>
      <c r="M390" t="e">
        <f>VLOOKUP(DATA_GOES_HERE!Y390,VENUEID!$A$2:$B$28,2,TRUE)</f>
        <v>#N/A</v>
      </c>
      <c r="N390" t="e">
        <f>VLOOKUP(DATA_GOES_HERE!AH390,eventTypeID!$A:$C,3,TRUE)</f>
        <v>#N/A</v>
      </c>
      <c r="Q390" t="e">
        <f>VLOOKUP([2]UNBOUNDCSV!B387,[2]VENUEID!$A$2:$C$25,3,TRUE)</f>
        <v>#N/A</v>
      </c>
      <c r="R390" s="8">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f>DATA_GOES_HERE!A391</f>
        <v>0</v>
      </c>
      <c r="E391" s="9" t="str">
        <f>IF(DATA_GOES_HERE!F293,F391,"")</f>
        <v/>
      </c>
      <c r="F391">
        <f>DATA_GOES_HERE!AI391</f>
        <v>0</v>
      </c>
      <c r="G391" s="1">
        <f>DATA_GOES_HERE!J391</f>
        <v>0</v>
      </c>
      <c r="H391" s="1">
        <f>DATA_GOES_HERE!R391</f>
        <v>0</v>
      </c>
      <c r="I391" s="1">
        <f t="shared" ca="1" si="9"/>
        <v>42440</v>
      </c>
      <c r="J391">
        <v>0</v>
      </c>
      <c r="K391" t="e">
        <f>VLOOKUP([2]UNBOUNDCSV!B470,[2]VENUEID!$A$2:$B$28,2,TRUE)</f>
        <v>#N/A</v>
      </c>
      <c r="L391" t="s">
        <v>158</v>
      </c>
      <c r="M391" t="e">
        <f>VLOOKUP(DATA_GOES_HERE!Y391,VENUEID!$A$2:$B$28,2,TRUE)</f>
        <v>#N/A</v>
      </c>
      <c r="N391" t="e">
        <f>VLOOKUP(DATA_GOES_HERE!AH391,eventTypeID!$A:$C,3,TRUE)</f>
        <v>#N/A</v>
      </c>
      <c r="Q391" t="e">
        <f>VLOOKUP([2]UNBOUNDCSV!B388,[2]VENUEID!$A$2:$C$25,3,TRUE)</f>
        <v>#N/A</v>
      </c>
      <c r="R391" s="8">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f>DATA_GOES_HERE!A392</f>
        <v>0</v>
      </c>
      <c r="E392" s="9" t="str">
        <f>IF(DATA_GOES_HERE!F294,F392,"")</f>
        <v/>
      </c>
      <c r="F392">
        <f>DATA_GOES_HERE!AI392</f>
        <v>0</v>
      </c>
      <c r="G392" s="1">
        <f>DATA_GOES_HERE!J392</f>
        <v>0</v>
      </c>
      <c r="H392" s="1">
        <f>DATA_GOES_HERE!R392</f>
        <v>0</v>
      </c>
      <c r="I392" s="1">
        <f t="shared" ca="1" si="9"/>
        <v>42440</v>
      </c>
      <c r="J392">
        <v>0</v>
      </c>
      <c r="K392" t="e">
        <f>VLOOKUP([2]UNBOUNDCSV!B471,[2]VENUEID!$A$2:$B$28,2,TRUE)</f>
        <v>#N/A</v>
      </c>
      <c r="L392" t="s">
        <v>158</v>
      </c>
      <c r="M392" t="e">
        <f>VLOOKUP(DATA_GOES_HERE!Y392,VENUEID!$A$2:$B$28,2,TRUE)</f>
        <v>#N/A</v>
      </c>
      <c r="N392" t="e">
        <f>VLOOKUP(DATA_GOES_HERE!AH392,eventTypeID!$A:$C,3,TRUE)</f>
        <v>#N/A</v>
      </c>
      <c r="Q392" t="e">
        <f>VLOOKUP([2]UNBOUNDCSV!B389,[2]VENUEID!$A$2:$C$25,3,TRUE)</f>
        <v>#N/A</v>
      </c>
      <c r="R392" s="8">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f>DATA_GOES_HERE!A393</f>
        <v>0</v>
      </c>
      <c r="E393" s="9" t="str">
        <f>IF(DATA_GOES_HERE!F295,F393,"")</f>
        <v/>
      </c>
      <c r="F393">
        <f>DATA_GOES_HERE!AI393</f>
        <v>0</v>
      </c>
      <c r="G393" s="1">
        <f>DATA_GOES_HERE!J393</f>
        <v>0</v>
      </c>
      <c r="H393" s="1">
        <f>DATA_GOES_HERE!R393</f>
        <v>0</v>
      </c>
      <c r="I393" s="1">
        <f t="shared" ca="1" si="9"/>
        <v>42440</v>
      </c>
      <c r="J393">
        <v>0</v>
      </c>
      <c r="K393" t="e">
        <f>VLOOKUP([2]UNBOUNDCSV!B472,[2]VENUEID!$A$2:$B$28,2,TRUE)</f>
        <v>#N/A</v>
      </c>
      <c r="L393" t="s">
        <v>158</v>
      </c>
      <c r="M393" t="e">
        <f>VLOOKUP(DATA_GOES_HERE!Y393,VENUEID!$A$2:$B$28,2,TRUE)</f>
        <v>#N/A</v>
      </c>
      <c r="N393" t="e">
        <f>VLOOKUP(DATA_GOES_HERE!AH393,eventTypeID!$A:$C,3,TRUE)</f>
        <v>#N/A</v>
      </c>
      <c r="Q393" t="e">
        <f>VLOOKUP([2]UNBOUNDCSV!B390,[2]VENUEID!$A$2:$C$25,3,TRUE)</f>
        <v>#N/A</v>
      </c>
      <c r="R393" s="8">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f>DATA_GOES_HERE!A394</f>
        <v>0</v>
      </c>
      <c r="E394" s="9" t="str">
        <f>IF(DATA_GOES_HERE!F296,F394,"")</f>
        <v/>
      </c>
      <c r="F394">
        <f>DATA_GOES_HERE!AI394</f>
        <v>0</v>
      </c>
      <c r="G394" s="1">
        <f>DATA_GOES_HERE!J394</f>
        <v>0</v>
      </c>
      <c r="H394" s="1">
        <f>DATA_GOES_HERE!R394</f>
        <v>0</v>
      </c>
      <c r="I394" s="1">
        <f t="shared" ca="1" si="9"/>
        <v>42440</v>
      </c>
      <c r="J394">
        <v>0</v>
      </c>
      <c r="K394" t="e">
        <f>VLOOKUP([2]UNBOUNDCSV!B473,[2]VENUEID!$A$2:$B$28,2,TRUE)</f>
        <v>#N/A</v>
      </c>
      <c r="L394" t="s">
        <v>158</v>
      </c>
      <c r="M394" t="e">
        <f>VLOOKUP(DATA_GOES_HERE!Y394,VENUEID!$A$2:$B$28,2,TRUE)</f>
        <v>#N/A</v>
      </c>
      <c r="N394" t="e">
        <f>VLOOKUP(DATA_GOES_HERE!AH394,eventTypeID!$A:$C,3,TRUE)</f>
        <v>#N/A</v>
      </c>
      <c r="Q394" t="e">
        <f>VLOOKUP([2]UNBOUNDCSV!B391,[2]VENUEID!$A$2:$C$25,3,TRUE)</f>
        <v>#N/A</v>
      </c>
      <c r="R394" s="8">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f>DATA_GOES_HERE!A395</f>
        <v>0</v>
      </c>
      <c r="E395" s="9" t="str">
        <f>IF(DATA_GOES_HERE!F297,F395,"")</f>
        <v/>
      </c>
      <c r="F395">
        <f>DATA_GOES_HERE!AI395</f>
        <v>0</v>
      </c>
      <c r="G395" s="1">
        <f>DATA_GOES_HERE!J395</f>
        <v>0</v>
      </c>
      <c r="H395" s="1">
        <f>DATA_GOES_HERE!R395</f>
        <v>0</v>
      </c>
      <c r="I395" s="1">
        <f t="shared" ca="1" si="9"/>
        <v>42440</v>
      </c>
      <c r="J395">
        <v>0</v>
      </c>
      <c r="K395" t="e">
        <f>VLOOKUP([2]UNBOUNDCSV!B474,[2]VENUEID!$A$2:$B$28,2,TRUE)</f>
        <v>#N/A</v>
      </c>
      <c r="L395" t="s">
        <v>158</v>
      </c>
      <c r="M395" t="e">
        <f>VLOOKUP(DATA_GOES_HERE!Y395,VENUEID!$A$2:$B$28,2,TRUE)</f>
        <v>#N/A</v>
      </c>
      <c r="N395" t="e">
        <f>VLOOKUP(DATA_GOES_HERE!AH395,eventTypeID!$A:$C,3,TRUE)</f>
        <v>#N/A</v>
      </c>
      <c r="Q395" t="e">
        <f>VLOOKUP([2]UNBOUNDCSV!B392,[2]VENUEID!$A$2:$C$25,3,TRUE)</f>
        <v>#N/A</v>
      </c>
      <c r="R395" s="8">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f>DATA_GOES_HERE!A396</f>
        <v>0</v>
      </c>
      <c r="E396" s="9" t="str">
        <f>IF(DATA_GOES_HERE!F298,F396,"")</f>
        <v/>
      </c>
      <c r="F396">
        <f>DATA_GOES_HERE!AI396</f>
        <v>0</v>
      </c>
      <c r="G396" s="1">
        <f>DATA_GOES_HERE!J396</f>
        <v>0</v>
      </c>
      <c r="H396" s="1">
        <f>DATA_GOES_HERE!R396</f>
        <v>0</v>
      </c>
      <c r="I396" s="1">
        <f t="shared" ca="1" si="9"/>
        <v>42440</v>
      </c>
      <c r="J396">
        <v>0</v>
      </c>
      <c r="K396" t="e">
        <f>VLOOKUP([2]UNBOUNDCSV!B475,[2]VENUEID!$A$2:$B$28,2,TRUE)</f>
        <v>#N/A</v>
      </c>
      <c r="L396" t="s">
        <v>158</v>
      </c>
      <c r="M396" t="e">
        <f>VLOOKUP(DATA_GOES_HERE!Y396,VENUEID!$A$2:$B$28,2,TRUE)</f>
        <v>#N/A</v>
      </c>
      <c r="N396" t="e">
        <f>VLOOKUP(DATA_GOES_HERE!AH396,eventTypeID!$A:$C,3,TRUE)</f>
        <v>#N/A</v>
      </c>
      <c r="Q396" t="e">
        <f>VLOOKUP([2]UNBOUNDCSV!B393,[2]VENUEID!$A$2:$C$25,3,TRUE)</f>
        <v>#N/A</v>
      </c>
      <c r="R396" s="8">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f>DATA_GOES_HERE!A397</f>
        <v>0</v>
      </c>
      <c r="E397" s="9" t="str">
        <f>IF(DATA_GOES_HERE!F299,F397,"")</f>
        <v/>
      </c>
      <c r="F397">
        <f>DATA_GOES_HERE!AI397</f>
        <v>0</v>
      </c>
      <c r="G397" s="1">
        <f>DATA_GOES_HERE!J397</f>
        <v>0</v>
      </c>
      <c r="H397" s="1">
        <f>DATA_GOES_HERE!R397</f>
        <v>0</v>
      </c>
      <c r="I397" s="1">
        <f t="shared" ca="1" si="9"/>
        <v>42440</v>
      </c>
      <c r="J397">
        <v>0</v>
      </c>
      <c r="K397" t="e">
        <f>VLOOKUP([2]UNBOUNDCSV!B476,[2]VENUEID!$A$2:$B$28,2,TRUE)</f>
        <v>#N/A</v>
      </c>
      <c r="L397" t="s">
        <v>158</v>
      </c>
      <c r="M397" t="e">
        <f>VLOOKUP(DATA_GOES_HERE!Y397,VENUEID!$A$2:$B$28,2,TRUE)</f>
        <v>#N/A</v>
      </c>
      <c r="N397" t="e">
        <f>VLOOKUP(DATA_GOES_HERE!AH397,eventTypeID!$A:$C,3,TRUE)</f>
        <v>#N/A</v>
      </c>
      <c r="Q397" t="e">
        <f>VLOOKUP([2]UNBOUNDCSV!B394,[2]VENUEID!$A$2:$C$25,3,TRUE)</f>
        <v>#N/A</v>
      </c>
      <c r="R397" s="8">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f>DATA_GOES_HERE!A398</f>
        <v>0</v>
      </c>
      <c r="E398" s="9" t="str">
        <f>IF(DATA_GOES_HERE!F300,F398,"")</f>
        <v/>
      </c>
      <c r="F398">
        <f>DATA_GOES_HERE!AI398</f>
        <v>0</v>
      </c>
      <c r="G398" s="1">
        <f>DATA_GOES_HERE!J398</f>
        <v>0</v>
      </c>
      <c r="H398" s="1">
        <f>DATA_GOES_HERE!R398</f>
        <v>0</v>
      </c>
      <c r="I398" s="1">
        <f t="shared" ref="I398:I403" ca="1" si="10">TODAY()</f>
        <v>42440</v>
      </c>
      <c r="J398">
        <v>0</v>
      </c>
      <c r="K398" t="e">
        <f>VLOOKUP([2]UNBOUNDCSV!B477,[2]VENUEID!$A$2:$B$28,2,TRUE)</f>
        <v>#N/A</v>
      </c>
      <c r="L398" t="s">
        <v>158</v>
      </c>
      <c r="M398" t="e">
        <f>VLOOKUP(DATA_GOES_HERE!Y398,VENUEID!$A$2:$B$28,2,TRUE)</f>
        <v>#N/A</v>
      </c>
      <c r="N398" t="e">
        <f>VLOOKUP(DATA_GOES_HERE!AH398,eventTypeID!$A:$C,3,TRUE)</f>
        <v>#N/A</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f>DATA_GOES_HERE!A399</f>
        <v>0</v>
      </c>
      <c r="E399" s="9" t="str">
        <f>IF(DATA_GOES_HERE!F301,F399,"")</f>
        <v/>
      </c>
      <c r="F399">
        <f>DATA_GOES_HERE!AI399</f>
        <v>0</v>
      </c>
      <c r="G399" s="1">
        <f>DATA_GOES_HERE!J399</f>
        <v>0</v>
      </c>
      <c r="H399" s="1">
        <f>DATA_GOES_HERE!R399</f>
        <v>0</v>
      </c>
      <c r="I399" s="1">
        <f t="shared" ca="1" si="10"/>
        <v>42440</v>
      </c>
      <c r="J399">
        <v>0</v>
      </c>
      <c r="K399" t="e">
        <f>VLOOKUP([2]UNBOUNDCSV!B478,[2]VENUEID!$A$2:$B$28,2,TRUE)</f>
        <v>#N/A</v>
      </c>
      <c r="L399" t="s">
        <v>158</v>
      </c>
      <c r="M399" t="e">
        <f>VLOOKUP(DATA_GOES_HERE!Y399,VENUEID!$A$2:$B$28,2,TRUE)</f>
        <v>#N/A</v>
      </c>
      <c r="N399" t="e">
        <f>VLOOKUP(DATA_GOES_HERE!AH399,eventTypeID!$A:$C,3,TRUE)</f>
        <v>#N/A</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f>DATA_GOES_HERE!A400</f>
        <v>0</v>
      </c>
      <c r="E400" s="9" t="str">
        <f>IF(DATA_GOES_HERE!F302,F400,"")</f>
        <v/>
      </c>
      <c r="F400">
        <f>DATA_GOES_HERE!AI400</f>
        <v>0</v>
      </c>
      <c r="G400" s="1">
        <f>DATA_GOES_HERE!J400</f>
        <v>0</v>
      </c>
      <c r="H400" s="1">
        <f>DATA_GOES_HERE!R400</f>
        <v>0</v>
      </c>
      <c r="I400" s="1">
        <f t="shared" ca="1" si="10"/>
        <v>42440</v>
      </c>
      <c r="J400">
        <v>0</v>
      </c>
      <c r="K400" t="e">
        <f>VLOOKUP([2]UNBOUNDCSV!B479,[2]VENUEID!$A$2:$B$28,2,TRUE)</f>
        <v>#N/A</v>
      </c>
      <c r="L400" t="s">
        <v>158</v>
      </c>
      <c r="M400" t="e">
        <f>VLOOKUP(DATA_GOES_HERE!Y400,VENUEID!$A$2:$B$28,2,TRUE)</f>
        <v>#N/A</v>
      </c>
      <c r="N400" t="e">
        <f>VLOOKUP(DATA_GOES_HERE!AH400,eventTypeID!$A:$C,3,TRUE)</f>
        <v>#N/A</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f>DATA_GOES_HERE!A401</f>
        <v>0</v>
      </c>
      <c r="E401" s="9" t="str">
        <f>IF(DATA_GOES_HERE!F303,F401,"")</f>
        <v/>
      </c>
      <c r="F401">
        <f>DATA_GOES_HERE!AI401</f>
        <v>0</v>
      </c>
      <c r="G401" s="1">
        <f>DATA_GOES_HERE!J401</f>
        <v>0</v>
      </c>
      <c r="H401" s="1">
        <f>DATA_GOES_HERE!R401</f>
        <v>0</v>
      </c>
      <c r="I401" s="1">
        <f t="shared" ca="1" si="10"/>
        <v>42440</v>
      </c>
      <c r="J401">
        <v>0</v>
      </c>
      <c r="K401" t="e">
        <f>VLOOKUP([2]UNBOUNDCSV!B480,[2]VENUEID!$A$2:$B$28,2,TRUE)</f>
        <v>#N/A</v>
      </c>
      <c r="L401" t="s">
        <v>158</v>
      </c>
      <c r="M401" t="e">
        <f>VLOOKUP(DATA_GOES_HERE!Y401,VENUEID!$A$2:$B$28,2,TRUE)</f>
        <v>#N/A</v>
      </c>
      <c r="N401" t="e">
        <f>VLOOKUP(DATA_GOES_HERE!AH401,eventTypeID!$A:$C,3,TRUE)</f>
        <v>#N/A</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f>DATA_GOES_HERE!A402</f>
        <v>0</v>
      </c>
      <c r="E402" s="9" t="str">
        <f>IF(DATA_GOES_HERE!F304,F402,"")</f>
        <v/>
      </c>
      <c r="F402">
        <f>DATA_GOES_HERE!AI402</f>
        <v>0</v>
      </c>
      <c r="G402" s="1">
        <f>DATA_GOES_HERE!J402</f>
        <v>0</v>
      </c>
      <c r="H402" s="1">
        <f>DATA_GOES_HERE!R402</f>
        <v>0</v>
      </c>
      <c r="I402" s="1">
        <f t="shared" ca="1" si="10"/>
        <v>42440</v>
      </c>
      <c r="J402">
        <v>0</v>
      </c>
      <c r="K402" t="e">
        <f>VLOOKUP([2]UNBOUNDCSV!B481,[2]VENUEID!$A$2:$B$28,2,TRUE)</f>
        <v>#N/A</v>
      </c>
      <c r="L402" t="s">
        <v>158</v>
      </c>
      <c r="M402" t="e">
        <f>VLOOKUP(DATA_GOES_HERE!Y402,VENUEID!$A$2:$B$28,2,TRUE)</f>
        <v>#N/A</v>
      </c>
      <c r="N402" t="e">
        <f>VLOOKUP(DATA_GOES_HERE!AH402,eventTypeID!$A:$C,3,TRUE)</f>
        <v>#N/A</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f>DATA_GOES_HERE!A403</f>
        <v>0</v>
      </c>
      <c r="E403" s="9" t="str">
        <f>IF(DATA_GOES_HERE!F305,F403,"")</f>
        <v/>
      </c>
      <c r="F403">
        <f>DATA_GOES_HERE!AI403</f>
        <v>0</v>
      </c>
      <c r="G403" s="1">
        <f>DATA_GOES_HERE!J403</f>
        <v>0</v>
      </c>
      <c r="H403" s="1">
        <f>DATA_GOES_HERE!R403</f>
        <v>0</v>
      </c>
      <c r="I403" s="1">
        <f t="shared" ca="1" si="10"/>
        <v>42440</v>
      </c>
      <c r="J403">
        <v>0</v>
      </c>
      <c r="K403" t="e">
        <f>VLOOKUP([2]UNBOUNDCSV!B482,[2]VENUEID!$A$2:$B$28,2,TRUE)</f>
        <v>#N/A</v>
      </c>
      <c r="L403" t="s">
        <v>158</v>
      </c>
      <c r="M403" t="e">
        <f>VLOOKUP(DATA_GOES_HERE!Y403,VENUEID!$A$2:$B$28,2,TRUE)</f>
        <v>#N/A</v>
      </c>
      <c r="N403" t="e">
        <f>VLOOKUP(DATA_GOES_HERE!AH403,eventTypeID!$A:$C,3,TRUE)</f>
        <v>#N/A</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1"/>
  <sheetViews>
    <sheetView topLeftCell="A10" workbookViewId="0">
      <selection activeCell="A11" sqref="A11"/>
    </sheetView>
  </sheetViews>
  <sheetFormatPr defaultRowHeight="15" x14ac:dyDescent="0.25"/>
  <cols>
    <col min="1" max="1" width="255.7109375" customWidth="1"/>
  </cols>
  <sheetData>
    <row r="3" spans="1:1" x14ac:dyDescent="0.25">
      <c r="A3" s="16" t="s">
        <v>1041</v>
      </c>
    </row>
    <row r="4" spans="1:1" x14ac:dyDescent="0.25">
      <c r="A4" s="17" t="s">
        <v>279</v>
      </c>
    </row>
    <row r="5" spans="1:1" x14ac:dyDescent="0.25">
      <c r="A5" s="20" t="s">
        <v>1001</v>
      </c>
    </row>
    <row r="6" spans="1:1" x14ac:dyDescent="0.25">
      <c r="A6" s="21">
        <v>42439</v>
      </c>
    </row>
    <row r="7" spans="1:1" x14ac:dyDescent="0.25">
      <c r="A7" s="19" t="s">
        <v>281</v>
      </c>
    </row>
    <row r="8" spans="1:1" x14ac:dyDescent="0.25">
      <c r="A8" s="20" t="s">
        <v>1014</v>
      </c>
    </row>
    <row r="9" spans="1:1" x14ac:dyDescent="0.25">
      <c r="A9" s="21">
        <v>42456</v>
      </c>
    </row>
    <row r="10" spans="1:1" x14ac:dyDescent="0.25">
      <c r="A10" s="19" t="s">
        <v>500</v>
      </c>
    </row>
    <row r="11" spans="1:1" x14ac:dyDescent="0.25">
      <c r="A11" s="17" t="s">
        <v>156</v>
      </c>
    </row>
    <row r="12" spans="1:1" x14ac:dyDescent="0.25">
      <c r="A12" s="20" t="s">
        <v>1004</v>
      </c>
    </row>
    <row r="13" spans="1:1" x14ac:dyDescent="0.25">
      <c r="A13" s="21">
        <v>42441</v>
      </c>
    </row>
    <row r="14" spans="1:1" x14ac:dyDescent="0.25">
      <c r="A14" s="19" t="s">
        <v>349</v>
      </c>
    </row>
    <row r="15" spans="1:1" x14ac:dyDescent="0.25">
      <c r="A15" s="20" t="s">
        <v>981</v>
      </c>
    </row>
    <row r="16" spans="1:1" x14ac:dyDescent="0.25">
      <c r="A16" s="20" t="s">
        <v>1023</v>
      </c>
    </row>
    <row r="17" spans="1:1" x14ac:dyDescent="0.25">
      <c r="A17" s="21">
        <v>42472</v>
      </c>
    </row>
    <row r="18" spans="1:1" x14ac:dyDescent="0.25">
      <c r="A18" s="19" t="s">
        <v>666</v>
      </c>
    </row>
    <row r="19" spans="1:1" x14ac:dyDescent="0.25">
      <c r="A19" s="20" t="s">
        <v>1018</v>
      </c>
    </row>
    <row r="20" spans="1:1" x14ac:dyDescent="0.25">
      <c r="A20" s="20" t="s">
        <v>992</v>
      </c>
    </row>
    <row r="21" spans="1:1" x14ac:dyDescent="0.25">
      <c r="A21" s="21">
        <v>42433</v>
      </c>
    </row>
    <row r="22" spans="1:1" x14ac:dyDescent="0.25">
      <c r="A22" s="19" t="s">
        <v>305</v>
      </c>
    </row>
    <row r="23" spans="1:1" x14ac:dyDescent="0.25">
      <c r="A23" s="20" t="s">
        <v>983</v>
      </c>
    </row>
    <row r="24" spans="1:1" x14ac:dyDescent="0.25">
      <c r="A24" s="20" t="s">
        <v>1021</v>
      </c>
    </row>
    <row r="25" spans="1:1" x14ac:dyDescent="0.25">
      <c r="A25" s="21">
        <v>42467</v>
      </c>
    </row>
    <row r="26" spans="1:1" x14ac:dyDescent="0.25">
      <c r="A26" s="19" t="s">
        <v>639</v>
      </c>
    </row>
    <row r="27" spans="1:1" x14ac:dyDescent="0.25">
      <c r="A27" s="21">
        <v>42468</v>
      </c>
    </row>
    <row r="28" spans="1:1" x14ac:dyDescent="0.25">
      <c r="A28" s="19" t="s">
        <v>639</v>
      </c>
    </row>
    <row r="29" spans="1:1" x14ac:dyDescent="0.25">
      <c r="A29" s="21">
        <v>42469</v>
      </c>
    </row>
    <row r="30" spans="1:1" x14ac:dyDescent="0.25">
      <c r="A30" s="19" t="s">
        <v>639</v>
      </c>
    </row>
    <row r="31" spans="1:1" x14ac:dyDescent="0.25">
      <c r="A31" s="21">
        <v>42470</v>
      </c>
    </row>
    <row r="32" spans="1:1" x14ac:dyDescent="0.25">
      <c r="A32" s="19" t="s">
        <v>639</v>
      </c>
    </row>
    <row r="33" spans="1:1" x14ac:dyDescent="0.25">
      <c r="A33" s="20" t="s">
        <v>1024</v>
      </c>
    </row>
    <row r="34" spans="1:1" x14ac:dyDescent="0.25">
      <c r="A34" s="21">
        <v>42472</v>
      </c>
    </row>
    <row r="35" spans="1:1" x14ac:dyDescent="0.25">
      <c r="A35" s="19" t="s">
        <v>672</v>
      </c>
    </row>
    <row r="36" spans="1:1" x14ac:dyDescent="0.25">
      <c r="A36" s="20" t="s">
        <v>1040</v>
      </c>
    </row>
    <row r="37" spans="1:1" x14ac:dyDescent="0.25">
      <c r="A37" s="21">
        <v>42500</v>
      </c>
    </row>
    <row r="38" spans="1:1" x14ac:dyDescent="0.25">
      <c r="A38" s="19" t="s">
        <v>942</v>
      </c>
    </row>
    <row r="39" spans="1:1" x14ac:dyDescent="0.25">
      <c r="A39" s="20" t="s">
        <v>1030</v>
      </c>
    </row>
    <row r="40" spans="1:1" x14ac:dyDescent="0.25">
      <c r="A40" s="21">
        <v>42476</v>
      </c>
    </row>
    <row r="41" spans="1:1" x14ac:dyDescent="0.25">
      <c r="A41" s="19" t="s">
        <v>725</v>
      </c>
    </row>
    <row r="42" spans="1:1" x14ac:dyDescent="0.25">
      <c r="A42" s="20" t="s">
        <v>1032</v>
      </c>
    </row>
    <row r="43" spans="1:1" x14ac:dyDescent="0.25">
      <c r="A43" s="21">
        <v>42480</v>
      </c>
    </row>
    <row r="44" spans="1:1" x14ac:dyDescent="0.25">
      <c r="A44" s="19" t="s">
        <v>772</v>
      </c>
    </row>
    <row r="45" spans="1:1" x14ac:dyDescent="0.25">
      <c r="A45" s="20" t="s">
        <v>1000</v>
      </c>
    </row>
    <row r="46" spans="1:1" x14ac:dyDescent="0.25">
      <c r="A46" s="21">
        <v>42438</v>
      </c>
    </row>
    <row r="47" spans="1:1" x14ac:dyDescent="0.25">
      <c r="A47" s="19" t="s">
        <v>278</v>
      </c>
    </row>
    <row r="48" spans="1:1" x14ac:dyDescent="0.25">
      <c r="A48" s="20" t="s">
        <v>989</v>
      </c>
    </row>
    <row r="49" spans="1:1" x14ac:dyDescent="0.25">
      <c r="A49" s="21">
        <v>42432</v>
      </c>
    </row>
    <row r="50" spans="1:1" x14ac:dyDescent="0.25">
      <c r="A50" s="19" t="s">
        <v>205</v>
      </c>
    </row>
    <row r="51" spans="1:1" x14ac:dyDescent="0.25">
      <c r="A51" s="21">
        <v>42446</v>
      </c>
    </row>
    <row r="52" spans="1:1" x14ac:dyDescent="0.25">
      <c r="A52" s="19" t="s">
        <v>205</v>
      </c>
    </row>
    <row r="53" spans="1:1" x14ac:dyDescent="0.25">
      <c r="A53" s="21">
        <v>42453</v>
      </c>
    </row>
    <row r="54" spans="1:1" x14ac:dyDescent="0.25">
      <c r="A54" s="19" t="s">
        <v>205</v>
      </c>
    </row>
    <row r="55" spans="1:1" x14ac:dyDescent="0.25">
      <c r="A55" s="21">
        <v>42460</v>
      </c>
    </row>
    <row r="56" spans="1:1" x14ac:dyDescent="0.25">
      <c r="A56" s="19" t="s">
        <v>205</v>
      </c>
    </row>
    <row r="57" spans="1:1" x14ac:dyDescent="0.25">
      <c r="A57" s="21">
        <v>42467</v>
      </c>
    </row>
    <row r="58" spans="1:1" x14ac:dyDescent="0.25">
      <c r="A58" s="19" t="s">
        <v>205</v>
      </c>
    </row>
    <row r="59" spans="1:1" x14ac:dyDescent="0.25">
      <c r="A59" s="21">
        <v>42474</v>
      </c>
    </row>
    <row r="60" spans="1:1" x14ac:dyDescent="0.25">
      <c r="A60" s="19" t="s">
        <v>205</v>
      </c>
    </row>
    <row r="61" spans="1:1" x14ac:dyDescent="0.25">
      <c r="A61" s="21">
        <v>42481</v>
      </c>
    </row>
    <row r="62" spans="1:1" x14ac:dyDescent="0.25">
      <c r="A62" s="19" t="s">
        <v>205</v>
      </c>
    </row>
    <row r="63" spans="1:1" x14ac:dyDescent="0.25">
      <c r="A63" s="21">
        <v>42488</v>
      </c>
    </row>
    <row r="64" spans="1:1" x14ac:dyDescent="0.25">
      <c r="A64" s="19" t="s">
        <v>205</v>
      </c>
    </row>
    <row r="65" spans="1:1" x14ac:dyDescent="0.25">
      <c r="A65" s="21">
        <v>42495</v>
      </c>
    </row>
    <row r="66" spans="1:1" x14ac:dyDescent="0.25">
      <c r="A66" s="19" t="s">
        <v>205</v>
      </c>
    </row>
    <row r="67" spans="1:1" x14ac:dyDescent="0.25">
      <c r="A67" s="20" t="s">
        <v>1039</v>
      </c>
    </row>
    <row r="68" spans="1:1" x14ac:dyDescent="0.25">
      <c r="A68" s="21">
        <v>42494</v>
      </c>
    </row>
    <row r="69" spans="1:1" x14ac:dyDescent="0.25">
      <c r="A69" s="19" t="s">
        <v>235</v>
      </c>
    </row>
    <row r="70" spans="1:1" x14ac:dyDescent="0.25">
      <c r="A70" s="20" t="s">
        <v>1011</v>
      </c>
    </row>
    <row r="71" spans="1:1" x14ac:dyDescent="0.25">
      <c r="A71" s="21">
        <v>42452</v>
      </c>
    </row>
    <row r="72" spans="1:1" x14ac:dyDescent="0.25">
      <c r="A72" s="19" t="s">
        <v>461</v>
      </c>
    </row>
    <row r="73" spans="1:1" x14ac:dyDescent="0.25">
      <c r="A73" s="20" t="s">
        <v>1016</v>
      </c>
    </row>
    <row r="74" spans="1:1" x14ac:dyDescent="0.25">
      <c r="A74" s="21">
        <v>42464</v>
      </c>
    </row>
    <row r="75" spans="1:1" x14ac:dyDescent="0.25">
      <c r="A75" s="19" t="s">
        <v>568</v>
      </c>
    </row>
    <row r="76" spans="1:1" x14ac:dyDescent="0.25">
      <c r="A76" s="20" t="s">
        <v>997</v>
      </c>
    </row>
    <row r="77" spans="1:1" x14ac:dyDescent="0.25">
      <c r="A77" s="21">
        <v>42436</v>
      </c>
    </row>
    <row r="78" spans="1:1" x14ac:dyDescent="0.25">
      <c r="A78" s="19" t="s">
        <v>252</v>
      </c>
    </row>
    <row r="79" spans="1:1" x14ac:dyDescent="0.25">
      <c r="A79" s="21">
        <v>42443</v>
      </c>
    </row>
    <row r="80" spans="1:1" x14ac:dyDescent="0.25">
      <c r="A80" s="19" t="s">
        <v>252</v>
      </c>
    </row>
    <row r="81" spans="1:1" x14ac:dyDescent="0.25">
      <c r="A81" s="21">
        <v>42450</v>
      </c>
    </row>
    <row r="82" spans="1:1" x14ac:dyDescent="0.25">
      <c r="A82" s="19" t="s">
        <v>252</v>
      </c>
    </row>
    <row r="83" spans="1:1" x14ac:dyDescent="0.25">
      <c r="A83" s="21">
        <v>42457</v>
      </c>
    </row>
    <row r="84" spans="1:1" x14ac:dyDescent="0.25">
      <c r="A84" s="19" t="s">
        <v>252</v>
      </c>
    </row>
    <row r="85" spans="1:1" x14ac:dyDescent="0.25">
      <c r="A85" s="21">
        <v>42464</v>
      </c>
    </row>
    <row r="86" spans="1:1" x14ac:dyDescent="0.25">
      <c r="A86" s="19" t="s">
        <v>252</v>
      </c>
    </row>
    <row r="87" spans="1:1" x14ac:dyDescent="0.25">
      <c r="A87" s="21">
        <v>42471</v>
      </c>
    </row>
    <row r="88" spans="1:1" x14ac:dyDescent="0.25">
      <c r="A88" s="19" t="s">
        <v>252</v>
      </c>
    </row>
    <row r="89" spans="1:1" x14ac:dyDescent="0.25">
      <c r="A89" s="21">
        <v>42478</v>
      </c>
    </row>
    <row r="90" spans="1:1" x14ac:dyDescent="0.25">
      <c r="A90" s="19" t="s">
        <v>252</v>
      </c>
    </row>
    <row r="91" spans="1:1" x14ac:dyDescent="0.25">
      <c r="A91" s="21">
        <v>42485</v>
      </c>
    </row>
    <row r="92" spans="1:1" x14ac:dyDescent="0.25">
      <c r="A92" s="19" t="s">
        <v>252</v>
      </c>
    </row>
    <row r="93" spans="1:1" x14ac:dyDescent="0.25">
      <c r="A93" s="21">
        <v>42492</v>
      </c>
    </row>
    <row r="94" spans="1:1" x14ac:dyDescent="0.25">
      <c r="A94" s="19" t="s">
        <v>252</v>
      </c>
    </row>
    <row r="95" spans="1:1" x14ac:dyDescent="0.25">
      <c r="A95" s="21">
        <v>42499</v>
      </c>
    </row>
    <row r="96" spans="1:1" x14ac:dyDescent="0.25">
      <c r="A96" s="19" t="s">
        <v>252</v>
      </c>
    </row>
    <row r="97" spans="1:1" x14ac:dyDescent="0.25">
      <c r="A97" s="20" t="s">
        <v>1006</v>
      </c>
    </row>
    <row r="98" spans="1:1" x14ac:dyDescent="0.25">
      <c r="A98" s="21">
        <v>42443</v>
      </c>
    </row>
    <row r="99" spans="1:1" x14ac:dyDescent="0.25">
      <c r="A99" s="19" t="s">
        <v>369</v>
      </c>
    </row>
    <row r="100" spans="1:1" x14ac:dyDescent="0.25">
      <c r="A100" s="21">
        <v>42471</v>
      </c>
    </row>
    <row r="101" spans="1:1" x14ac:dyDescent="0.25">
      <c r="A101" s="19" t="s">
        <v>656</v>
      </c>
    </row>
    <row r="102" spans="1:1" x14ac:dyDescent="0.25">
      <c r="A102" s="21">
        <v>42499</v>
      </c>
    </row>
    <row r="103" spans="1:1" x14ac:dyDescent="0.25">
      <c r="A103" s="19" t="s">
        <v>656</v>
      </c>
    </row>
    <row r="104" spans="1:1" x14ac:dyDescent="0.25">
      <c r="A104" s="20" t="s">
        <v>1003</v>
      </c>
    </row>
    <row r="105" spans="1:1" x14ac:dyDescent="0.25">
      <c r="A105" s="21">
        <v>42441</v>
      </c>
    </row>
    <row r="106" spans="1:1" x14ac:dyDescent="0.25">
      <c r="A106" s="19" t="s">
        <v>336</v>
      </c>
    </row>
    <row r="107" spans="1:1" x14ac:dyDescent="0.25">
      <c r="A107" s="21">
        <v>42462</v>
      </c>
    </row>
    <row r="108" spans="1:1" x14ac:dyDescent="0.25">
      <c r="A108" s="19" t="s">
        <v>336</v>
      </c>
    </row>
    <row r="109" spans="1:1" x14ac:dyDescent="0.25">
      <c r="A109" s="20" t="s">
        <v>987</v>
      </c>
    </row>
    <row r="110" spans="1:1" x14ac:dyDescent="0.25">
      <c r="A110" s="21">
        <v>42431</v>
      </c>
    </row>
    <row r="111" spans="1:1" x14ac:dyDescent="0.25">
      <c r="A111" s="19" t="s">
        <v>195</v>
      </c>
    </row>
    <row r="112" spans="1:1" x14ac:dyDescent="0.25">
      <c r="A112" s="21">
        <v>42438</v>
      </c>
    </row>
    <row r="113" spans="1:1" x14ac:dyDescent="0.25">
      <c r="A113" s="19" t="s">
        <v>195</v>
      </c>
    </row>
    <row r="114" spans="1:1" x14ac:dyDescent="0.25">
      <c r="A114" s="21">
        <v>42445</v>
      </c>
    </row>
    <row r="115" spans="1:1" x14ac:dyDescent="0.25">
      <c r="A115" s="19" t="s">
        <v>195</v>
      </c>
    </row>
    <row r="116" spans="1:1" x14ac:dyDescent="0.25">
      <c r="A116" s="21">
        <v>42452</v>
      </c>
    </row>
    <row r="117" spans="1:1" x14ac:dyDescent="0.25">
      <c r="A117" s="19" t="s">
        <v>195</v>
      </c>
    </row>
    <row r="118" spans="1:1" x14ac:dyDescent="0.25">
      <c r="A118" s="21">
        <v>42459</v>
      </c>
    </row>
    <row r="119" spans="1:1" x14ac:dyDescent="0.25">
      <c r="A119" s="19" t="s">
        <v>195</v>
      </c>
    </row>
    <row r="120" spans="1:1" x14ac:dyDescent="0.25">
      <c r="A120" s="21">
        <v>42466</v>
      </c>
    </row>
    <row r="121" spans="1:1" x14ac:dyDescent="0.25">
      <c r="A121" s="19" t="s">
        <v>195</v>
      </c>
    </row>
    <row r="122" spans="1:1" x14ac:dyDescent="0.25">
      <c r="A122" s="21">
        <v>42473</v>
      </c>
    </row>
    <row r="123" spans="1:1" x14ac:dyDescent="0.25">
      <c r="A123" s="19" t="s">
        <v>195</v>
      </c>
    </row>
    <row r="124" spans="1:1" x14ac:dyDescent="0.25">
      <c r="A124" s="21">
        <v>42480</v>
      </c>
    </row>
    <row r="125" spans="1:1" x14ac:dyDescent="0.25">
      <c r="A125" s="19" t="s">
        <v>195</v>
      </c>
    </row>
    <row r="126" spans="1:1" x14ac:dyDescent="0.25">
      <c r="A126" s="21">
        <v>42487</v>
      </c>
    </row>
    <row r="127" spans="1:1" x14ac:dyDescent="0.25">
      <c r="A127" s="19" t="s">
        <v>195</v>
      </c>
    </row>
    <row r="128" spans="1:1" x14ac:dyDescent="0.25">
      <c r="A128" s="21">
        <v>42494</v>
      </c>
    </row>
    <row r="129" spans="1:1" x14ac:dyDescent="0.25">
      <c r="A129" s="19" t="s">
        <v>195</v>
      </c>
    </row>
    <row r="130" spans="1:1" x14ac:dyDescent="0.25">
      <c r="A130" s="20" t="s">
        <v>1019</v>
      </c>
    </row>
    <row r="131" spans="1:1" x14ac:dyDescent="0.25">
      <c r="A131" s="21">
        <v>42466</v>
      </c>
    </row>
    <row r="132" spans="1:1" x14ac:dyDescent="0.25">
      <c r="A132" s="19" t="s">
        <v>236</v>
      </c>
    </row>
    <row r="133" spans="1:1" x14ac:dyDescent="0.25">
      <c r="A133" s="20" t="s">
        <v>1028</v>
      </c>
    </row>
    <row r="134" spans="1:1" x14ac:dyDescent="0.25">
      <c r="A134" s="21">
        <v>42473</v>
      </c>
    </row>
    <row r="135" spans="1:1" x14ac:dyDescent="0.25">
      <c r="A135" s="19" t="s">
        <v>693</v>
      </c>
    </row>
    <row r="136" spans="1:1" x14ac:dyDescent="0.25">
      <c r="A136" s="20" t="s">
        <v>1020</v>
      </c>
    </row>
    <row r="137" spans="1:1" x14ac:dyDescent="0.25">
      <c r="A137" s="21">
        <v>42466</v>
      </c>
    </row>
    <row r="138" spans="1:1" x14ac:dyDescent="0.25">
      <c r="A138" s="19" t="s">
        <v>242</v>
      </c>
    </row>
    <row r="139" spans="1:1" x14ac:dyDescent="0.25">
      <c r="A139" s="20" t="s">
        <v>1034</v>
      </c>
    </row>
    <row r="140" spans="1:1" x14ac:dyDescent="0.25">
      <c r="A140" s="21">
        <v>42487</v>
      </c>
    </row>
    <row r="141" spans="1:1" x14ac:dyDescent="0.25">
      <c r="A141" s="19" t="s">
        <v>815</v>
      </c>
    </row>
    <row r="142" spans="1:1" x14ac:dyDescent="0.25">
      <c r="A142" s="20" t="s">
        <v>1017</v>
      </c>
    </row>
    <row r="143" spans="1:1" x14ac:dyDescent="0.25">
      <c r="A143" s="21">
        <v>42464</v>
      </c>
    </row>
    <row r="144" spans="1:1" x14ac:dyDescent="0.25">
      <c r="A144" s="19" t="s">
        <v>575</v>
      </c>
    </row>
    <row r="145" spans="1:1" x14ac:dyDescent="0.25">
      <c r="A145" s="20" t="s">
        <v>1027</v>
      </c>
    </row>
    <row r="146" spans="1:1" x14ac:dyDescent="0.25">
      <c r="A146" s="21">
        <v>42473</v>
      </c>
    </row>
    <row r="147" spans="1:1" x14ac:dyDescent="0.25">
      <c r="A147" s="19" t="s">
        <v>271</v>
      </c>
    </row>
    <row r="148" spans="1:1" x14ac:dyDescent="0.25">
      <c r="A148" s="20" t="s">
        <v>1036</v>
      </c>
    </row>
    <row r="149" spans="1:1" x14ac:dyDescent="0.25">
      <c r="A149" s="21">
        <v>42487</v>
      </c>
    </row>
    <row r="150" spans="1:1" x14ac:dyDescent="0.25">
      <c r="A150" s="19" t="s">
        <v>271</v>
      </c>
    </row>
    <row r="151" spans="1:1" x14ac:dyDescent="0.25">
      <c r="A151" s="20" t="s">
        <v>999</v>
      </c>
    </row>
    <row r="152" spans="1:1" x14ac:dyDescent="0.25">
      <c r="A152" s="21">
        <v>42438</v>
      </c>
    </row>
    <row r="153" spans="1:1" x14ac:dyDescent="0.25">
      <c r="A153" s="19" t="s">
        <v>271</v>
      </c>
    </row>
    <row r="154" spans="1:1" x14ac:dyDescent="0.25">
      <c r="A154" s="20" t="s">
        <v>1010</v>
      </c>
    </row>
    <row r="155" spans="1:1" x14ac:dyDescent="0.25">
      <c r="A155" s="21">
        <v>42452</v>
      </c>
    </row>
    <row r="156" spans="1:1" x14ac:dyDescent="0.25">
      <c r="A156" s="19" t="s">
        <v>271</v>
      </c>
    </row>
    <row r="157" spans="1:1" x14ac:dyDescent="0.25">
      <c r="A157" s="20" t="s">
        <v>1015</v>
      </c>
    </row>
    <row r="158" spans="1:1" x14ac:dyDescent="0.25">
      <c r="A158" s="21">
        <v>42462</v>
      </c>
    </row>
    <row r="159" spans="1:1" x14ac:dyDescent="0.25">
      <c r="A159" s="19" t="s">
        <v>558</v>
      </c>
    </row>
    <row r="160" spans="1:1" x14ac:dyDescent="0.25">
      <c r="A160" s="20" t="s">
        <v>1008</v>
      </c>
    </row>
    <row r="161" spans="1:1" x14ac:dyDescent="0.25">
      <c r="A161" s="21">
        <v>42449</v>
      </c>
    </row>
    <row r="162" spans="1:1" x14ac:dyDescent="0.25">
      <c r="A162" s="19" t="s">
        <v>421</v>
      </c>
    </row>
    <row r="163" spans="1:1" x14ac:dyDescent="0.25">
      <c r="A163" s="21">
        <v>42477</v>
      </c>
    </row>
    <row r="164" spans="1:1" x14ac:dyDescent="0.25">
      <c r="A164" s="19" t="s">
        <v>733</v>
      </c>
    </row>
    <row r="165" spans="1:1" x14ac:dyDescent="0.25">
      <c r="A165" s="20" t="s">
        <v>986</v>
      </c>
    </row>
    <row r="166" spans="1:1" x14ac:dyDescent="0.25">
      <c r="A166" s="21">
        <v>42431</v>
      </c>
    </row>
    <row r="167" spans="1:1" x14ac:dyDescent="0.25">
      <c r="A167" s="19" t="s">
        <v>193</v>
      </c>
    </row>
    <row r="168" spans="1:1" x14ac:dyDescent="0.25">
      <c r="A168" s="20" t="s">
        <v>1007</v>
      </c>
    </row>
    <row r="169" spans="1:1" x14ac:dyDescent="0.25">
      <c r="A169" s="21">
        <v>42444</v>
      </c>
    </row>
    <row r="170" spans="1:1" x14ac:dyDescent="0.25">
      <c r="A170" s="19" t="s">
        <v>387</v>
      </c>
    </row>
    <row r="171" spans="1:1" x14ac:dyDescent="0.25">
      <c r="A171" s="20" t="s">
        <v>1037</v>
      </c>
    </row>
    <row r="172" spans="1:1" x14ac:dyDescent="0.25">
      <c r="A172" s="21">
        <v>42492</v>
      </c>
    </row>
    <row r="173" spans="1:1" x14ac:dyDescent="0.25">
      <c r="A173" s="19" t="s">
        <v>858</v>
      </c>
    </row>
    <row r="174" spans="1:1" x14ac:dyDescent="0.25">
      <c r="A174" s="20" t="s">
        <v>1022</v>
      </c>
    </row>
    <row r="175" spans="1:1" x14ac:dyDescent="0.25">
      <c r="A175" s="21">
        <v>42469</v>
      </c>
    </row>
    <row r="176" spans="1:1" x14ac:dyDescent="0.25">
      <c r="A176" s="19" t="s">
        <v>650</v>
      </c>
    </row>
    <row r="177" spans="1:1" x14ac:dyDescent="0.25">
      <c r="A177" s="20" t="s">
        <v>1005</v>
      </c>
    </row>
    <row r="178" spans="1:1" x14ac:dyDescent="0.25">
      <c r="A178" s="21">
        <v>42441</v>
      </c>
    </row>
    <row r="179" spans="1:1" x14ac:dyDescent="0.25">
      <c r="A179" s="19" t="s">
        <v>356</v>
      </c>
    </row>
    <row r="180" spans="1:1" x14ac:dyDescent="0.25">
      <c r="A180" s="20" t="s">
        <v>988</v>
      </c>
    </row>
    <row r="181" spans="1:1" x14ac:dyDescent="0.25">
      <c r="A181" s="21">
        <v>42431</v>
      </c>
    </row>
    <row r="182" spans="1:1" x14ac:dyDescent="0.25">
      <c r="A182" s="19" t="s">
        <v>201</v>
      </c>
    </row>
    <row r="183" spans="1:1" x14ac:dyDescent="0.25">
      <c r="A183" s="21">
        <v>42466</v>
      </c>
    </row>
    <row r="184" spans="1:1" x14ac:dyDescent="0.25">
      <c r="A184" s="19" t="s">
        <v>201</v>
      </c>
    </row>
    <row r="185" spans="1:1" x14ac:dyDescent="0.25">
      <c r="A185" s="21">
        <v>42494</v>
      </c>
    </row>
    <row r="186" spans="1:1" x14ac:dyDescent="0.25">
      <c r="A186" s="19" t="s">
        <v>201</v>
      </c>
    </row>
    <row r="187" spans="1:1" x14ac:dyDescent="0.25">
      <c r="A187" s="20" t="s">
        <v>995</v>
      </c>
    </row>
    <row r="188" spans="1:1" x14ac:dyDescent="0.25">
      <c r="A188" s="21">
        <v>42436</v>
      </c>
    </row>
    <row r="189" spans="1:1" x14ac:dyDescent="0.25">
      <c r="A189" s="19" t="s">
        <v>241</v>
      </c>
    </row>
    <row r="190" spans="1:1" x14ac:dyDescent="0.25">
      <c r="A190" s="21">
        <v>42443</v>
      </c>
    </row>
    <row r="191" spans="1:1" x14ac:dyDescent="0.25">
      <c r="A191" s="19" t="s">
        <v>241</v>
      </c>
    </row>
    <row r="192" spans="1:1" x14ac:dyDescent="0.25">
      <c r="A192" s="21">
        <v>42450</v>
      </c>
    </row>
    <row r="193" spans="1:1" x14ac:dyDescent="0.25">
      <c r="A193" s="19" t="s">
        <v>241</v>
      </c>
    </row>
    <row r="194" spans="1:1" x14ac:dyDescent="0.25">
      <c r="A194" s="21">
        <v>42457</v>
      </c>
    </row>
    <row r="195" spans="1:1" x14ac:dyDescent="0.25">
      <c r="A195" s="19" t="s">
        <v>241</v>
      </c>
    </row>
    <row r="196" spans="1:1" x14ac:dyDescent="0.25">
      <c r="A196" s="21">
        <v>42464</v>
      </c>
    </row>
    <row r="197" spans="1:1" x14ac:dyDescent="0.25">
      <c r="A197" s="19" t="s">
        <v>241</v>
      </c>
    </row>
    <row r="198" spans="1:1" x14ac:dyDescent="0.25">
      <c r="A198" s="21">
        <v>42471</v>
      </c>
    </row>
    <row r="199" spans="1:1" x14ac:dyDescent="0.25">
      <c r="A199" s="19" t="s">
        <v>241</v>
      </c>
    </row>
    <row r="200" spans="1:1" x14ac:dyDescent="0.25">
      <c r="A200" s="21">
        <v>42478</v>
      </c>
    </row>
    <row r="201" spans="1:1" x14ac:dyDescent="0.25">
      <c r="A201" s="19" t="s">
        <v>241</v>
      </c>
    </row>
    <row r="202" spans="1:1" x14ac:dyDescent="0.25">
      <c r="A202" s="21">
        <v>42485</v>
      </c>
    </row>
    <row r="203" spans="1:1" x14ac:dyDescent="0.25">
      <c r="A203" s="19" t="s">
        <v>241</v>
      </c>
    </row>
    <row r="204" spans="1:1" x14ac:dyDescent="0.25">
      <c r="A204" s="21">
        <v>42492</v>
      </c>
    </row>
    <row r="205" spans="1:1" x14ac:dyDescent="0.25">
      <c r="A205" s="19" t="s">
        <v>241</v>
      </c>
    </row>
    <row r="206" spans="1:1" x14ac:dyDescent="0.25">
      <c r="A206" s="21">
        <v>42499</v>
      </c>
    </row>
    <row r="207" spans="1:1" x14ac:dyDescent="0.25">
      <c r="A207" s="19" t="s">
        <v>241</v>
      </c>
    </row>
    <row r="208" spans="1:1" x14ac:dyDescent="0.25">
      <c r="A208" s="20" t="s">
        <v>991</v>
      </c>
    </row>
    <row r="209" spans="1:1" x14ac:dyDescent="0.25">
      <c r="A209" s="21">
        <v>42432</v>
      </c>
    </row>
    <row r="210" spans="1:1" x14ac:dyDescent="0.25">
      <c r="A210" s="19" t="s">
        <v>299</v>
      </c>
    </row>
    <row r="211" spans="1:1" x14ac:dyDescent="0.25">
      <c r="A211" s="21">
        <v>42446</v>
      </c>
    </row>
    <row r="212" spans="1:1" x14ac:dyDescent="0.25">
      <c r="A212" s="19" t="s">
        <v>222</v>
      </c>
    </row>
    <row r="213" spans="1:1" x14ac:dyDescent="0.25">
      <c r="A213" s="21">
        <v>42460</v>
      </c>
    </row>
    <row r="214" spans="1:1" x14ac:dyDescent="0.25">
      <c r="A214" s="19" t="s">
        <v>222</v>
      </c>
    </row>
    <row r="215" spans="1:1" x14ac:dyDescent="0.25">
      <c r="A215" s="21">
        <v>42467</v>
      </c>
    </row>
    <row r="216" spans="1:1" x14ac:dyDescent="0.25">
      <c r="A216" s="19" t="s">
        <v>222</v>
      </c>
    </row>
    <row r="217" spans="1:1" x14ac:dyDescent="0.25">
      <c r="A217" s="21">
        <v>42474</v>
      </c>
    </row>
    <row r="218" spans="1:1" x14ac:dyDescent="0.25">
      <c r="A218" s="19" t="s">
        <v>222</v>
      </c>
    </row>
    <row r="219" spans="1:1" x14ac:dyDescent="0.25">
      <c r="A219" s="21">
        <v>42481</v>
      </c>
    </row>
    <row r="220" spans="1:1" x14ac:dyDescent="0.25">
      <c r="A220" s="19" t="s">
        <v>222</v>
      </c>
    </row>
    <row r="221" spans="1:1" x14ac:dyDescent="0.25">
      <c r="A221" s="21">
        <v>42488</v>
      </c>
    </row>
    <row r="222" spans="1:1" x14ac:dyDescent="0.25">
      <c r="A222" s="19" t="s">
        <v>222</v>
      </c>
    </row>
    <row r="223" spans="1:1" x14ac:dyDescent="0.25">
      <c r="A223" s="21">
        <v>42495</v>
      </c>
    </row>
    <row r="224" spans="1:1" x14ac:dyDescent="0.25">
      <c r="A224" s="19" t="s">
        <v>222</v>
      </c>
    </row>
    <row r="225" spans="1:1" x14ac:dyDescent="0.25">
      <c r="A225" s="20" t="s">
        <v>1031</v>
      </c>
    </row>
    <row r="226" spans="1:1" x14ac:dyDescent="0.25">
      <c r="A226" s="21">
        <v>42479</v>
      </c>
    </row>
    <row r="227" spans="1:1" x14ac:dyDescent="0.25">
      <c r="A227" s="19" t="s">
        <v>748</v>
      </c>
    </row>
    <row r="228" spans="1:1" x14ac:dyDescent="0.25">
      <c r="A228" s="20" t="s">
        <v>1029</v>
      </c>
    </row>
    <row r="229" spans="1:1" x14ac:dyDescent="0.25">
      <c r="A229" s="21">
        <v>42474</v>
      </c>
    </row>
    <row r="230" spans="1:1" x14ac:dyDescent="0.25">
      <c r="A230" s="19" t="s">
        <v>713</v>
      </c>
    </row>
    <row r="231" spans="1:1" x14ac:dyDescent="0.25">
      <c r="A231" s="20" t="s">
        <v>996</v>
      </c>
    </row>
    <row r="232" spans="1:1" x14ac:dyDescent="0.25">
      <c r="A232" s="21">
        <v>42436</v>
      </c>
    </row>
    <row r="233" spans="1:1" x14ac:dyDescent="0.25">
      <c r="A233" s="19" t="s">
        <v>250</v>
      </c>
    </row>
    <row r="234" spans="1:1" x14ac:dyDescent="0.25">
      <c r="A234" s="20" t="s">
        <v>994</v>
      </c>
    </row>
    <row r="235" spans="1:1" x14ac:dyDescent="0.25">
      <c r="A235" s="21">
        <v>42434</v>
      </c>
    </row>
    <row r="236" spans="1:1" x14ac:dyDescent="0.25">
      <c r="A236" s="19" t="s">
        <v>233</v>
      </c>
    </row>
    <row r="237" spans="1:1" x14ac:dyDescent="0.25">
      <c r="A237" s="21">
        <v>42462</v>
      </c>
    </row>
    <row r="238" spans="1:1" x14ac:dyDescent="0.25">
      <c r="A238" s="19" t="s">
        <v>233</v>
      </c>
    </row>
    <row r="239" spans="1:1" x14ac:dyDescent="0.25">
      <c r="A239" s="21">
        <v>42497</v>
      </c>
    </row>
    <row r="240" spans="1:1" x14ac:dyDescent="0.25">
      <c r="A240" s="19" t="s">
        <v>233</v>
      </c>
    </row>
    <row r="241" spans="1:1" x14ac:dyDescent="0.25">
      <c r="A241" s="20" t="s">
        <v>990</v>
      </c>
    </row>
    <row r="242" spans="1:1" x14ac:dyDescent="0.25">
      <c r="A242" s="21">
        <v>42432</v>
      </c>
    </row>
    <row r="243" spans="1:1" x14ac:dyDescent="0.25">
      <c r="A243" s="19" t="s">
        <v>214</v>
      </c>
    </row>
    <row r="244" spans="1:1" x14ac:dyDescent="0.25">
      <c r="A244" s="21">
        <v>42446</v>
      </c>
    </row>
    <row r="245" spans="1:1" x14ac:dyDescent="0.25">
      <c r="A245" s="19" t="s">
        <v>214</v>
      </c>
    </row>
    <row r="246" spans="1:1" x14ac:dyDescent="0.25">
      <c r="A246" s="21">
        <v>42453</v>
      </c>
    </row>
    <row r="247" spans="1:1" x14ac:dyDescent="0.25">
      <c r="A247" s="19" t="s">
        <v>214</v>
      </c>
    </row>
    <row r="248" spans="1:1" x14ac:dyDescent="0.25">
      <c r="A248" s="21">
        <v>42460</v>
      </c>
    </row>
    <row r="249" spans="1:1" x14ac:dyDescent="0.25">
      <c r="A249" s="19" t="s">
        <v>214</v>
      </c>
    </row>
    <row r="250" spans="1:1" x14ac:dyDescent="0.25">
      <c r="A250" s="21">
        <v>42467</v>
      </c>
    </row>
    <row r="251" spans="1:1" x14ac:dyDescent="0.25">
      <c r="A251" s="19" t="s">
        <v>214</v>
      </c>
    </row>
    <row r="252" spans="1:1" x14ac:dyDescent="0.25">
      <c r="A252" s="21">
        <v>42474</v>
      </c>
    </row>
    <row r="253" spans="1:1" x14ac:dyDescent="0.25">
      <c r="A253" s="19" t="s">
        <v>214</v>
      </c>
    </row>
    <row r="254" spans="1:1" x14ac:dyDescent="0.25">
      <c r="A254" s="21">
        <v>42481</v>
      </c>
    </row>
    <row r="255" spans="1:1" x14ac:dyDescent="0.25">
      <c r="A255" s="19" t="s">
        <v>214</v>
      </c>
    </row>
    <row r="256" spans="1:1" x14ac:dyDescent="0.25">
      <c r="A256" s="21">
        <v>42488</v>
      </c>
    </row>
    <row r="257" spans="1:1" x14ac:dyDescent="0.25">
      <c r="A257" s="19" t="s">
        <v>214</v>
      </c>
    </row>
    <row r="258" spans="1:1" x14ac:dyDescent="0.25">
      <c r="A258" s="21">
        <v>42495</v>
      </c>
    </row>
    <row r="259" spans="1:1" x14ac:dyDescent="0.25">
      <c r="A259" s="19" t="s">
        <v>214</v>
      </c>
    </row>
    <row r="260" spans="1:1" x14ac:dyDescent="0.25">
      <c r="A260" s="20" t="s">
        <v>1038</v>
      </c>
    </row>
    <row r="261" spans="1:1" x14ac:dyDescent="0.25">
      <c r="A261" s="21">
        <v>42494</v>
      </c>
    </row>
    <row r="262" spans="1:1" x14ac:dyDescent="0.25">
      <c r="A262" s="19" t="s">
        <v>884</v>
      </c>
    </row>
    <row r="263" spans="1:1" x14ac:dyDescent="0.25">
      <c r="A263" s="20" t="s">
        <v>985</v>
      </c>
    </row>
    <row r="264" spans="1:1" x14ac:dyDescent="0.25">
      <c r="A264" s="21">
        <v>42431</v>
      </c>
    </row>
    <row r="265" spans="1:1" x14ac:dyDescent="0.25">
      <c r="A265" s="19" t="s">
        <v>181</v>
      </c>
    </row>
    <row r="266" spans="1:1" x14ac:dyDescent="0.25">
      <c r="A266" s="21">
        <v>42438</v>
      </c>
    </row>
    <row r="267" spans="1:1" x14ac:dyDescent="0.25">
      <c r="A267" s="19" t="s">
        <v>181</v>
      </c>
    </row>
    <row r="268" spans="1:1" x14ac:dyDescent="0.25">
      <c r="A268" s="21">
        <v>42445</v>
      </c>
    </row>
    <row r="269" spans="1:1" x14ac:dyDescent="0.25">
      <c r="A269" s="19" t="s">
        <v>181</v>
      </c>
    </row>
    <row r="270" spans="1:1" x14ac:dyDescent="0.25">
      <c r="A270" s="21">
        <v>42452</v>
      </c>
    </row>
    <row r="271" spans="1:1" x14ac:dyDescent="0.25">
      <c r="A271" s="19" t="s">
        <v>181</v>
      </c>
    </row>
    <row r="272" spans="1:1" x14ac:dyDescent="0.25">
      <c r="A272" s="21">
        <v>42459</v>
      </c>
    </row>
    <row r="273" spans="1:1" x14ac:dyDescent="0.25">
      <c r="A273" s="19" t="s">
        <v>181</v>
      </c>
    </row>
    <row r="274" spans="1:1" x14ac:dyDescent="0.25">
      <c r="A274" s="21">
        <v>42466</v>
      </c>
    </row>
    <row r="275" spans="1:1" x14ac:dyDescent="0.25">
      <c r="A275" s="19" t="s">
        <v>181</v>
      </c>
    </row>
    <row r="276" spans="1:1" x14ac:dyDescent="0.25">
      <c r="A276" s="21">
        <v>42480</v>
      </c>
    </row>
    <row r="277" spans="1:1" x14ac:dyDescent="0.25">
      <c r="A277" s="19" t="s">
        <v>181</v>
      </c>
    </row>
    <row r="278" spans="1:1" x14ac:dyDescent="0.25">
      <c r="A278" s="21">
        <v>42487</v>
      </c>
    </row>
    <row r="279" spans="1:1" x14ac:dyDescent="0.25">
      <c r="A279" s="19" t="s">
        <v>181</v>
      </c>
    </row>
    <row r="280" spans="1:1" x14ac:dyDescent="0.25">
      <c r="A280" s="21">
        <v>42494</v>
      </c>
    </row>
    <row r="281" spans="1:1" x14ac:dyDescent="0.25">
      <c r="A281" s="19" t="s">
        <v>181</v>
      </c>
    </row>
    <row r="282" spans="1:1" x14ac:dyDescent="0.25">
      <c r="A282" s="21">
        <v>42501</v>
      </c>
    </row>
    <row r="283" spans="1:1" x14ac:dyDescent="0.25">
      <c r="A283" s="19" t="s">
        <v>181</v>
      </c>
    </row>
    <row r="284" spans="1:1" x14ac:dyDescent="0.25">
      <c r="A284" s="20" t="s">
        <v>984</v>
      </c>
    </row>
    <row r="285" spans="1:1" x14ac:dyDescent="0.25">
      <c r="A285" s="21">
        <v>42431</v>
      </c>
    </row>
    <row r="286" spans="1:1" x14ac:dyDescent="0.25">
      <c r="A286" s="19" t="s">
        <v>181</v>
      </c>
    </row>
    <row r="287" spans="1:1" x14ac:dyDescent="0.25">
      <c r="A287" s="20" t="s">
        <v>1026</v>
      </c>
    </row>
    <row r="288" spans="1:1" x14ac:dyDescent="0.25">
      <c r="A288" s="21">
        <v>42473</v>
      </c>
    </row>
    <row r="289" spans="1:1" x14ac:dyDescent="0.25">
      <c r="A289" s="19" t="s">
        <v>678</v>
      </c>
    </row>
    <row r="290" spans="1:1" x14ac:dyDescent="0.25">
      <c r="A290" s="20" t="s">
        <v>1035</v>
      </c>
    </row>
    <row r="291" spans="1:1" x14ac:dyDescent="0.25">
      <c r="A291" s="21">
        <v>42487</v>
      </c>
    </row>
    <row r="292" spans="1:1" x14ac:dyDescent="0.25">
      <c r="A292" s="19" t="s">
        <v>825</v>
      </c>
    </row>
    <row r="293" spans="1:1" x14ac:dyDescent="0.25">
      <c r="A293" s="20" t="s">
        <v>1025</v>
      </c>
    </row>
    <row r="294" spans="1:1" x14ac:dyDescent="0.25">
      <c r="A294" s="21">
        <v>42473</v>
      </c>
    </row>
    <row r="295" spans="1:1" x14ac:dyDescent="0.25">
      <c r="A295" s="19" t="s">
        <v>678</v>
      </c>
    </row>
    <row r="296" spans="1:1" x14ac:dyDescent="0.25">
      <c r="A296" s="20" t="s">
        <v>993</v>
      </c>
    </row>
    <row r="297" spans="1:1" x14ac:dyDescent="0.25">
      <c r="A297" s="21">
        <v>42434</v>
      </c>
    </row>
    <row r="298" spans="1:1" x14ac:dyDescent="0.25">
      <c r="A298" s="19" t="s">
        <v>227</v>
      </c>
    </row>
    <row r="299" spans="1:1" x14ac:dyDescent="0.25">
      <c r="A299" s="21">
        <v>42441</v>
      </c>
    </row>
    <row r="300" spans="1:1" x14ac:dyDescent="0.25">
      <c r="A300" s="19" t="s">
        <v>227</v>
      </c>
    </row>
    <row r="301" spans="1:1" x14ac:dyDescent="0.25">
      <c r="A301" s="21">
        <v>42448</v>
      </c>
    </row>
    <row r="302" spans="1:1" x14ac:dyDescent="0.25">
      <c r="A302" s="19" t="s">
        <v>227</v>
      </c>
    </row>
    <row r="303" spans="1:1" x14ac:dyDescent="0.25">
      <c r="A303" s="21">
        <v>42455</v>
      </c>
    </row>
    <row r="304" spans="1:1" x14ac:dyDescent="0.25">
      <c r="A304" s="19" t="s">
        <v>227</v>
      </c>
    </row>
    <row r="305" spans="1:1" x14ac:dyDescent="0.25">
      <c r="A305" s="21">
        <v>42462</v>
      </c>
    </row>
    <row r="306" spans="1:1" x14ac:dyDescent="0.25">
      <c r="A306" s="19" t="s">
        <v>227</v>
      </c>
    </row>
    <row r="307" spans="1:1" x14ac:dyDescent="0.25">
      <c r="A307" s="21">
        <v>42469</v>
      </c>
    </row>
    <row r="308" spans="1:1" x14ac:dyDescent="0.25">
      <c r="A308" s="19" t="s">
        <v>227</v>
      </c>
    </row>
    <row r="309" spans="1:1" x14ac:dyDescent="0.25">
      <c r="A309" s="21">
        <v>42476</v>
      </c>
    </row>
    <row r="310" spans="1:1" x14ac:dyDescent="0.25">
      <c r="A310" s="19" t="s">
        <v>719</v>
      </c>
    </row>
    <row r="311" spans="1:1" x14ac:dyDescent="0.25">
      <c r="A311" s="21">
        <v>42483</v>
      </c>
    </row>
    <row r="312" spans="1:1" x14ac:dyDescent="0.25">
      <c r="A312" s="19" t="s">
        <v>227</v>
      </c>
    </row>
    <row r="313" spans="1:1" x14ac:dyDescent="0.25">
      <c r="A313" s="21">
        <v>42490</v>
      </c>
    </row>
    <row r="314" spans="1:1" x14ac:dyDescent="0.25">
      <c r="A314" s="19" t="s">
        <v>227</v>
      </c>
    </row>
    <row r="315" spans="1:1" x14ac:dyDescent="0.25">
      <c r="A315" s="21">
        <v>42497</v>
      </c>
    </row>
    <row r="316" spans="1:1" x14ac:dyDescent="0.25">
      <c r="A316" s="19" t="s">
        <v>227</v>
      </c>
    </row>
    <row r="317" spans="1:1" x14ac:dyDescent="0.25">
      <c r="A317" s="20" t="s">
        <v>1013</v>
      </c>
    </row>
    <row r="318" spans="1:1" x14ac:dyDescent="0.25">
      <c r="A318" s="21">
        <v>42455</v>
      </c>
    </row>
    <row r="319" spans="1:1" x14ac:dyDescent="0.25">
      <c r="A319" s="19" t="s">
        <v>494</v>
      </c>
    </row>
    <row r="320" spans="1:1" x14ac:dyDescent="0.25">
      <c r="A320" s="21">
        <v>42460</v>
      </c>
    </row>
    <row r="321" spans="1:1" x14ac:dyDescent="0.25">
      <c r="A321" s="19" t="s">
        <v>494</v>
      </c>
    </row>
    <row r="322" spans="1:1" x14ac:dyDescent="0.25">
      <c r="A322" s="20" t="s">
        <v>1012</v>
      </c>
    </row>
    <row r="323" spans="1:1" x14ac:dyDescent="0.25">
      <c r="A323" s="21">
        <v>42453</v>
      </c>
    </row>
    <row r="324" spans="1:1" x14ac:dyDescent="0.25">
      <c r="A324" s="19" t="s">
        <v>481</v>
      </c>
    </row>
    <row r="325" spans="1:1" x14ac:dyDescent="0.25">
      <c r="A325" s="20" t="s">
        <v>982</v>
      </c>
    </row>
    <row r="326" spans="1:1" x14ac:dyDescent="0.25">
      <c r="A326" s="21">
        <v>42430</v>
      </c>
    </row>
    <row r="327" spans="1:1" x14ac:dyDescent="0.25">
      <c r="A327" s="19" t="s">
        <v>287</v>
      </c>
    </row>
    <row r="328" spans="1:1" x14ac:dyDescent="0.25">
      <c r="A328" s="21">
        <v>42432</v>
      </c>
    </row>
    <row r="329" spans="1:1" x14ac:dyDescent="0.25">
      <c r="A329" s="19" t="s">
        <v>287</v>
      </c>
    </row>
    <row r="330" spans="1:1" x14ac:dyDescent="0.25">
      <c r="A330" s="21">
        <v>42433</v>
      </c>
    </row>
    <row r="331" spans="1:1" x14ac:dyDescent="0.25">
      <c r="A331" s="19" t="s">
        <v>287</v>
      </c>
    </row>
    <row r="332" spans="1:1" x14ac:dyDescent="0.25">
      <c r="A332" s="21">
        <v>42437</v>
      </c>
    </row>
    <row r="333" spans="1:1" x14ac:dyDescent="0.25">
      <c r="A333" s="19" t="s">
        <v>287</v>
      </c>
    </row>
    <row r="334" spans="1:1" x14ac:dyDescent="0.25">
      <c r="A334" s="21">
        <v>42440</v>
      </c>
    </row>
    <row r="335" spans="1:1" x14ac:dyDescent="0.25">
      <c r="A335" s="19" t="s">
        <v>287</v>
      </c>
    </row>
    <row r="336" spans="1:1" x14ac:dyDescent="0.25">
      <c r="A336" s="21">
        <v>42443</v>
      </c>
    </row>
    <row r="337" spans="1:1" x14ac:dyDescent="0.25">
      <c r="A337" s="19" t="s">
        <v>287</v>
      </c>
    </row>
    <row r="338" spans="1:1" x14ac:dyDescent="0.25">
      <c r="A338" s="21">
        <v>42444</v>
      </c>
    </row>
    <row r="339" spans="1:1" x14ac:dyDescent="0.25">
      <c r="A339" s="19" t="s">
        <v>287</v>
      </c>
    </row>
    <row r="340" spans="1:1" x14ac:dyDescent="0.25">
      <c r="A340" s="21">
        <v>42446</v>
      </c>
    </row>
    <row r="341" spans="1:1" x14ac:dyDescent="0.25">
      <c r="A341" s="19" t="s">
        <v>287</v>
      </c>
    </row>
    <row r="342" spans="1:1" x14ac:dyDescent="0.25">
      <c r="A342" s="21">
        <v>42447</v>
      </c>
    </row>
    <row r="343" spans="1:1" x14ac:dyDescent="0.25">
      <c r="A343" s="19" t="s">
        <v>287</v>
      </c>
    </row>
    <row r="344" spans="1:1" x14ac:dyDescent="0.25">
      <c r="A344" s="21">
        <v>42450</v>
      </c>
    </row>
    <row r="345" spans="1:1" x14ac:dyDescent="0.25">
      <c r="A345" s="19" t="s">
        <v>287</v>
      </c>
    </row>
    <row r="346" spans="1:1" x14ac:dyDescent="0.25">
      <c r="A346" s="21">
        <v>42458</v>
      </c>
    </row>
    <row r="347" spans="1:1" x14ac:dyDescent="0.25">
      <c r="A347" s="19" t="s">
        <v>287</v>
      </c>
    </row>
    <row r="348" spans="1:1" x14ac:dyDescent="0.25">
      <c r="A348" s="21">
        <v>42459</v>
      </c>
    </row>
    <row r="349" spans="1:1" x14ac:dyDescent="0.25">
      <c r="A349" s="19" t="s">
        <v>287</v>
      </c>
    </row>
    <row r="350" spans="1:1" x14ac:dyDescent="0.25">
      <c r="A350" s="21">
        <v>42460</v>
      </c>
    </row>
    <row r="351" spans="1:1" x14ac:dyDescent="0.25">
      <c r="A351" s="19" t="s">
        <v>287</v>
      </c>
    </row>
    <row r="352" spans="1:1" x14ac:dyDescent="0.25">
      <c r="A352" s="21">
        <v>42461</v>
      </c>
    </row>
    <row r="353" spans="1:1" x14ac:dyDescent="0.25">
      <c r="A353" s="19" t="s">
        <v>287</v>
      </c>
    </row>
    <row r="354" spans="1:1" x14ac:dyDescent="0.25">
      <c r="A354" s="21">
        <v>42464</v>
      </c>
    </row>
    <row r="355" spans="1:1" x14ac:dyDescent="0.25">
      <c r="A355" s="19" t="s">
        <v>287</v>
      </c>
    </row>
    <row r="356" spans="1:1" x14ac:dyDescent="0.25">
      <c r="A356" s="21">
        <v>42465</v>
      </c>
    </row>
    <row r="357" spans="1:1" x14ac:dyDescent="0.25">
      <c r="A357" s="21">
        <v>42466</v>
      </c>
    </row>
    <row r="358" spans="1:1" x14ac:dyDescent="0.25">
      <c r="A358" s="19" t="s">
        <v>287</v>
      </c>
    </row>
    <row r="359" spans="1:1" x14ac:dyDescent="0.25">
      <c r="A359" s="21">
        <v>42467</v>
      </c>
    </row>
    <row r="360" spans="1:1" x14ac:dyDescent="0.25">
      <c r="A360" s="19" t="s">
        <v>287</v>
      </c>
    </row>
    <row r="361" spans="1:1" x14ac:dyDescent="0.25">
      <c r="A361" s="21">
        <v>42468</v>
      </c>
    </row>
    <row r="362" spans="1:1" x14ac:dyDescent="0.25">
      <c r="A362" s="19" t="s">
        <v>287</v>
      </c>
    </row>
    <row r="363" spans="1:1" x14ac:dyDescent="0.25">
      <c r="A363" s="21">
        <v>42471</v>
      </c>
    </row>
    <row r="364" spans="1:1" x14ac:dyDescent="0.25">
      <c r="A364" s="19" t="s">
        <v>287</v>
      </c>
    </row>
    <row r="365" spans="1:1" x14ac:dyDescent="0.25">
      <c r="A365" s="21">
        <v>42473</v>
      </c>
    </row>
    <row r="366" spans="1:1" x14ac:dyDescent="0.25">
      <c r="A366" s="19" t="s">
        <v>287</v>
      </c>
    </row>
    <row r="367" spans="1:1" x14ac:dyDescent="0.25">
      <c r="A367" s="21">
        <v>42474</v>
      </c>
    </row>
    <row r="368" spans="1:1" x14ac:dyDescent="0.25">
      <c r="A368" s="19" t="s">
        <v>287</v>
      </c>
    </row>
    <row r="369" spans="1:1" x14ac:dyDescent="0.25">
      <c r="A369" s="21">
        <v>42475</v>
      </c>
    </row>
    <row r="370" spans="1:1" x14ac:dyDescent="0.25">
      <c r="A370" s="19" t="s">
        <v>287</v>
      </c>
    </row>
    <row r="371" spans="1:1" x14ac:dyDescent="0.25">
      <c r="A371" s="21">
        <v>42478</v>
      </c>
    </row>
    <row r="372" spans="1:1" x14ac:dyDescent="0.25">
      <c r="A372" s="19" t="s">
        <v>287</v>
      </c>
    </row>
    <row r="373" spans="1:1" x14ac:dyDescent="0.25">
      <c r="A373" s="21">
        <v>42479</v>
      </c>
    </row>
    <row r="374" spans="1:1" x14ac:dyDescent="0.25">
      <c r="A374" s="19" t="s">
        <v>287</v>
      </c>
    </row>
    <row r="375" spans="1:1" x14ac:dyDescent="0.25">
      <c r="A375" s="21">
        <v>42480</v>
      </c>
    </row>
    <row r="376" spans="1:1" x14ac:dyDescent="0.25">
      <c r="A376" s="19" t="s">
        <v>287</v>
      </c>
    </row>
    <row r="377" spans="1:1" x14ac:dyDescent="0.25">
      <c r="A377" s="21">
        <v>42481</v>
      </c>
    </row>
    <row r="378" spans="1:1" x14ac:dyDescent="0.25">
      <c r="A378" s="19" t="s">
        <v>287</v>
      </c>
    </row>
    <row r="379" spans="1:1" x14ac:dyDescent="0.25">
      <c r="A379" s="21">
        <v>42482</v>
      </c>
    </row>
    <row r="380" spans="1:1" x14ac:dyDescent="0.25">
      <c r="A380" s="19" t="s">
        <v>287</v>
      </c>
    </row>
    <row r="381" spans="1:1" x14ac:dyDescent="0.25">
      <c r="A381" s="21">
        <v>42485</v>
      </c>
    </row>
    <row r="382" spans="1:1" x14ac:dyDescent="0.25">
      <c r="A382" s="19" t="s">
        <v>287</v>
      </c>
    </row>
    <row r="383" spans="1:1" x14ac:dyDescent="0.25">
      <c r="A383" s="21">
        <v>42486</v>
      </c>
    </row>
    <row r="384" spans="1:1" x14ac:dyDescent="0.25">
      <c r="A384" s="19" t="s">
        <v>287</v>
      </c>
    </row>
    <row r="385" spans="1:1" x14ac:dyDescent="0.25">
      <c r="A385" s="21">
        <v>42487</v>
      </c>
    </row>
    <row r="386" spans="1:1" x14ac:dyDescent="0.25">
      <c r="A386" s="19" t="s">
        <v>287</v>
      </c>
    </row>
    <row r="387" spans="1:1" x14ac:dyDescent="0.25">
      <c r="A387" s="21">
        <v>42488</v>
      </c>
    </row>
    <row r="388" spans="1:1" x14ac:dyDescent="0.25">
      <c r="A388" s="19" t="s">
        <v>287</v>
      </c>
    </row>
    <row r="389" spans="1:1" x14ac:dyDescent="0.25">
      <c r="A389" s="21">
        <v>42489</v>
      </c>
    </row>
    <row r="390" spans="1:1" x14ac:dyDescent="0.25">
      <c r="A390" s="19" t="s">
        <v>287</v>
      </c>
    </row>
    <row r="391" spans="1:1" x14ac:dyDescent="0.25">
      <c r="A391" s="21">
        <v>42493</v>
      </c>
    </row>
    <row r="392" spans="1:1" x14ac:dyDescent="0.25">
      <c r="A392" s="19" t="s">
        <v>287</v>
      </c>
    </row>
    <row r="393" spans="1:1" x14ac:dyDescent="0.25">
      <c r="A393" s="21">
        <v>42495</v>
      </c>
    </row>
    <row r="394" spans="1:1" x14ac:dyDescent="0.25">
      <c r="A394" s="19" t="s">
        <v>287</v>
      </c>
    </row>
    <row r="395" spans="1:1" x14ac:dyDescent="0.25">
      <c r="A395" s="21">
        <v>42496</v>
      </c>
    </row>
    <row r="396" spans="1:1" x14ac:dyDescent="0.25">
      <c r="A396" s="19" t="s">
        <v>287</v>
      </c>
    </row>
    <row r="397" spans="1:1" x14ac:dyDescent="0.25">
      <c r="A397" s="21">
        <v>42499</v>
      </c>
    </row>
    <row r="398" spans="1:1" x14ac:dyDescent="0.25">
      <c r="A398" s="19" t="s">
        <v>287</v>
      </c>
    </row>
    <row r="399" spans="1:1" x14ac:dyDescent="0.25">
      <c r="A399" s="21">
        <v>42500</v>
      </c>
    </row>
    <row r="400" spans="1:1" x14ac:dyDescent="0.25">
      <c r="A400" s="19" t="s">
        <v>287</v>
      </c>
    </row>
    <row r="401" spans="1:1" x14ac:dyDescent="0.25">
      <c r="A401" s="20" t="s">
        <v>998</v>
      </c>
    </row>
    <row r="402" spans="1:1" x14ac:dyDescent="0.25">
      <c r="A402" s="21">
        <v>42437</v>
      </c>
    </row>
    <row r="403" spans="1:1" x14ac:dyDescent="0.25">
      <c r="A403" s="19" t="s">
        <v>317</v>
      </c>
    </row>
    <row r="404" spans="1:1" x14ac:dyDescent="0.25">
      <c r="A404" s="20" t="s">
        <v>1009</v>
      </c>
    </row>
    <row r="405" spans="1:1" x14ac:dyDescent="0.25">
      <c r="A405" s="21">
        <v>42450</v>
      </c>
    </row>
    <row r="406" spans="1:1" x14ac:dyDescent="0.25">
      <c r="A406" s="19" t="s">
        <v>431</v>
      </c>
    </row>
    <row r="407" spans="1:1" x14ac:dyDescent="0.25">
      <c r="A407" s="20" t="s">
        <v>1033</v>
      </c>
    </row>
    <row r="408" spans="1:1" x14ac:dyDescent="0.25">
      <c r="A408" s="21">
        <v>42483</v>
      </c>
    </row>
    <row r="409" spans="1:1" x14ac:dyDescent="0.25">
      <c r="A409" s="19" t="s">
        <v>796</v>
      </c>
    </row>
    <row r="410" spans="1:1" x14ac:dyDescent="0.25">
      <c r="A410" s="17" t="s">
        <v>327</v>
      </c>
    </row>
    <row r="411" spans="1:1" x14ac:dyDescent="0.25">
      <c r="A411" s="17" t="s">
        <v>1042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topLeftCell="A73" workbookViewId="0">
      <selection activeCell="A144" activeCellId="3" sqref="A4 A7:A126 A128 A130:A202 A205"/>
      <pivotSelection pane="bottomRight" showHeader="1" axis="axisRow" dimension="2" activeRow="143" previousRow="143" click="1" r:id="rId1">
        <pivotArea dataOnly="0" labelOnly="1" fieldPosition="0">
          <references count="1">
            <reference field="2" count="0"/>
          </references>
        </pivotArea>
      </pivotSelection>
    </sheetView>
  </sheetViews>
  <sheetFormatPr defaultRowHeight="15" x14ac:dyDescent="0.25"/>
  <cols>
    <col min="1" max="1" width="92.7109375" bestFit="1" customWidth="1"/>
  </cols>
  <sheetData>
    <row r="1" spans="1:1" x14ac:dyDescent="0.25">
      <c r="A1" s="16" t="s">
        <v>1041</v>
      </c>
    </row>
    <row r="2" spans="1:1" x14ac:dyDescent="0.25">
      <c r="A2" s="17" t="s">
        <v>279</v>
      </c>
    </row>
    <row r="3" spans="1:1" x14ac:dyDescent="0.25">
      <c r="A3" s="20" t="s">
        <v>1240</v>
      </c>
    </row>
    <row r="4" spans="1:1" x14ac:dyDescent="0.25">
      <c r="A4" s="18" t="s">
        <v>1044</v>
      </c>
    </row>
    <row r="5" spans="1:1" x14ac:dyDescent="0.25">
      <c r="A5" s="17" t="s">
        <v>156</v>
      </c>
    </row>
    <row r="6" spans="1:1" x14ac:dyDescent="0.25">
      <c r="A6" s="20" t="s">
        <v>954</v>
      </c>
    </row>
    <row r="7" spans="1:1" x14ac:dyDescent="0.25">
      <c r="A7" s="18" t="s">
        <v>1046</v>
      </c>
    </row>
    <row r="8" spans="1:1" x14ac:dyDescent="0.25">
      <c r="A8" s="18" t="s">
        <v>1047</v>
      </c>
    </row>
    <row r="9" spans="1:1" x14ac:dyDescent="0.25">
      <c r="A9" s="18" t="s">
        <v>1048</v>
      </c>
    </row>
    <row r="10" spans="1:1" x14ac:dyDescent="0.25">
      <c r="A10" s="18" t="s">
        <v>1049</v>
      </c>
    </row>
    <row r="11" spans="1:1" x14ac:dyDescent="0.25">
      <c r="A11" s="18" t="s">
        <v>1050</v>
      </c>
    </row>
    <row r="12" spans="1:1" x14ac:dyDescent="0.25">
      <c r="A12" s="18" t="s">
        <v>1051</v>
      </c>
    </row>
    <row r="13" spans="1:1" x14ac:dyDescent="0.25">
      <c r="A13" s="18" t="s">
        <v>1052</v>
      </c>
    </row>
    <row r="14" spans="1:1" x14ac:dyDescent="0.25">
      <c r="A14" s="18" t="s">
        <v>1053</v>
      </c>
    </row>
    <row r="15" spans="1:1" x14ac:dyDescent="0.25">
      <c r="A15" s="18" t="s">
        <v>1054</v>
      </c>
    </row>
    <row r="16" spans="1:1" x14ac:dyDescent="0.25">
      <c r="A16" s="18" t="s">
        <v>1055</v>
      </c>
    </row>
    <row r="17" spans="1:1" x14ac:dyDescent="0.25">
      <c r="A17" s="18" t="s">
        <v>1056</v>
      </c>
    </row>
    <row r="18" spans="1:1" x14ac:dyDescent="0.25">
      <c r="A18" s="18" t="s">
        <v>1068</v>
      </c>
    </row>
    <row r="19" spans="1:1" x14ac:dyDescent="0.25">
      <c r="A19" s="18" t="s">
        <v>1084</v>
      </c>
    </row>
    <row r="20" spans="1:1" x14ac:dyDescent="0.25">
      <c r="A20" s="18" t="s">
        <v>1085</v>
      </c>
    </row>
    <row r="21" spans="1:1" x14ac:dyDescent="0.25">
      <c r="A21" s="18" t="s">
        <v>1086</v>
      </c>
    </row>
    <row r="22" spans="1:1" x14ac:dyDescent="0.25">
      <c r="A22" s="18" t="s">
        <v>1087</v>
      </c>
    </row>
    <row r="23" spans="1:1" x14ac:dyDescent="0.25">
      <c r="A23" s="18" t="s">
        <v>1088</v>
      </c>
    </row>
    <row r="24" spans="1:1" x14ac:dyDescent="0.25">
      <c r="A24" s="18" t="s">
        <v>1089</v>
      </c>
    </row>
    <row r="25" spans="1:1" x14ac:dyDescent="0.25">
      <c r="A25" s="18" t="s">
        <v>1090</v>
      </c>
    </row>
    <row r="26" spans="1:1" x14ac:dyDescent="0.25">
      <c r="A26" s="18" t="s">
        <v>1091</v>
      </c>
    </row>
    <row r="27" spans="1:1" x14ac:dyDescent="0.25">
      <c r="A27" s="18" t="s">
        <v>1092</v>
      </c>
    </row>
    <row r="28" spans="1:1" x14ac:dyDescent="0.25">
      <c r="A28" s="18" t="s">
        <v>1093</v>
      </c>
    </row>
    <row r="29" spans="1:1" x14ac:dyDescent="0.25">
      <c r="A29" s="18" t="s">
        <v>1113</v>
      </c>
    </row>
    <row r="30" spans="1:1" x14ac:dyDescent="0.25">
      <c r="A30" s="18" t="s">
        <v>1114</v>
      </c>
    </row>
    <row r="31" spans="1:1" x14ac:dyDescent="0.25">
      <c r="A31" s="18" t="s">
        <v>1118</v>
      </c>
    </row>
    <row r="32" spans="1:1" x14ac:dyDescent="0.25">
      <c r="A32" s="18" t="s">
        <v>1121</v>
      </c>
    </row>
    <row r="33" spans="1:1" x14ac:dyDescent="0.25">
      <c r="A33" s="18" t="s">
        <v>1122</v>
      </c>
    </row>
    <row r="34" spans="1:1" x14ac:dyDescent="0.25">
      <c r="A34" s="18" t="s">
        <v>1124</v>
      </c>
    </row>
    <row r="35" spans="1:1" x14ac:dyDescent="0.25">
      <c r="A35" s="18" t="s">
        <v>1125</v>
      </c>
    </row>
    <row r="36" spans="1:1" x14ac:dyDescent="0.25">
      <c r="A36" s="18" t="s">
        <v>1129</v>
      </c>
    </row>
    <row r="37" spans="1:1" x14ac:dyDescent="0.25">
      <c r="A37" s="18" t="s">
        <v>1130</v>
      </c>
    </row>
    <row r="38" spans="1:1" x14ac:dyDescent="0.25">
      <c r="A38" s="18" t="s">
        <v>1131</v>
      </c>
    </row>
    <row r="39" spans="1:1" x14ac:dyDescent="0.25">
      <c r="A39" s="18" t="s">
        <v>1132</v>
      </c>
    </row>
    <row r="40" spans="1:1" x14ac:dyDescent="0.25">
      <c r="A40" s="18" t="s">
        <v>1133</v>
      </c>
    </row>
    <row r="41" spans="1:1" x14ac:dyDescent="0.25">
      <c r="A41" s="18" t="s">
        <v>1134</v>
      </c>
    </row>
    <row r="42" spans="1:1" x14ac:dyDescent="0.25">
      <c r="A42" s="18" t="s">
        <v>1135</v>
      </c>
    </row>
    <row r="43" spans="1:1" x14ac:dyDescent="0.25">
      <c r="A43" s="18" t="s">
        <v>1136</v>
      </c>
    </row>
    <row r="44" spans="1:1" x14ac:dyDescent="0.25">
      <c r="A44" s="18" t="s">
        <v>1137</v>
      </c>
    </row>
    <row r="45" spans="1:1" x14ac:dyDescent="0.25">
      <c r="A45" s="18" t="s">
        <v>1138</v>
      </c>
    </row>
    <row r="46" spans="1:1" x14ac:dyDescent="0.25">
      <c r="A46" s="18" t="s">
        <v>1139</v>
      </c>
    </row>
    <row r="47" spans="1:1" x14ac:dyDescent="0.25">
      <c r="A47" s="18" t="s">
        <v>1140</v>
      </c>
    </row>
    <row r="48" spans="1:1" x14ac:dyDescent="0.25">
      <c r="A48" s="18" t="s">
        <v>1141</v>
      </c>
    </row>
    <row r="49" spans="1:1" x14ac:dyDescent="0.25">
      <c r="A49" s="18" t="s">
        <v>1142</v>
      </c>
    </row>
    <row r="50" spans="1:1" x14ac:dyDescent="0.25">
      <c r="A50" s="18" t="s">
        <v>1143</v>
      </c>
    </row>
    <row r="51" spans="1:1" x14ac:dyDescent="0.25">
      <c r="A51" s="18" t="s">
        <v>1144</v>
      </c>
    </row>
    <row r="52" spans="1:1" x14ac:dyDescent="0.25">
      <c r="A52" s="18" t="s">
        <v>1145</v>
      </c>
    </row>
    <row r="53" spans="1:1" x14ac:dyDescent="0.25">
      <c r="A53" s="18" t="s">
        <v>1146</v>
      </c>
    </row>
    <row r="54" spans="1:1" x14ac:dyDescent="0.25">
      <c r="A54" s="18" t="s">
        <v>1147</v>
      </c>
    </row>
    <row r="55" spans="1:1" x14ac:dyDescent="0.25">
      <c r="A55" s="18" t="s">
        <v>1150</v>
      </c>
    </row>
    <row r="56" spans="1:1" x14ac:dyDescent="0.25">
      <c r="A56" s="18" t="s">
        <v>1151</v>
      </c>
    </row>
    <row r="57" spans="1:1" x14ac:dyDescent="0.25">
      <c r="A57" s="18" t="s">
        <v>1152</v>
      </c>
    </row>
    <row r="58" spans="1:1" x14ac:dyDescent="0.25">
      <c r="A58" s="18" t="s">
        <v>1163</v>
      </c>
    </row>
    <row r="59" spans="1:1" x14ac:dyDescent="0.25">
      <c r="A59" s="18" t="s">
        <v>1164</v>
      </c>
    </row>
    <row r="60" spans="1:1" x14ac:dyDescent="0.25">
      <c r="A60" s="18" t="s">
        <v>1165</v>
      </c>
    </row>
    <row r="61" spans="1:1" x14ac:dyDescent="0.25">
      <c r="A61" s="18" t="s">
        <v>1166</v>
      </c>
    </row>
    <row r="62" spans="1:1" x14ac:dyDescent="0.25">
      <c r="A62" s="18" t="s">
        <v>1167</v>
      </c>
    </row>
    <row r="63" spans="1:1" x14ac:dyDescent="0.25">
      <c r="A63" s="18" t="s">
        <v>1168</v>
      </c>
    </row>
    <row r="64" spans="1:1" x14ac:dyDescent="0.25">
      <c r="A64" s="18" t="s">
        <v>1169</v>
      </c>
    </row>
    <row r="65" spans="1:1" x14ac:dyDescent="0.25">
      <c r="A65" s="18" t="s">
        <v>1170</v>
      </c>
    </row>
    <row r="66" spans="1:1" x14ac:dyDescent="0.25">
      <c r="A66" s="18" t="s">
        <v>1171</v>
      </c>
    </row>
    <row r="67" spans="1:1" x14ac:dyDescent="0.25">
      <c r="A67" s="18" t="s">
        <v>1172</v>
      </c>
    </row>
    <row r="68" spans="1:1" x14ac:dyDescent="0.25">
      <c r="A68" s="18" t="s">
        <v>1173</v>
      </c>
    </row>
    <row r="69" spans="1:1" x14ac:dyDescent="0.25">
      <c r="A69" s="18" t="s">
        <v>1174</v>
      </c>
    </row>
    <row r="70" spans="1:1" x14ac:dyDescent="0.25">
      <c r="A70" s="18" t="s">
        <v>1175</v>
      </c>
    </row>
    <row r="71" spans="1:1" x14ac:dyDescent="0.25">
      <c r="A71" s="18" t="s">
        <v>1176</v>
      </c>
    </row>
    <row r="72" spans="1:1" x14ac:dyDescent="0.25">
      <c r="A72" s="18" t="s">
        <v>1177</v>
      </c>
    </row>
    <row r="73" spans="1:1" x14ac:dyDescent="0.25">
      <c r="A73" s="18" t="s">
        <v>1178</v>
      </c>
    </row>
    <row r="74" spans="1:1" x14ac:dyDescent="0.25">
      <c r="A74" s="18" t="s">
        <v>1179</v>
      </c>
    </row>
    <row r="75" spans="1:1" x14ac:dyDescent="0.25">
      <c r="A75" s="18" t="s">
        <v>1180</v>
      </c>
    </row>
    <row r="76" spans="1:1" x14ac:dyDescent="0.25">
      <c r="A76" s="18" t="s">
        <v>1181</v>
      </c>
    </row>
    <row r="77" spans="1:1" x14ac:dyDescent="0.25">
      <c r="A77" s="18" t="s">
        <v>1182</v>
      </c>
    </row>
    <row r="78" spans="1:1" x14ac:dyDescent="0.25">
      <c r="A78" s="18" t="s">
        <v>1183</v>
      </c>
    </row>
    <row r="79" spans="1:1" x14ac:dyDescent="0.25">
      <c r="A79" s="18" t="s">
        <v>1184</v>
      </c>
    </row>
    <row r="80" spans="1:1" x14ac:dyDescent="0.25">
      <c r="A80" s="18" t="s">
        <v>1185</v>
      </c>
    </row>
    <row r="81" spans="1:1" x14ac:dyDescent="0.25">
      <c r="A81" s="18" t="s">
        <v>1186</v>
      </c>
    </row>
    <row r="82" spans="1:1" x14ac:dyDescent="0.25">
      <c r="A82" s="18" t="s">
        <v>1187</v>
      </c>
    </row>
    <row r="83" spans="1:1" x14ac:dyDescent="0.25">
      <c r="A83" s="18" t="s">
        <v>1188</v>
      </c>
    </row>
    <row r="84" spans="1:1" x14ac:dyDescent="0.25">
      <c r="A84" s="18" t="s">
        <v>1189</v>
      </c>
    </row>
    <row r="85" spans="1:1" x14ac:dyDescent="0.25">
      <c r="A85" s="18" t="s">
        <v>1190</v>
      </c>
    </row>
    <row r="86" spans="1:1" x14ac:dyDescent="0.25">
      <c r="A86" s="18" t="s">
        <v>1191</v>
      </c>
    </row>
    <row r="87" spans="1:1" x14ac:dyDescent="0.25">
      <c r="A87" s="18" t="s">
        <v>1192</v>
      </c>
    </row>
    <row r="88" spans="1:1" x14ac:dyDescent="0.25">
      <c r="A88" s="18" t="s">
        <v>1193</v>
      </c>
    </row>
    <row r="89" spans="1:1" x14ac:dyDescent="0.25">
      <c r="A89" s="18" t="s">
        <v>1194</v>
      </c>
    </row>
    <row r="90" spans="1:1" x14ac:dyDescent="0.25">
      <c r="A90" s="18" t="s">
        <v>1198</v>
      </c>
    </row>
    <row r="91" spans="1:1" x14ac:dyDescent="0.25">
      <c r="A91" s="18" t="s">
        <v>1199</v>
      </c>
    </row>
    <row r="92" spans="1:1" x14ac:dyDescent="0.25">
      <c r="A92" s="18" t="s">
        <v>1200</v>
      </c>
    </row>
    <row r="93" spans="1:1" x14ac:dyDescent="0.25">
      <c r="A93" s="18" t="s">
        <v>1201</v>
      </c>
    </row>
    <row r="94" spans="1:1" x14ac:dyDescent="0.25">
      <c r="A94" s="18" t="s">
        <v>1202</v>
      </c>
    </row>
    <row r="95" spans="1:1" x14ac:dyDescent="0.25">
      <c r="A95" s="18" t="s">
        <v>1203</v>
      </c>
    </row>
    <row r="96" spans="1:1" x14ac:dyDescent="0.25">
      <c r="A96" s="18" t="s">
        <v>1204</v>
      </c>
    </row>
    <row r="97" spans="1:1" x14ac:dyDescent="0.25">
      <c r="A97" s="18" t="s">
        <v>1205</v>
      </c>
    </row>
    <row r="98" spans="1:1" x14ac:dyDescent="0.25">
      <c r="A98" s="18" t="s">
        <v>1206</v>
      </c>
    </row>
    <row r="99" spans="1:1" x14ac:dyDescent="0.25">
      <c r="A99" s="18" t="s">
        <v>1207</v>
      </c>
    </row>
    <row r="100" spans="1:1" x14ac:dyDescent="0.25">
      <c r="A100" s="18" t="s">
        <v>1208</v>
      </c>
    </row>
    <row r="101" spans="1:1" x14ac:dyDescent="0.25">
      <c r="A101" s="18" t="s">
        <v>1209</v>
      </c>
    </row>
    <row r="102" spans="1:1" x14ac:dyDescent="0.25">
      <c r="A102" s="18" t="s">
        <v>1210</v>
      </c>
    </row>
    <row r="103" spans="1:1" x14ac:dyDescent="0.25">
      <c r="A103" s="18" t="s">
        <v>1211</v>
      </c>
    </row>
    <row r="104" spans="1:1" x14ac:dyDescent="0.25">
      <c r="A104" s="18" t="s">
        <v>1212</v>
      </c>
    </row>
    <row r="105" spans="1:1" x14ac:dyDescent="0.25">
      <c r="A105" s="18" t="s">
        <v>1213</v>
      </c>
    </row>
    <row r="106" spans="1:1" x14ac:dyDescent="0.25">
      <c r="A106" s="18" t="s">
        <v>1214</v>
      </c>
    </row>
    <row r="107" spans="1:1" x14ac:dyDescent="0.25">
      <c r="A107" s="18" t="s">
        <v>1215</v>
      </c>
    </row>
    <row r="108" spans="1:1" x14ac:dyDescent="0.25">
      <c r="A108" s="18" t="s">
        <v>1216</v>
      </c>
    </row>
    <row r="109" spans="1:1" x14ac:dyDescent="0.25">
      <c r="A109" s="18" t="s">
        <v>1217</v>
      </c>
    </row>
    <row r="110" spans="1:1" x14ac:dyDescent="0.25">
      <c r="A110" s="18" t="s">
        <v>1218</v>
      </c>
    </row>
    <row r="111" spans="1:1" x14ac:dyDescent="0.25">
      <c r="A111" s="18" t="s">
        <v>1219</v>
      </c>
    </row>
    <row r="112" spans="1:1" x14ac:dyDescent="0.25">
      <c r="A112" s="18" t="s">
        <v>1220</v>
      </c>
    </row>
    <row r="113" spans="1:1" x14ac:dyDescent="0.25">
      <c r="A113" s="18" t="s">
        <v>1221</v>
      </c>
    </row>
    <row r="114" spans="1:1" x14ac:dyDescent="0.25">
      <c r="A114" s="18" t="s">
        <v>1222</v>
      </c>
    </row>
    <row r="115" spans="1:1" x14ac:dyDescent="0.25">
      <c r="A115" s="18" t="s">
        <v>1223</v>
      </c>
    </row>
    <row r="116" spans="1:1" x14ac:dyDescent="0.25">
      <c r="A116" s="18" t="s">
        <v>1224</v>
      </c>
    </row>
    <row r="117" spans="1:1" x14ac:dyDescent="0.25">
      <c r="A117" s="18" t="s">
        <v>1226</v>
      </c>
    </row>
    <row r="118" spans="1:1" x14ac:dyDescent="0.25">
      <c r="A118" s="18" t="s">
        <v>1227</v>
      </c>
    </row>
    <row r="119" spans="1:1" x14ac:dyDescent="0.25">
      <c r="A119" s="18" t="s">
        <v>1228</v>
      </c>
    </row>
    <row r="120" spans="1:1" x14ac:dyDescent="0.25">
      <c r="A120" s="18" t="s">
        <v>1230</v>
      </c>
    </row>
    <row r="121" spans="1:1" x14ac:dyDescent="0.25">
      <c r="A121" s="18" t="s">
        <v>1231</v>
      </c>
    </row>
    <row r="122" spans="1:1" x14ac:dyDescent="0.25">
      <c r="A122" s="18" t="s">
        <v>1232</v>
      </c>
    </row>
    <row r="123" spans="1:1" x14ac:dyDescent="0.25">
      <c r="A123" s="18" t="s">
        <v>1233</v>
      </c>
    </row>
    <row r="124" spans="1:1" x14ac:dyDescent="0.25">
      <c r="A124" s="18" t="s">
        <v>1234</v>
      </c>
    </row>
    <row r="125" spans="1:1" x14ac:dyDescent="0.25">
      <c r="A125" s="18" t="s">
        <v>1235</v>
      </c>
    </row>
    <row r="126" spans="1:1" x14ac:dyDescent="0.25">
      <c r="A126" s="18" t="s">
        <v>1237</v>
      </c>
    </row>
    <row r="127" spans="1:1" x14ac:dyDescent="0.25">
      <c r="A127" s="20" t="s">
        <v>955</v>
      </c>
    </row>
    <row r="128" spans="1:1" x14ac:dyDescent="0.25">
      <c r="A128" s="18" t="s">
        <v>1045</v>
      </c>
    </row>
    <row r="129" spans="1:1" x14ac:dyDescent="0.25">
      <c r="A129" s="20" t="s">
        <v>953</v>
      </c>
    </row>
    <row r="130" spans="1:1" x14ac:dyDescent="0.25">
      <c r="A130" s="18" t="s">
        <v>1057</v>
      </c>
    </row>
    <row r="131" spans="1:1" x14ac:dyDescent="0.25">
      <c r="A131" s="18" t="s">
        <v>1058</v>
      </c>
    </row>
    <row r="132" spans="1:1" x14ac:dyDescent="0.25">
      <c r="A132" s="18" t="s">
        <v>1059</v>
      </c>
    </row>
    <row r="133" spans="1:1" x14ac:dyDescent="0.25">
      <c r="A133" s="18" t="s">
        <v>1060</v>
      </c>
    </row>
    <row r="134" spans="1:1" x14ac:dyDescent="0.25">
      <c r="A134" s="18" t="s">
        <v>1061</v>
      </c>
    </row>
    <row r="135" spans="1:1" x14ac:dyDescent="0.25">
      <c r="A135" s="18" t="s">
        <v>1062</v>
      </c>
    </row>
    <row r="136" spans="1:1" x14ac:dyDescent="0.25">
      <c r="A136" s="18" t="s">
        <v>1063</v>
      </c>
    </row>
    <row r="137" spans="1:1" x14ac:dyDescent="0.25">
      <c r="A137" s="18" t="s">
        <v>1064</v>
      </c>
    </row>
    <row r="138" spans="1:1" x14ac:dyDescent="0.25">
      <c r="A138" s="18" t="s">
        <v>1065</v>
      </c>
    </row>
    <row r="139" spans="1:1" x14ac:dyDescent="0.25">
      <c r="A139" s="18" t="s">
        <v>1066</v>
      </c>
    </row>
    <row r="140" spans="1:1" x14ac:dyDescent="0.25">
      <c r="A140" s="18" t="s">
        <v>1067</v>
      </c>
    </row>
    <row r="141" spans="1:1" x14ac:dyDescent="0.25">
      <c r="A141" s="18" t="s">
        <v>1069</v>
      </c>
    </row>
    <row r="142" spans="1:1" x14ac:dyDescent="0.25">
      <c r="A142" s="18" t="s">
        <v>1070</v>
      </c>
    </row>
    <row r="143" spans="1:1" x14ac:dyDescent="0.25">
      <c r="A143" s="18" t="s">
        <v>1071</v>
      </c>
    </row>
    <row r="144" spans="1:1" x14ac:dyDescent="0.25">
      <c r="A144" s="18" t="s">
        <v>1072</v>
      </c>
    </row>
    <row r="145" spans="1:1" x14ac:dyDescent="0.25">
      <c r="A145" s="18" t="s">
        <v>1073</v>
      </c>
    </row>
    <row r="146" spans="1:1" x14ac:dyDescent="0.25">
      <c r="A146" s="18" t="s">
        <v>1074</v>
      </c>
    </row>
    <row r="147" spans="1:1" x14ac:dyDescent="0.25">
      <c r="A147" s="18" t="s">
        <v>1075</v>
      </c>
    </row>
    <row r="148" spans="1:1" x14ac:dyDescent="0.25">
      <c r="A148" s="18" t="s">
        <v>1076</v>
      </c>
    </row>
    <row r="149" spans="1:1" x14ac:dyDescent="0.25">
      <c r="A149" s="18" t="s">
        <v>1077</v>
      </c>
    </row>
    <row r="150" spans="1:1" x14ac:dyDescent="0.25">
      <c r="A150" s="18" t="s">
        <v>1078</v>
      </c>
    </row>
    <row r="151" spans="1:1" x14ac:dyDescent="0.25">
      <c r="A151" s="18" t="s">
        <v>1079</v>
      </c>
    </row>
    <row r="152" spans="1:1" x14ac:dyDescent="0.25">
      <c r="A152" s="18" t="s">
        <v>1080</v>
      </c>
    </row>
    <row r="153" spans="1:1" x14ac:dyDescent="0.25">
      <c r="A153" s="18" t="s">
        <v>1081</v>
      </c>
    </row>
    <row r="154" spans="1:1" x14ac:dyDescent="0.25">
      <c r="A154" s="18" t="s">
        <v>1082</v>
      </c>
    </row>
    <row r="155" spans="1:1" x14ac:dyDescent="0.25">
      <c r="A155" s="18" t="s">
        <v>1083</v>
      </c>
    </row>
    <row r="156" spans="1:1" x14ac:dyDescent="0.25">
      <c r="A156" s="18" t="s">
        <v>1094</v>
      </c>
    </row>
    <row r="157" spans="1:1" x14ac:dyDescent="0.25">
      <c r="A157" s="18" t="s">
        <v>1095</v>
      </c>
    </row>
    <row r="158" spans="1:1" x14ac:dyDescent="0.25">
      <c r="A158" s="18" t="s">
        <v>1096</v>
      </c>
    </row>
    <row r="159" spans="1:1" x14ac:dyDescent="0.25">
      <c r="A159" s="18" t="s">
        <v>1097</v>
      </c>
    </row>
    <row r="160" spans="1:1" x14ac:dyDescent="0.25">
      <c r="A160" s="18" t="s">
        <v>1098</v>
      </c>
    </row>
    <row r="161" spans="1:1" x14ac:dyDescent="0.25">
      <c r="A161" s="18" t="s">
        <v>1099</v>
      </c>
    </row>
    <row r="162" spans="1:1" x14ac:dyDescent="0.25">
      <c r="A162" s="18" t="s">
        <v>1100</v>
      </c>
    </row>
    <row r="163" spans="1:1" x14ac:dyDescent="0.25">
      <c r="A163" s="18" t="s">
        <v>1101</v>
      </c>
    </row>
    <row r="164" spans="1:1" x14ac:dyDescent="0.25">
      <c r="A164" s="18" t="s">
        <v>1102</v>
      </c>
    </row>
    <row r="165" spans="1:1" x14ac:dyDescent="0.25">
      <c r="A165" s="18" t="s">
        <v>1103</v>
      </c>
    </row>
    <row r="166" spans="1:1" x14ac:dyDescent="0.25">
      <c r="A166" s="18" t="s">
        <v>1104</v>
      </c>
    </row>
    <row r="167" spans="1:1" x14ac:dyDescent="0.25">
      <c r="A167" s="18" t="s">
        <v>1105</v>
      </c>
    </row>
    <row r="168" spans="1:1" x14ac:dyDescent="0.25">
      <c r="A168" s="18" t="s">
        <v>1106</v>
      </c>
    </row>
    <row r="169" spans="1:1" x14ac:dyDescent="0.25">
      <c r="A169" s="18" t="s">
        <v>1107</v>
      </c>
    </row>
    <row r="170" spans="1:1" x14ac:dyDescent="0.25">
      <c r="A170" s="18" t="s">
        <v>1108</v>
      </c>
    </row>
    <row r="171" spans="1:1" x14ac:dyDescent="0.25">
      <c r="A171" s="18" t="s">
        <v>1109</v>
      </c>
    </row>
    <row r="172" spans="1:1" x14ac:dyDescent="0.25">
      <c r="A172" s="18" t="s">
        <v>1110</v>
      </c>
    </row>
    <row r="173" spans="1:1" x14ac:dyDescent="0.25">
      <c r="A173" s="18" t="s">
        <v>1111</v>
      </c>
    </row>
    <row r="174" spans="1:1" x14ac:dyDescent="0.25">
      <c r="A174" s="18" t="s">
        <v>1112</v>
      </c>
    </row>
    <row r="175" spans="1:1" x14ac:dyDescent="0.25">
      <c r="A175" s="18" t="s">
        <v>1115</v>
      </c>
    </row>
    <row r="176" spans="1:1" x14ac:dyDescent="0.25">
      <c r="A176" s="18" t="s">
        <v>1116</v>
      </c>
    </row>
    <row r="177" spans="1:1" x14ac:dyDescent="0.25">
      <c r="A177" s="18" t="s">
        <v>1117</v>
      </c>
    </row>
    <row r="178" spans="1:1" x14ac:dyDescent="0.25">
      <c r="A178" s="18" t="s">
        <v>1119</v>
      </c>
    </row>
    <row r="179" spans="1:1" x14ac:dyDescent="0.25">
      <c r="A179" s="18" t="s">
        <v>1120</v>
      </c>
    </row>
    <row r="180" spans="1:1" x14ac:dyDescent="0.25">
      <c r="A180" s="18" t="s">
        <v>1123</v>
      </c>
    </row>
    <row r="181" spans="1:1" x14ac:dyDescent="0.25">
      <c r="A181" s="18" t="s">
        <v>1126</v>
      </c>
    </row>
    <row r="182" spans="1:1" x14ac:dyDescent="0.25">
      <c r="A182" s="18" t="s">
        <v>1127</v>
      </c>
    </row>
    <row r="183" spans="1:1" x14ac:dyDescent="0.25">
      <c r="A183" s="18" t="s">
        <v>1128</v>
      </c>
    </row>
    <row r="184" spans="1:1" x14ac:dyDescent="0.25">
      <c r="A184" s="18" t="s">
        <v>1148</v>
      </c>
    </row>
    <row r="185" spans="1:1" x14ac:dyDescent="0.25">
      <c r="A185" s="18" t="s">
        <v>1149</v>
      </c>
    </row>
    <row r="186" spans="1:1" x14ac:dyDescent="0.25">
      <c r="A186" s="18" t="s">
        <v>1153</v>
      </c>
    </row>
    <row r="187" spans="1:1" x14ac:dyDescent="0.25">
      <c r="A187" s="18" t="s">
        <v>1154</v>
      </c>
    </row>
    <row r="188" spans="1:1" x14ac:dyDescent="0.25">
      <c r="A188" s="18" t="s">
        <v>1155</v>
      </c>
    </row>
    <row r="189" spans="1:1" x14ac:dyDescent="0.25">
      <c r="A189" s="18" t="s">
        <v>1156</v>
      </c>
    </row>
    <row r="190" spans="1:1" x14ac:dyDescent="0.25">
      <c r="A190" s="18" t="s">
        <v>1157</v>
      </c>
    </row>
    <row r="191" spans="1:1" x14ac:dyDescent="0.25">
      <c r="A191" s="18" t="s">
        <v>1158</v>
      </c>
    </row>
    <row r="192" spans="1:1" x14ac:dyDescent="0.25">
      <c r="A192" s="18" t="s">
        <v>1159</v>
      </c>
    </row>
    <row r="193" spans="1:1" x14ac:dyDescent="0.25">
      <c r="A193" s="18" t="s">
        <v>1160</v>
      </c>
    </row>
    <row r="194" spans="1:1" x14ac:dyDescent="0.25">
      <c r="A194" s="18" t="s">
        <v>1161</v>
      </c>
    </row>
    <row r="195" spans="1:1" x14ac:dyDescent="0.25">
      <c r="A195" s="18" t="s">
        <v>1162</v>
      </c>
    </row>
    <row r="196" spans="1:1" x14ac:dyDescent="0.25">
      <c r="A196" s="18" t="s">
        <v>1195</v>
      </c>
    </row>
    <row r="197" spans="1:1" x14ac:dyDescent="0.25">
      <c r="A197" s="18" t="s">
        <v>1196</v>
      </c>
    </row>
    <row r="198" spans="1:1" x14ac:dyDescent="0.25">
      <c r="A198" s="18" t="s">
        <v>1197</v>
      </c>
    </row>
    <row r="199" spans="1:1" x14ac:dyDescent="0.25">
      <c r="A199" s="18" t="s">
        <v>1225</v>
      </c>
    </row>
    <row r="200" spans="1:1" x14ac:dyDescent="0.25">
      <c r="A200" s="18" t="s">
        <v>1229</v>
      </c>
    </row>
    <row r="201" spans="1:1" x14ac:dyDescent="0.25">
      <c r="A201" s="18" t="s">
        <v>1236</v>
      </c>
    </row>
    <row r="202" spans="1:1" x14ac:dyDescent="0.25">
      <c r="A202" s="18" t="s">
        <v>1238</v>
      </c>
    </row>
    <row r="203" spans="1:1" x14ac:dyDescent="0.25">
      <c r="A203" s="17" t="s">
        <v>327</v>
      </c>
    </row>
    <row r="204" spans="1:1" x14ac:dyDescent="0.25">
      <c r="A204" s="20" t="s">
        <v>953</v>
      </c>
    </row>
    <row r="205" spans="1:1" x14ac:dyDescent="0.25">
      <c r="A205" s="18" t="s">
        <v>1239</v>
      </c>
    </row>
    <row r="206" spans="1:1" x14ac:dyDescent="0.25">
      <c r="A206" s="17" t="s">
        <v>1042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DATA_GOES_HERE</vt:lpstr>
      <vt:lpstr>WORD</vt:lpstr>
      <vt:lpstr>WORDY_DESCRIPTION</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2016-03-11T20:01:12Z</dcterms:modified>
</cp:coreProperties>
</file>